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45" windowWidth="20940" windowHeight="10620"/>
  </bookViews>
  <sheets>
    <sheet name="100%" sheetId="1" r:id="rId1"/>
    <sheet name="К" sheetId="5" r:id="rId2"/>
    <sheet name="расчетный" sheetId="6" r:id="rId3"/>
  </sheets>
  <calcPr calcId="125725"/>
</workbook>
</file>

<file path=xl/calcChain.xml><?xml version="1.0" encoding="utf-8"?>
<calcChain xmlns="http://schemas.openxmlformats.org/spreadsheetml/2006/main">
  <c r="D28" i="5"/>
  <c r="D25"/>
  <c r="D24"/>
  <c r="D21"/>
  <c r="D20"/>
  <c r="D19"/>
  <c r="D18"/>
  <c r="D17"/>
  <c r="D14"/>
  <c r="D13"/>
  <c r="D12"/>
  <c r="D11"/>
  <c r="D10"/>
  <c r="D9"/>
  <c r="D8"/>
  <c r="D7"/>
  <c r="D6"/>
  <c r="D5"/>
  <c r="D4"/>
  <c r="F28" i="6"/>
  <c r="H28" s="1"/>
  <c r="F27"/>
  <c r="F26"/>
  <c r="F25"/>
  <c r="F24"/>
  <c r="H24" s="1"/>
  <c r="F23"/>
  <c r="F22"/>
  <c r="F21"/>
  <c r="F20"/>
  <c r="F19"/>
  <c r="F18"/>
  <c r="F17"/>
  <c r="F16"/>
  <c r="F15"/>
  <c r="F14"/>
  <c r="F13"/>
  <c r="F12"/>
  <c r="F11"/>
  <c r="F10"/>
  <c r="F9"/>
  <c r="F8"/>
  <c r="H8" s="1"/>
  <c r="F7"/>
  <c r="F6"/>
  <c r="F5"/>
  <c r="F4"/>
  <c r="H4" s="1"/>
  <c r="F28" i="5"/>
  <c r="H28" s="1"/>
  <c r="F27"/>
  <c r="F26"/>
  <c r="F25"/>
  <c r="F24"/>
  <c r="H24" s="1"/>
  <c r="F23"/>
  <c r="F22"/>
  <c r="F21"/>
  <c r="F20"/>
  <c r="F19"/>
  <c r="F18"/>
  <c r="F17"/>
  <c r="F16"/>
  <c r="F15"/>
  <c r="F14"/>
  <c r="F13"/>
  <c r="F12"/>
  <c r="F11"/>
  <c r="F10"/>
  <c r="F9"/>
  <c r="F8"/>
  <c r="H8" s="1"/>
  <c r="F7"/>
  <c r="F6"/>
  <c r="F5"/>
  <c r="F4"/>
  <c r="H4" s="1"/>
  <c r="F16" i="1"/>
  <c r="F15"/>
  <c r="H5" i="6" l="1"/>
  <c r="H9"/>
  <c r="H13"/>
  <c r="H5" i="5"/>
  <c r="H9"/>
  <c r="H13"/>
  <c r="F5" i="1"/>
  <c r="F6"/>
  <c r="F7"/>
  <c r="F8"/>
  <c r="H8" s="1"/>
  <c r="F9"/>
  <c r="F10"/>
  <c r="F11"/>
  <c r="F12"/>
  <c r="F13"/>
  <c r="F14"/>
  <c r="F17"/>
  <c r="F18"/>
  <c r="F19"/>
  <c r="F20"/>
  <c r="F21"/>
  <c r="F22"/>
  <c r="F23"/>
  <c r="F24"/>
  <c r="F25"/>
  <c r="F26"/>
  <c r="H24" s="1"/>
  <c r="F27"/>
  <c r="F28"/>
  <c r="H28" s="1"/>
  <c r="F4"/>
  <c r="H4" s="1"/>
  <c r="H29" i="6" l="1"/>
  <c r="H29" i="5"/>
  <c r="K4" s="1"/>
  <c r="H13" i="1"/>
  <c r="H9"/>
  <c r="H5"/>
  <c r="H29" l="1"/>
</calcChain>
</file>

<file path=xl/sharedStrings.xml><?xml version="1.0" encoding="utf-8"?>
<sst xmlns="http://schemas.openxmlformats.org/spreadsheetml/2006/main" count="167" uniqueCount="48">
  <si>
    <t>критерии</t>
  </si>
  <si>
    <t>Значение показателя</t>
  </si>
  <si>
    <t>выполнен</t>
  </si>
  <si>
    <t>1. Результаты прохождения выпускниками образовательной программы профессионального экзамена в форме независимой оценки квалификации.</t>
  </si>
  <si>
    <t>4.  Соответствие кадровых, материально-технических, информационно-коммуникационных, учебно-методических и иных ресурсов, непосредственно влияющих на качество подготовки выпускников, содержанию профессиональной деятельности и профессиональным задачам, к которым готовится выпускник</t>
  </si>
  <si>
    <t>5. Наличие спроса на образовательную программу, востребованность выпускников профессиональной образовательной программы работодателями</t>
  </si>
  <si>
    <t xml:space="preserve">6.1. Доля рабочих программ учебных предметов, курсов, дисциплин (модулей), оценочных материалов, в проектировании и (или) экспертизе которых участвовали эксперты (экспертные организации) объединений работодателей, советов по профессиональным квалификациям, крупных и средних компаний </t>
  </si>
  <si>
    <t xml:space="preserve">2. Соответствие сформулированных в образовательной программе планируемых результатов освоения образовательной программы (выраженных в форме профессиональных компетенций) профессиональным стандартам, иным квалификационным требованиям </t>
  </si>
  <si>
    <t>кол-во баллов</t>
  </si>
  <si>
    <t>весовой к-нт</t>
  </si>
  <si>
    <t>выполнен/
не выполнен</t>
  </si>
  <si>
    <t>1.2. Доля выпускников, прошедших процедуру ГИА и получивших оценки «хорошо» и «отлично»</t>
  </si>
  <si>
    <t>1.3. Доля выпускников, чьи выпускные работы нашли практическое применение в профильных организациях</t>
  </si>
  <si>
    <t>баллы</t>
  </si>
  <si>
    <t>6. Подтвержденное участие работодателей:
 - в проектировании программы, включая планируемые результаты, оценочные материалы, учебные планы, рабочие программы;
 - в организации проектной работы обучающихся;
- в разработке и реализации программ практики;
- в разработке тем выпускных квалификационных работ.</t>
  </si>
  <si>
    <t>да/нет</t>
  </si>
  <si>
    <r>
      <t xml:space="preserve">1.4. </t>
    </r>
    <r>
      <rPr>
        <sz val="11"/>
        <rFont val="Times New Roman"/>
        <family val="1"/>
        <charset val="204"/>
      </rPr>
      <t>Доля</t>
    </r>
    <r>
      <rPr>
        <sz val="11"/>
        <color rgb="FF000000"/>
        <rFont val="Times New Roman"/>
        <family val="1"/>
        <charset val="204"/>
      </rPr>
      <t xml:space="preserve"> участников конкурсов профессионального мастерства и др.</t>
    </r>
  </si>
  <si>
    <t xml:space="preserve">3.2. Доля положений профессионального стандарта в виде необходимых умений, учтенных в связанных компонентах запланированных результатов освоения образовательной программы в рабочих программах учебных предметов, курсов, дисциплин, модулей, практик </t>
  </si>
  <si>
    <t>3.3. Доля положений профессионального стандарта в виде необходимых знаний, учтенных в связанных компонентах запланированных результатов освоения образовательной программы в рабочих программах учебных предметов, курсов, дисциплин, модулей, практик</t>
  </si>
  <si>
    <t>4.1. Доля лабораторий, мастерских, учебно-производственных объектов, оснащенных современными приборами и оборудованием, от общего количества лабораторий, мастерских, учебно-производственных объектов, необходимых для реализации образовательной программы</t>
  </si>
  <si>
    <t xml:space="preserve">4.2. Доля трудовых действий (трудовых функций) сопрягаемых профессиональных стандартов в виде профессиональных компетенций, обеспеченных базами для проведения практики, оснащенными современным оборудованием, приборами и специализированными полигонами </t>
  </si>
  <si>
    <t>4.3. Соответствие всех элементов информационно-коммуникационной инфраструктуры современному уровню</t>
  </si>
  <si>
    <t>4.4. Наличие свободного доступа обучаемых к информационным образовательным ресурсам (профессиональным базам данных и др.), соответствующим направленности аккредитуемой образовательной программы</t>
  </si>
  <si>
    <t xml:space="preserve">4.6. Доля педагогических работников, прошедших повышение квалификации (переподготовку) в профильных организациях (в соответствии с содержанием профессиональной деятельности, к которой готовятся выпускники аккредитуемой образовательной программы) </t>
  </si>
  <si>
    <t>4.7. Доля педагогических работников, имеющих не менее, чем 5-ти летний стаж профессиональной деятельности, соответствующий профилю аккредитуемой образовательной программы</t>
  </si>
  <si>
    <t>4.8. Доля преподавателей, совмещающих педагогическую деятельность как основную с работой в отрасли по профилю образовательной программы</t>
  </si>
  <si>
    <t>4.9. Доля совместителей из числа действующих работников профильных организаций от общего числа преподавателей</t>
  </si>
  <si>
    <t>4.10. Наличие действующих документов, отражающих политику организации в области формирования и развития кадрового резерва образовательной программы</t>
  </si>
  <si>
    <t>4.11. Наличие системы ключевых показателей эффективности педагогических работников, связанных с результатами оценки квалификации выпускников</t>
  </si>
  <si>
    <t>5.1. Доля выпускников образовательной программы, обучавшихся на основании договоров об образовании за счет средств юридических лиц, заключенных между образовательной организацией и работодателями</t>
  </si>
  <si>
    <t>5.2. Доля обучающихся по образовательной программе лиц, трудоустроившихся по итогам прохождения практики или стажировки в те организации, в которых проходили практику, стажировку</t>
  </si>
  <si>
    <t>К</t>
  </si>
  <si>
    <r>
      <t xml:space="preserve">выполнен
</t>
    </r>
    <r>
      <rPr>
        <b/>
        <sz val="11"/>
        <color rgb="FFFF0000"/>
        <rFont val="Times New Roman"/>
        <family val="1"/>
        <charset val="204"/>
      </rPr>
      <t>или</t>
    </r>
    <r>
      <rPr>
        <b/>
        <sz val="11"/>
        <rFont val="Times New Roman"/>
        <family val="1"/>
        <charset val="204"/>
      </rPr>
      <t xml:space="preserve">
выполнен
 </t>
    </r>
  </si>
  <si>
    <t>показатели</t>
  </si>
  <si>
    <t>2.1. Доля положений сопрягаемых профессиональных стандартов, учтенных в составе планируемых результатов освоения образовательной программы в виде ПК</t>
  </si>
  <si>
    <t xml:space="preserve">4.5. Доля базовых учебников и учебно-методических материалов, используемых для освоения общепрофессиональных и специальных дисциплин, профессиональных модулей (включая бумажные и электронные), получивших в течение пяти последних лет положительное заключение экспертов общероссийских и иных объединений работодателей, советов по профессиональным квалификациям, крупнейших компаний </t>
  </si>
  <si>
    <r>
      <t xml:space="preserve">1.1. Доля выпускников, успешно прошедших НОК </t>
    </r>
    <r>
      <rPr>
        <sz val="11"/>
        <color rgb="FFFF0000"/>
        <rFont val="Times New Roman"/>
        <family val="1"/>
        <charset val="204"/>
      </rPr>
      <t>и/или</t>
    </r>
  </si>
  <si>
    <t xml:space="preserve">3. Соответствие учебных планов, рабочих программ учебных предметов, курсов, дисциплин (модулей), оценочных материалов и процедур положениям профессиональных стандартов и запланированным результатам освоения образовательной программы </t>
  </si>
  <si>
    <t>3.1. Доля трудовых действий (трудовых функций) сопрягаемых профессиональных стандартов, учтенных в структуре учебного плана в виде профессиональных компетенций в разрезе дисциплин (модулей), практик</t>
  </si>
  <si>
    <t>3.4. Доля положений профессионального стандарта в виде необходимых умений, необходимых знаний и трудовых действий, учтенных в фондах оценочных средств</t>
  </si>
  <si>
    <t xml:space="preserve">5.3. Наличие информации, подтверждающей закрепляемость на рабочем месте </t>
  </si>
  <si>
    <t>5.4. Наличие документов, содержащих позитивную информацию от работодателей об эффективности и качестве работы выпускников</t>
  </si>
  <si>
    <t>целевое</t>
  </si>
  <si>
    <t>Расчет рейтинга ОПОП</t>
  </si>
  <si>
    <t>по оценке эксперта</t>
  </si>
  <si>
    <t>интегральная оценка по критерию</t>
  </si>
  <si>
    <t>Рейтинг ОПОП</t>
  </si>
  <si>
    <t>Рейтинг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</si>
</sst>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/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9" fontId="3" fillId="0" borderId="1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4" fillId="3" borderId="23" xfId="0" applyFont="1" applyFill="1" applyBorder="1" applyAlignment="1">
      <alignment vertical="top"/>
    </xf>
    <xf numFmtId="0" fontId="2" fillId="3" borderId="24" xfId="0" applyFont="1" applyFill="1" applyBorder="1" applyAlignment="1">
      <alignment vertical="top"/>
    </xf>
    <xf numFmtId="0" fontId="2" fillId="3" borderId="24" xfId="0" applyFont="1" applyFill="1" applyBorder="1" applyAlignment="1">
      <alignment horizontal="center" vertical="center"/>
    </xf>
    <xf numFmtId="2" fontId="5" fillId="3" borderId="24" xfId="0" applyNumberFormat="1" applyFont="1" applyFill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9" fontId="3" fillId="0" borderId="10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 wrapText="1"/>
    </xf>
    <xf numFmtId="9" fontId="8" fillId="0" borderId="10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top" wrapText="1"/>
    </xf>
    <xf numFmtId="9" fontId="8" fillId="0" borderId="11" xfId="0" applyNumberFormat="1" applyFont="1" applyBorder="1" applyAlignment="1">
      <alignment horizontal="center" vertical="center" wrapText="1"/>
    </xf>
    <xf numFmtId="9" fontId="3" fillId="0" borderId="18" xfId="0" applyNumberFormat="1" applyFont="1" applyBorder="1" applyAlignment="1">
      <alignment horizontal="center" vertical="top" wrapText="1"/>
    </xf>
    <xf numFmtId="9" fontId="8" fillId="0" borderId="26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9" fontId="3" fillId="0" borderId="18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9" fontId="3" fillId="0" borderId="2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 wrapText="1"/>
    </xf>
    <xf numFmtId="164" fontId="13" fillId="3" borderId="25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47925" y="8696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47925" y="2185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47925" y="848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47925" y="2172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topLeftCell="B1" workbookViewId="0">
      <selection activeCell="B4" sqref="B4"/>
    </sheetView>
  </sheetViews>
  <sheetFormatPr defaultRowHeight="1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>
      <c r="A1" s="84" t="s">
        <v>43</v>
      </c>
      <c r="B1" s="84"/>
      <c r="C1" s="84"/>
      <c r="D1" s="84"/>
      <c r="E1" s="84"/>
      <c r="F1" s="84"/>
      <c r="G1" s="84"/>
      <c r="H1" s="84"/>
      <c r="J1" s="3"/>
    </row>
    <row r="2" spans="1:10" ht="33.75" customHeight="1">
      <c r="A2" s="85" t="s">
        <v>0</v>
      </c>
      <c r="B2" s="85" t="s">
        <v>33</v>
      </c>
      <c r="C2" s="100" t="s">
        <v>1</v>
      </c>
      <c r="D2" s="101"/>
      <c r="E2" s="101"/>
      <c r="F2" s="102"/>
      <c r="G2" s="98" t="s">
        <v>45</v>
      </c>
      <c r="H2" s="99"/>
      <c r="J2" s="3"/>
    </row>
    <row r="3" spans="1:10" ht="37.5" customHeight="1" thickBot="1">
      <c r="A3" s="86"/>
      <c r="B3" s="86"/>
      <c r="C3" s="40" t="s">
        <v>42</v>
      </c>
      <c r="D3" s="40" t="s">
        <v>44</v>
      </c>
      <c r="E3" s="7" t="s">
        <v>9</v>
      </c>
      <c r="F3" s="7" t="s">
        <v>8</v>
      </c>
      <c r="G3" s="7" t="s">
        <v>10</v>
      </c>
      <c r="H3" s="7" t="s">
        <v>13</v>
      </c>
      <c r="J3" s="3"/>
    </row>
    <row r="4" spans="1:10" ht="30">
      <c r="A4" s="87" t="s">
        <v>3</v>
      </c>
      <c r="B4" s="14" t="s">
        <v>36</v>
      </c>
      <c r="C4" s="56">
        <v>0.7</v>
      </c>
      <c r="D4" s="57">
        <v>0.7</v>
      </c>
      <c r="E4" s="45">
        <v>1.43</v>
      </c>
      <c r="F4" s="29">
        <f>D4*E4</f>
        <v>1.0009999999999999</v>
      </c>
      <c r="G4" s="78" t="s">
        <v>32</v>
      </c>
      <c r="H4" s="44">
        <f>F4</f>
        <v>1.0009999999999999</v>
      </c>
      <c r="J4" s="3"/>
    </row>
    <row r="5" spans="1:10" ht="30">
      <c r="A5" s="88"/>
      <c r="B5" s="5" t="s">
        <v>11</v>
      </c>
      <c r="C5" s="6">
        <v>0.7</v>
      </c>
      <c r="D5" s="61">
        <v>0.7</v>
      </c>
      <c r="E5" s="42">
        <v>1</v>
      </c>
      <c r="F5" s="25">
        <f t="shared" ref="F5:F28" si="0">D5*E5</f>
        <v>0.7</v>
      </c>
      <c r="G5" s="79"/>
      <c r="H5" s="103">
        <f>F5+F6+F7</f>
        <v>0.995</v>
      </c>
      <c r="J5" s="3"/>
    </row>
    <row r="6" spans="1:10" ht="35.25" customHeight="1">
      <c r="A6" s="88"/>
      <c r="B6" s="5" t="s">
        <v>12</v>
      </c>
      <c r="C6" s="6">
        <v>0.3</v>
      </c>
      <c r="D6" s="61">
        <v>0.3</v>
      </c>
      <c r="E6" s="42">
        <v>0.8</v>
      </c>
      <c r="F6" s="25">
        <f t="shared" si="0"/>
        <v>0.24</v>
      </c>
      <c r="G6" s="79"/>
      <c r="H6" s="76"/>
      <c r="J6" s="3"/>
    </row>
    <row r="7" spans="1:10" ht="30.75" thickBot="1">
      <c r="A7" s="89"/>
      <c r="B7" s="8" t="s">
        <v>16</v>
      </c>
      <c r="C7" s="58">
        <v>0.1</v>
      </c>
      <c r="D7" s="59">
        <v>0.1</v>
      </c>
      <c r="E7" s="47">
        <v>0.55000000000000004</v>
      </c>
      <c r="F7" s="60">
        <f t="shared" si="0"/>
        <v>5.5000000000000007E-2</v>
      </c>
      <c r="G7" s="80"/>
      <c r="H7" s="77"/>
      <c r="J7" s="3"/>
    </row>
    <row r="8" spans="1:10" ht="124.5" customHeight="1" thickBot="1">
      <c r="A8" s="16" t="s">
        <v>7</v>
      </c>
      <c r="B8" s="15" t="s">
        <v>34</v>
      </c>
      <c r="C8" s="13">
        <v>0.9</v>
      </c>
      <c r="D8" s="55">
        <v>0.9</v>
      </c>
      <c r="E8" s="28">
        <v>1.1100000000000001</v>
      </c>
      <c r="F8" s="29">
        <f t="shared" si="0"/>
        <v>0.99900000000000011</v>
      </c>
      <c r="G8" s="28" t="s">
        <v>2</v>
      </c>
      <c r="H8" s="48">
        <f>F8</f>
        <v>0.99900000000000011</v>
      </c>
      <c r="J8" s="3"/>
    </row>
    <row r="9" spans="1:10" ht="75">
      <c r="A9" s="87" t="s">
        <v>37</v>
      </c>
      <c r="B9" s="14" t="s">
        <v>38</v>
      </c>
      <c r="C9" s="13">
        <v>0.9</v>
      </c>
      <c r="D9" s="57">
        <v>0.9</v>
      </c>
      <c r="E9" s="45">
        <v>0.31</v>
      </c>
      <c r="F9" s="29">
        <f t="shared" si="0"/>
        <v>0.27900000000000003</v>
      </c>
      <c r="G9" s="78" t="s">
        <v>2</v>
      </c>
      <c r="H9" s="75">
        <f>F9+F10+F11+F12</f>
        <v>0.999</v>
      </c>
      <c r="J9" s="3"/>
    </row>
    <row r="10" spans="1:10" ht="93.75" customHeight="1">
      <c r="A10" s="88"/>
      <c r="B10" s="5" t="s">
        <v>17</v>
      </c>
      <c r="C10" s="18">
        <v>0.8</v>
      </c>
      <c r="D10" s="61">
        <v>0.8</v>
      </c>
      <c r="E10" s="42">
        <v>0.3</v>
      </c>
      <c r="F10" s="25">
        <f t="shared" si="0"/>
        <v>0.24</v>
      </c>
      <c r="G10" s="79"/>
      <c r="H10" s="76"/>
      <c r="J10" s="3"/>
    </row>
    <row r="11" spans="1:10" ht="90">
      <c r="A11" s="88"/>
      <c r="B11" s="5" t="s">
        <v>18</v>
      </c>
      <c r="C11" s="18">
        <v>0.8</v>
      </c>
      <c r="D11" s="61">
        <v>0.8</v>
      </c>
      <c r="E11" s="42">
        <v>0.3</v>
      </c>
      <c r="F11" s="25">
        <f t="shared" si="0"/>
        <v>0.24</v>
      </c>
      <c r="G11" s="79"/>
      <c r="H11" s="76"/>
      <c r="J11" s="3"/>
    </row>
    <row r="12" spans="1:10" ht="60.75" thickBot="1">
      <c r="A12" s="89"/>
      <c r="B12" s="8" t="s">
        <v>39</v>
      </c>
      <c r="C12" s="62">
        <v>0.8</v>
      </c>
      <c r="D12" s="59">
        <v>0.8</v>
      </c>
      <c r="E12" s="47">
        <v>0.3</v>
      </c>
      <c r="F12" s="60">
        <f t="shared" si="0"/>
        <v>0.24</v>
      </c>
      <c r="G12" s="80"/>
      <c r="H12" s="77"/>
      <c r="J12" s="3"/>
    </row>
    <row r="13" spans="1:10" ht="90">
      <c r="A13" s="93" t="s">
        <v>4</v>
      </c>
      <c r="B13" s="5" t="s">
        <v>19</v>
      </c>
      <c r="C13" s="19">
        <v>0.5</v>
      </c>
      <c r="D13" s="57">
        <v>0.5</v>
      </c>
      <c r="E13" s="46">
        <v>0.25</v>
      </c>
      <c r="F13" s="63">
        <f t="shared" si="0"/>
        <v>0.125</v>
      </c>
      <c r="G13" s="79" t="s">
        <v>2</v>
      </c>
      <c r="H13" s="76">
        <f>F13+F14+F15+F16+F17+F18+F19+F20+F21+F22+F23</f>
        <v>0.99500000000000011</v>
      </c>
      <c r="J13" s="3"/>
    </row>
    <row r="14" spans="1:10" ht="90">
      <c r="A14" s="88"/>
      <c r="B14" s="5" t="s">
        <v>20</v>
      </c>
      <c r="C14" s="18">
        <v>0.8</v>
      </c>
      <c r="D14" s="61">
        <v>0.64</v>
      </c>
      <c r="E14" s="42">
        <v>0.25</v>
      </c>
      <c r="F14" s="25">
        <f t="shared" si="0"/>
        <v>0.16</v>
      </c>
      <c r="G14" s="79"/>
      <c r="H14" s="76"/>
      <c r="J14" s="3"/>
    </row>
    <row r="15" spans="1:10" ht="45">
      <c r="A15" s="88"/>
      <c r="B15" s="5" t="s">
        <v>21</v>
      </c>
      <c r="C15" s="20" t="s">
        <v>15</v>
      </c>
      <c r="D15" s="37">
        <v>1</v>
      </c>
      <c r="E15" s="42">
        <v>0.05</v>
      </c>
      <c r="F15" s="25">
        <f t="shared" si="0"/>
        <v>0.05</v>
      </c>
      <c r="G15" s="79"/>
      <c r="H15" s="76"/>
      <c r="J15" s="3"/>
    </row>
    <row r="16" spans="1:10" ht="75">
      <c r="A16" s="88"/>
      <c r="B16" s="5" t="s">
        <v>22</v>
      </c>
      <c r="C16" s="20" t="s">
        <v>15</v>
      </c>
      <c r="D16" s="37">
        <v>1</v>
      </c>
      <c r="E16" s="42">
        <v>0.05</v>
      </c>
      <c r="F16" s="25">
        <f t="shared" si="0"/>
        <v>0.05</v>
      </c>
      <c r="G16" s="79"/>
      <c r="H16" s="76"/>
      <c r="J16" s="3"/>
    </row>
    <row r="17" spans="1:10" ht="135">
      <c r="A17" s="88"/>
      <c r="B17" s="5" t="s">
        <v>35</v>
      </c>
      <c r="C17" s="18">
        <v>0.5</v>
      </c>
      <c r="D17" s="61">
        <v>0.5</v>
      </c>
      <c r="E17" s="42">
        <v>0.2</v>
      </c>
      <c r="F17" s="25">
        <f t="shared" si="0"/>
        <v>0.1</v>
      </c>
      <c r="G17" s="79"/>
      <c r="H17" s="76"/>
      <c r="J17" s="3"/>
    </row>
    <row r="18" spans="1:10" ht="90">
      <c r="A18" s="88"/>
      <c r="B18" s="5" t="s">
        <v>23</v>
      </c>
      <c r="C18" s="18">
        <v>0.7</v>
      </c>
      <c r="D18" s="61">
        <v>0.7</v>
      </c>
      <c r="E18" s="42">
        <v>0.2</v>
      </c>
      <c r="F18" s="25">
        <f t="shared" si="0"/>
        <v>0.13999999999999999</v>
      </c>
      <c r="G18" s="79"/>
      <c r="H18" s="76"/>
      <c r="J18" s="3"/>
    </row>
    <row r="19" spans="1:10" ht="60">
      <c r="A19" s="88"/>
      <c r="B19" s="5" t="s">
        <v>24</v>
      </c>
      <c r="C19" s="18">
        <v>1</v>
      </c>
      <c r="D19" s="61">
        <v>1</v>
      </c>
      <c r="E19" s="42">
        <v>0.15</v>
      </c>
      <c r="F19" s="25">
        <f t="shared" si="0"/>
        <v>0.15</v>
      </c>
      <c r="G19" s="79"/>
      <c r="H19" s="76"/>
      <c r="J19" s="3"/>
    </row>
    <row r="20" spans="1:10" ht="60">
      <c r="A20" s="88"/>
      <c r="B20" s="5" t="s">
        <v>25</v>
      </c>
      <c r="C20" s="64">
        <v>0.25</v>
      </c>
      <c r="D20" s="61">
        <v>0.25</v>
      </c>
      <c r="E20" s="41">
        <v>0.2</v>
      </c>
      <c r="F20" s="31">
        <f t="shared" si="0"/>
        <v>0.05</v>
      </c>
      <c r="G20" s="79"/>
      <c r="H20" s="76"/>
      <c r="J20" s="3"/>
    </row>
    <row r="21" spans="1:10" ht="45">
      <c r="A21" s="88"/>
      <c r="B21" s="5" t="s">
        <v>26</v>
      </c>
      <c r="C21" s="18">
        <v>0.35</v>
      </c>
      <c r="D21" s="59">
        <v>0.35</v>
      </c>
      <c r="E21" s="24">
        <v>0.2</v>
      </c>
      <c r="F21" s="25">
        <f t="shared" si="0"/>
        <v>6.9999999999999993E-2</v>
      </c>
      <c r="G21" s="79"/>
      <c r="H21" s="76"/>
      <c r="J21" s="3"/>
    </row>
    <row r="22" spans="1:10" ht="60">
      <c r="A22" s="88"/>
      <c r="B22" s="5" t="s">
        <v>27</v>
      </c>
      <c r="C22" s="20" t="s">
        <v>15</v>
      </c>
      <c r="D22" s="37">
        <v>1</v>
      </c>
      <c r="E22" s="24">
        <v>0.05</v>
      </c>
      <c r="F22" s="25">
        <f t="shared" si="0"/>
        <v>0.05</v>
      </c>
      <c r="G22" s="79"/>
      <c r="H22" s="76"/>
      <c r="J22" s="3"/>
    </row>
    <row r="23" spans="1:10" ht="60.75" thickBot="1">
      <c r="A23" s="94"/>
      <c r="B23" s="34" t="s">
        <v>28</v>
      </c>
      <c r="C23" s="35" t="s">
        <v>15</v>
      </c>
      <c r="D23" s="39">
        <v>1</v>
      </c>
      <c r="E23" s="32">
        <v>0.05</v>
      </c>
      <c r="F23" s="33">
        <f t="shared" si="0"/>
        <v>0.05</v>
      </c>
      <c r="G23" s="79"/>
      <c r="H23" s="76"/>
      <c r="J23" s="3"/>
    </row>
    <row r="24" spans="1:10" ht="75">
      <c r="A24" s="90" t="s">
        <v>5</v>
      </c>
      <c r="B24" s="14" t="s">
        <v>29</v>
      </c>
      <c r="C24" s="17">
        <v>0.15</v>
      </c>
      <c r="D24" s="57">
        <v>0.15</v>
      </c>
      <c r="E24" s="22">
        <v>1.8</v>
      </c>
      <c r="F24" s="23">
        <f t="shared" si="0"/>
        <v>0.27</v>
      </c>
      <c r="G24" s="81" t="s">
        <v>2</v>
      </c>
      <c r="H24" s="95">
        <f>F24+F25+F26+F27</f>
        <v>0.995</v>
      </c>
      <c r="J24" s="3"/>
    </row>
    <row r="25" spans="1:10" ht="75">
      <c r="A25" s="91"/>
      <c r="B25" s="5" t="s">
        <v>30</v>
      </c>
      <c r="C25" s="18">
        <v>0.15</v>
      </c>
      <c r="D25" s="61">
        <v>0.15</v>
      </c>
      <c r="E25" s="24">
        <v>1.5</v>
      </c>
      <c r="F25" s="25">
        <f t="shared" si="0"/>
        <v>0.22499999999999998</v>
      </c>
      <c r="G25" s="82"/>
      <c r="H25" s="96"/>
      <c r="J25" s="3"/>
    </row>
    <row r="26" spans="1:10" ht="36" customHeight="1">
      <c r="A26" s="91"/>
      <c r="B26" s="5" t="s">
        <v>40</v>
      </c>
      <c r="C26" s="20" t="s">
        <v>15</v>
      </c>
      <c r="D26" s="37">
        <v>1</v>
      </c>
      <c r="E26" s="24">
        <v>0.25</v>
      </c>
      <c r="F26" s="25">
        <f t="shared" si="0"/>
        <v>0.25</v>
      </c>
      <c r="G26" s="82"/>
      <c r="H26" s="96"/>
      <c r="J26" s="3"/>
    </row>
    <row r="27" spans="1:10" ht="45.75" thickBot="1">
      <c r="A27" s="92"/>
      <c r="B27" s="8" t="s">
        <v>41</v>
      </c>
      <c r="C27" s="21" t="s">
        <v>15</v>
      </c>
      <c r="D27" s="38">
        <v>1</v>
      </c>
      <c r="E27" s="26">
        <v>0.25</v>
      </c>
      <c r="F27" s="27">
        <f t="shared" si="0"/>
        <v>0.25</v>
      </c>
      <c r="G27" s="83"/>
      <c r="H27" s="97"/>
      <c r="J27" s="3"/>
    </row>
    <row r="28" spans="1:10" ht="190.5" customHeight="1" thickBot="1">
      <c r="A28" s="54" t="s">
        <v>14</v>
      </c>
      <c r="B28" s="36" t="s">
        <v>6</v>
      </c>
      <c r="C28" s="19">
        <v>0.7</v>
      </c>
      <c r="D28" s="55">
        <v>0.7</v>
      </c>
      <c r="E28" s="30">
        <v>1.43</v>
      </c>
      <c r="F28" s="31">
        <f t="shared" si="0"/>
        <v>1.0009999999999999</v>
      </c>
      <c r="G28" s="50" t="s">
        <v>2</v>
      </c>
      <c r="H28" s="51">
        <f>F28</f>
        <v>1.0009999999999999</v>
      </c>
      <c r="J28" s="3"/>
    </row>
    <row r="29" spans="1:10" ht="20.25" customHeight="1" thickBot="1">
      <c r="A29" s="9"/>
      <c r="B29" s="68" t="s">
        <v>46</v>
      </c>
      <c r="C29" s="10"/>
      <c r="D29" s="11"/>
      <c r="E29" s="11"/>
      <c r="F29" s="12"/>
      <c r="G29" s="11"/>
      <c r="H29" s="67">
        <f>H5+H8+H9+H13+H24+H28</f>
        <v>5.984</v>
      </c>
      <c r="J29" s="3"/>
    </row>
    <row r="30" spans="1:10">
      <c r="J30" s="3"/>
    </row>
    <row r="31" spans="1:10">
      <c r="J31" s="3"/>
    </row>
    <row r="32" spans="1:10">
      <c r="J32" s="3"/>
    </row>
    <row r="33" spans="1:10">
      <c r="J33" s="3"/>
    </row>
    <row r="34" spans="1:10">
      <c r="J34" s="3"/>
    </row>
    <row r="35" spans="1:10">
      <c r="J35" s="3"/>
    </row>
    <row r="36" spans="1:10">
      <c r="J36" s="3"/>
    </row>
    <row r="37" spans="1:10">
      <c r="J37" s="3"/>
    </row>
    <row r="38" spans="1:10">
      <c r="J38" s="3"/>
    </row>
    <row r="39" spans="1:10">
      <c r="J39" s="3"/>
    </row>
    <row r="40" spans="1:10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1:H1"/>
    <mergeCell ref="B2:B3"/>
    <mergeCell ref="A4:A7"/>
    <mergeCell ref="A24:A27"/>
    <mergeCell ref="A13:A23"/>
    <mergeCell ref="A9:A12"/>
    <mergeCell ref="A2:A3"/>
    <mergeCell ref="H24:H27"/>
    <mergeCell ref="G2:H2"/>
    <mergeCell ref="C2:F2"/>
    <mergeCell ref="G4:G7"/>
    <mergeCell ref="H5:H7"/>
    <mergeCell ref="H9:H12"/>
    <mergeCell ref="G9:G12"/>
    <mergeCell ref="G13:G23"/>
    <mergeCell ref="H13:H23"/>
    <mergeCell ref="G24:G2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4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80" zoomScaleNormal="80" workbookViewId="0">
      <selection activeCell="B11" sqref="B11"/>
    </sheetView>
  </sheetViews>
  <sheetFormatPr defaultRowHeight="1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1" ht="27" customHeight="1">
      <c r="A1" s="84" t="s">
        <v>43</v>
      </c>
      <c r="B1" s="84"/>
      <c r="C1" s="84"/>
      <c r="D1" s="84"/>
      <c r="E1" s="84"/>
      <c r="F1" s="84"/>
      <c r="G1" s="84"/>
      <c r="H1" s="84"/>
      <c r="J1" s="3"/>
    </row>
    <row r="2" spans="1:11" ht="33.75" customHeight="1">
      <c r="A2" s="85" t="s">
        <v>0</v>
      </c>
      <c r="B2" s="85" t="s">
        <v>33</v>
      </c>
      <c r="C2" s="100" t="s">
        <v>1</v>
      </c>
      <c r="D2" s="101"/>
      <c r="E2" s="101"/>
      <c r="F2" s="102"/>
      <c r="G2" s="98" t="s">
        <v>45</v>
      </c>
      <c r="H2" s="99"/>
      <c r="J2" s="3"/>
    </row>
    <row r="3" spans="1:11" ht="37.5" customHeight="1" thickBot="1">
      <c r="A3" s="86"/>
      <c r="B3" s="86"/>
      <c r="C3" s="40" t="s">
        <v>42</v>
      </c>
      <c r="D3" s="40" t="s">
        <v>44</v>
      </c>
      <c r="E3" s="40" t="s">
        <v>9</v>
      </c>
      <c r="F3" s="40" t="s">
        <v>8</v>
      </c>
      <c r="G3" s="40" t="s">
        <v>10</v>
      </c>
      <c r="H3" s="40" t="s">
        <v>13</v>
      </c>
      <c r="J3" s="65" t="s">
        <v>31</v>
      </c>
      <c r="K3" s="69" t="s">
        <v>47</v>
      </c>
    </row>
    <row r="4" spans="1:11" ht="30">
      <c r="A4" s="87" t="s">
        <v>3</v>
      </c>
      <c r="B4" s="14" t="s">
        <v>36</v>
      </c>
      <c r="C4" s="56">
        <v>0.7</v>
      </c>
      <c r="D4" s="57">
        <f>C4*$J$4</f>
        <v>0.35</v>
      </c>
      <c r="E4" s="45">
        <v>1.43</v>
      </c>
      <c r="F4" s="29">
        <f>D4*E4</f>
        <v>0.50049999999999994</v>
      </c>
      <c r="G4" s="78" t="s">
        <v>32</v>
      </c>
      <c r="H4" s="44">
        <f>F4</f>
        <v>0.50049999999999994</v>
      </c>
      <c r="J4" s="71">
        <v>0.5</v>
      </c>
      <c r="K4" s="70">
        <f>H29</f>
        <v>3.0120000000000005</v>
      </c>
    </row>
    <row r="5" spans="1:11" ht="30">
      <c r="A5" s="88"/>
      <c r="B5" s="5" t="s">
        <v>11</v>
      </c>
      <c r="C5" s="6">
        <v>0.7</v>
      </c>
      <c r="D5" s="61">
        <f>C5*$J$4</f>
        <v>0.35</v>
      </c>
      <c r="E5" s="42">
        <v>1</v>
      </c>
      <c r="F5" s="25">
        <f t="shared" ref="F5:F28" si="0">D5*E5</f>
        <v>0.35</v>
      </c>
      <c r="G5" s="79"/>
      <c r="H5" s="103">
        <f>F5+F6+F7</f>
        <v>0.4975</v>
      </c>
      <c r="J5" s="3"/>
    </row>
    <row r="6" spans="1:11" ht="35.25" customHeight="1">
      <c r="A6" s="88"/>
      <c r="B6" s="5" t="s">
        <v>12</v>
      </c>
      <c r="C6" s="6">
        <v>0.3</v>
      </c>
      <c r="D6" s="61">
        <f t="shared" ref="D6:D14" si="1">C6*$J$4</f>
        <v>0.15</v>
      </c>
      <c r="E6" s="42">
        <v>0.8</v>
      </c>
      <c r="F6" s="25">
        <f t="shared" si="0"/>
        <v>0.12</v>
      </c>
      <c r="G6" s="79"/>
      <c r="H6" s="76"/>
      <c r="J6" s="3"/>
    </row>
    <row r="7" spans="1:11" ht="30.75" thickBot="1">
      <c r="A7" s="89"/>
      <c r="B7" s="8" t="s">
        <v>16</v>
      </c>
      <c r="C7" s="58">
        <v>0.1</v>
      </c>
      <c r="D7" s="66">
        <f t="shared" si="1"/>
        <v>0.05</v>
      </c>
      <c r="E7" s="47">
        <v>0.55000000000000004</v>
      </c>
      <c r="F7" s="60">
        <f t="shared" si="0"/>
        <v>2.7500000000000004E-2</v>
      </c>
      <c r="G7" s="80"/>
      <c r="H7" s="77"/>
      <c r="J7" s="3"/>
    </row>
    <row r="8" spans="1:11" ht="124.5" customHeight="1" thickBot="1">
      <c r="A8" s="16" t="s">
        <v>7</v>
      </c>
      <c r="B8" s="15" t="s">
        <v>34</v>
      </c>
      <c r="C8" s="13">
        <v>0.9</v>
      </c>
      <c r="D8" s="57">
        <f t="shared" si="1"/>
        <v>0.45</v>
      </c>
      <c r="E8" s="45">
        <v>1.1100000000000001</v>
      </c>
      <c r="F8" s="29">
        <f t="shared" si="0"/>
        <v>0.49950000000000006</v>
      </c>
      <c r="G8" s="45" t="s">
        <v>2</v>
      </c>
      <c r="H8" s="48">
        <f>F8</f>
        <v>0.49950000000000006</v>
      </c>
      <c r="J8" s="3"/>
    </row>
    <row r="9" spans="1:11" ht="75">
      <c r="A9" s="87" t="s">
        <v>37</v>
      </c>
      <c r="B9" s="14" t="s">
        <v>38</v>
      </c>
      <c r="C9" s="13">
        <v>0.9</v>
      </c>
      <c r="D9" s="57">
        <f t="shared" si="1"/>
        <v>0.45</v>
      </c>
      <c r="E9" s="45">
        <v>0.31</v>
      </c>
      <c r="F9" s="29">
        <f t="shared" si="0"/>
        <v>0.13950000000000001</v>
      </c>
      <c r="G9" s="78" t="s">
        <v>2</v>
      </c>
      <c r="H9" s="75">
        <f>F9+F10+F11+F12</f>
        <v>0.4995</v>
      </c>
      <c r="J9" s="3"/>
    </row>
    <row r="10" spans="1:11" ht="93.75" customHeight="1">
      <c r="A10" s="88"/>
      <c r="B10" s="5" t="s">
        <v>17</v>
      </c>
      <c r="C10" s="18">
        <v>0.8</v>
      </c>
      <c r="D10" s="61">
        <f t="shared" si="1"/>
        <v>0.4</v>
      </c>
      <c r="E10" s="42">
        <v>0.3</v>
      </c>
      <c r="F10" s="25">
        <f t="shared" si="0"/>
        <v>0.12</v>
      </c>
      <c r="G10" s="79"/>
      <c r="H10" s="76"/>
      <c r="J10" s="3"/>
    </row>
    <row r="11" spans="1:11" ht="90">
      <c r="A11" s="88"/>
      <c r="B11" s="5" t="s">
        <v>18</v>
      </c>
      <c r="C11" s="18">
        <v>0.8</v>
      </c>
      <c r="D11" s="61">
        <f t="shared" si="1"/>
        <v>0.4</v>
      </c>
      <c r="E11" s="42">
        <v>0.3</v>
      </c>
      <c r="F11" s="25">
        <f t="shared" si="0"/>
        <v>0.12</v>
      </c>
      <c r="G11" s="79"/>
      <c r="H11" s="76"/>
      <c r="J11" s="3"/>
    </row>
    <row r="12" spans="1:11" ht="60.75" thickBot="1">
      <c r="A12" s="89"/>
      <c r="B12" s="8" t="s">
        <v>39</v>
      </c>
      <c r="C12" s="62">
        <v>0.8</v>
      </c>
      <c r="D12" s="66">
        <f t="shared" si="1"/>
        <v>0.4</v>
      </c>
      <c r="E12" s="47">
        <v>0.3</v>
      </c>
      <c r="F12" s="60">
        <f t="shared" si="0"/>
        <v>0.12</v>
      </c>
      <c r="G12" s="80"/>
      <c r="H12" s="77"/>
      <c r="J12" s="3"/>
    </row>
    <row r="13" spans="1:11" ht="90">
      <c r="A13" s="93" t="s">
        <v>4</v>
      </c>
      <c r="B13" s="5" t="s">
        <v>19</v>
      </c>
      <c r="C13" s="19">
        <v>0.5</v>
      </c>
      <c r="D13" s="57">
        <f t="shared" si="1"/>
        <v>0.25</v>
      </c>
      <c r="E13" s="46">
        <v>0.25</v>
      </c>
      <c r="F13" s="63">
        <f t="shared" si="0"/>
        <v>6.25E-2</v>
      </c>
      <c r="G13" s="79" t="s">
        <v>2</v>
      </c>
      <c r="H13" s="76">
        <f>F13+F14+F15+F16+F17+F18+F19+F20+F21+F22+F23</f>
        <v>0.51750000000000007</v>
      </c>
      <c r="J13" s="3"/>
    </row>
    <row r="14" spans="1:11" ht="90">
      <c r="A14" s="88"/>
      <c r="B14" s="5" t="s">
        <v>20</v>
      </c>
      <c r="C14" s="18">
        <v>0.8</v>
      </c>
      <c r="D14" s="61">
        <f t="shared" si="1"/>
        <v>0.4</v>
      </c>
      <c r="E14" s="42">
        <v>0.25</v>
      </c>
      <c r="F14" s="25">
        <f t="shared" si="0"/>
        <v>0.1</v>
      </c>
      <c r="G14" s="79"/>
      <c r="H14" s="76"/>
      <c r="J14" s="3"/>
    </row>
    <row r="15" spans="1:11" ht="45">
      <c r="A15" s="88"/>
      <c r="B15" s="5" t="s">
        <v>21</v>
      </c>
      <c r="C15" s="20" t="s">
        <v>15</v>
      </c>
      <c r="D15" s="37">
        <v>0</v>
      </c>
      <c r="E15" s="42">
        <v>0.05</v>
      </c>
      <c r="F15" s="25">
        <f t="shared" si="0"/>
        <v>0</v>
      </c>
      <c r="G15" s="79"/>
      <c r="H15" s="76"/>
      <c r="J15" s="3"/>
    </row>
    <row r="16" spans="1:11" ht="75">
      <c r="A16" s="88"/>
      <c r="B16" s="5" t="s">
        <v>22</v>
      </c>
      <c r="C16" s="20" t="s">
        <v>15</v>
      </c>
      <c r="D16" s="37">
        <v>0</v>
      </c>
      <c r="E16" s="42">
        <v>0.05</v>
      </c>
      <c r="F16" s="25">
        <f t="shared" si="0"/>
        <v>0</v>
      </c>
      <c r="G16" s="79"/>
      <c r="H16" s="76"/>
      <c r="J16" s="3"/>
    </row>
    <row r="17" spans="1:10" ht="135">
      <c r="A17" s="88"/>
      <c r="B17" s="5" t="s">
        <v>35</v>
      </c>
      <c r="C17" s="18">
        <v>0.5</v>
      </c>
      <c r="D17" s="61">
        <f t="shared" ref="D17:D21" si="2">C17*$J$4</f>
        <v>0.25</v>
      </c>
      <c r="E17" s="42">
        <v>0.2</v>
      </c>
      <c r="F17" s="25">
        <f t="shared" si="0"/>
        <v>0.05</v>
      </c>
      <c r="G17" s="79"/>
      <c r="H17" s="76"/>
      <c r="J17" s="3"/>
    </row>
    <row r="18" spans="1:10" ht="90">
      <c r="A18" s="88"/>
      <c r="B18" s="5" t="s">
        <v>23</v>
      </c>
      <c r="C18" s="18">
        <v>0.7</v>
      </c>
      <c r="D18" s="66">
        <f t="shared" si="2"/>
        <v>0.35</v>
      </c>
      <c r="E18" s="42">
        <v>0.2</v>
      </c>
      <c r="F18" s="25">
        <f t="shared" si="0"/>
        <v>6.9999999999999993E-2</v>
      </c>
      <c r="G18" s="79"/>
      <c r="H18" s="76"/>
      <c r="J18" s="3"/>
    </row>
    <row r="19" spans="1:10" ht="60">
      <c r="A19" s="88"/>
      <c r="B19" s="5" t="s">
        <v>24</v>
      </c>
      <c r="C19" s="18">
        <v>1</v>
      </c>
      <c r="D19" s="61">
        <f t="shared" si="2"/>
        <v>0.5</v>
      </c>
      <c r="E19" s="42">
        <v>0.15</v>
      </c>
      <c r="F19" s="25">
        <f t="shared" si="0"/>
        <v>7.4999999999999997E-2</v>
      </c>
      <c r="G19" s="79"/>
      <c r="H19" s="76"/>
      <c r="J19" s="3"/>
    </row>
    <row r="20" spans="1:10" ht="60">
      <c r="A20" s="88"/>
      <c r="B20" s="5" t="s">
        <v>25</v>
      </c>
      <c r="C20" s="64">
        <v>0.25</v>
      </c>
      <c r="D20" s="61">
        <f t="shared" si="2"/>
        <v>0.125</v>
      </c>
      <c r="E20" s="41">
        <v>0.2</v>
      </c>
      <c r="F20" s="31">
        <f t="shared" si="0"/>
        <v>2.5000000000000001E-2</v>
      </c>
      <c r="G20" s="79"/>
      <c r="H20" s="76"/>
      <c r="J20" s="3"/>
    </row>
    <row r="21" spans="1:10" ht="45">
      <c r="A21" s="88"/>
      <c r="B21" s="5" t="s">
        <v>26</v>
      </c>
      <c r="C21" s="18">
        <v>0.35</v>
      </c>
      <c r="D21" s="61">
        <f t="shared" si="2"/>
        <v>0.17499999999999999</v>
      </c>
      <c r="E21" s="42">
        <v>0.2</v>
      </c>
      <c r="F21" s="25">
        <f t="shared" si="0"/>
        <v>3.4999999999999996E-2</v>
      </c>
      <c r="G21" s="79"/>
      <c r="H21" s="76"/>
      <c r="J21" s="3"/>
    </row>
    <row r="22" spans="1:10" ht="60">
      <c r="A22" s="88"/>
      <c r="B22" s="5" t="s">
        <v>27</v>
      </c>
      <c r="C22" s="20" t="s">
        <v>15</v>
      </c>
      <c r="D22" s="37">
        <v>1</v>
      </c>
      <c r="E22" s="42">
        <v>0.05</v>
      </c>
      <c r="F22" s="25">
        <f t="shared" si="0"/>
        <v>0.05</v>
      </c>
      <c r="G22" s="79"/>
      <c r="H22" s="76"/>
      <c r="J22" s="3"/>
    </row>
    <row r="23" spans="1:10" ht="60.75" thickBot="1">
      <c r="A23" s="94"/>
      <c r="B23" s="34" t="s">
        <v>28</v>
      </c>
      <c r="C23" s="35" t="s">
        <v>15</v>
      </c>
      <c r="D23" s="39">
        <v>1</v>
      </c>
      <c r="E23" s="43">
        <v>0.05</v>
      </c>
      <c r="F23" s="33">
        <f t="shared" si="0"/>
        <v>0.05</v>
      </c>
      <c r="G23" s="79"/>
      <c r="H23" s="76"/>
      <c r="J23" s="3"/>
    </row>
    <row r="24" spans="1:10" ht="75">
      <c r="A24" s="90" t="s">
        <v>5</v>
      </c>
      <c r="B24" s="14" t="s">
        <v>29</v>
      </c>
      <c r="C24" s="17">
        <v>0.15</v>
      </c>
      <c r="D24" s="57">
        <f t="shared" ref="D24:D25" si="3">C24*$J$4</f>
        <v>7.4999999999999997E-2</v>
      </c>
      <c r="E24" s="49">
        <v>1.8</v>
      </c>
      <c r="F24" s="23">
        <f t="shared" si="0"/>
        <v>0.13500000000000001</v>
      </c>
      <c r="G24" s="81" t="s">
        <v>2</v>
      </c>
      <c r="H24" s="95">
        <f>F24+F25+F26</f>
        <v>0.4975</v>
      </c>
      <c r="J24" s="3"/>
    </row>
    <row r="25" spans="1:10" ht="75">
      <c r="A25" s="91"/>
      <c r="B25" s="5" t="s">
        <v>30</v>
      </c>
      <c r="C25" s="18">
        <v>0.15</v>
      </c>
      <c r="D25" s="61">
        <f t="shared" si="3"/>
        <v>7.4999999999999997E-2</v>
      </c>
      <c r="E25" s="42">
        <v>1.5</v>
      </c>
      <c r="F25" s="25">
        <f t="shared" si="0"/>
        <v>0.11249999999999999</v>
      </c>
      <c r="G25" s="82"/>
      <c r="H25" s="96"/>
      <c r="J25" s="3"/>
    </row>
    <row r="26" spans="1:10" ht="36" customHeight="1">
      <c r="A26" s="91"/>
      <c r="B26" s="5" t="s">
        <v>40</v>
      </c>
      <c r="C26" s="20" t="s">
        <v>15</v>
      </c>
      <c r="D26" s="37">
        <v>1</v>
      </c>
      <c r="E26" s="73">
        <v>0.25</v>
      </c>
      <c r="F26" s="25">
        <f t="shared" si="0"/>
        <v>0.25</v>
      </c>
      <c r="G26" s="82"/>
      <c r="H26" s="96"/>
      <c r="J26" s="3"/>
    </row>
    <row r="27" spans="1:10" ht="45.75" thickBot="1">
      <c r="A27" s="92"/>
      <c r="B27" s="8" t="s">
        <v>41</v>
      </c>
      <c r="C27" s="21" t="s">
        <v>15</v>
      </c>
      <c r="D27" s="38">
        <v>1</v>
      </c>
      <c r="E27" s="74">
        <v>0.25</v>
      </c>
      <c r="F27" s="27">
        <f t="shared" si="0"/>
        <v>0.25</v>
      </c>
      <c r="G27" s="83"/>
      <c r="H27" s="97"/>
      <c r="J27" s="3"/>
    </row>
    <row r="28" spans="1:10" ht="180.75" thickBot="1">
      <c r="A28" s="72" t="s">
        <v>14</v>
      </c>
      <c r="B28" s="36" t="s">
        <v>6</v>
      </c>
      <c r="C28" s="19">
        <v>0.7</v>
      </c>
      <c r="D28" s="57">
        <f t="shared" ref="D28" si="4">C28*$J$4</f>
        <v>0.35</v>
      </c>
      <c r="E28" s="41">
        <v>1.43</v>
      </c>
      <c r="F28" s="31">
        <f t="shared" si="0"/>
        <v>0.50049999999999994</v>
      </c>
      <c r="G28" s="52" t="s">
        <v>2</v>
      </c>
      <c r="H28" s="53">
        <f>F28</f>
        <v>0.50049999999999994</v>
      </c>
      <c r="J28" s="3"/>
    </row>
    <row r="29" spans="1:10" ht="20.25" customHeight="1" thickBot="1">
      <c r="A29" s="9"/>
      <c r="B29" s="68" t="s">
        <v>46</v>
      </c>
      <c r="C29" s="10"/>
      <c r="D29" s="11"/>
      <c r="E29" s="11"/>
      <c r="F29" s="12"/>
      <c r="G29" s="11"/>
      <c r="H29" s="67">
        <f>H5+H8+H9+H13+H24+H28</f>
        <v>3.0120000000000005</v>
      </c>
      <c r="J29" s="3"/>
    </row>
    <row r="30" spans="1:10">
      <c r="J30" s="3"/>
    </row>
    <row r="31" spans="1:10">
      <c r="J31" s="3"/>
    </row>
    <row r="32" spans="1:10">
      <c r="J32" s="3"/>
    </row>
    <row r="33" spans="1:10">
      <c r="J33" s="3"/>
    </row>
    <row r="34" spans="1:10">
      <c r="J34" s="3"/>
    </row>
    <row r="35" spans="1:10">
      <c r="J35" s="3"/>
    </row>
    <row r="36" spans="1:10">
      <c r="J36" s="3"/>
    </row>
    <row r="37" spans="1:10">
      <c r="J37" s="3"/>
    </row>
    <row r="38" spans="1:10">
      <c r="J38" s="3"/>
    </row>
    <row r="39" spans="1:10">
      <c r="J39" s="3"/>
    </row>
    <row r="40" spans="1:10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4" fitToHeight="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80" zoomScaleNormal="80" workbookViewId="0">
      <selection activeCell="E26" sqref="E26:E27"/>
    </sheetView>
  </sheetViews>
  <sheetFormatPr defaultRowHeight="15"/>
  <cols>
    <col min="1" max="1" width="36.7109375" style="2" customWidth="1"/>
    <col min="2" max="2" width="49" style="2" customWidth="1"/>
    <col min="3" max="3" width="14.5703125" style="2" customWidth="1"/>
    <col min="4" max="4" width="11.85546875" style="2" customWidth="1"/>
    <col min="5" max="5" width="8.5703125" style="2" customWidth="1"/>
    <col min="6" max="6" width="9.42578125" style="2" customWidth="1"/>
    <col min="7" max="7" width="14" style="2" customWidth="1"/>
    <col min="8" max="8" width="10" style="1" customWidth="1"/>
    <col min="9" max="10" width="9.140625" style="1"/>
  </cols>
  <sheetData>
    <row r="1" spans="1:10" ht="27" customHeight="1">
      <c r="A1" s="84" t="s">
        <v>43</v>
      </c>
      <c r="B1" s="84"/>
      <c r="C1" s="84"/>
      <c r="D1" s="84"/>
      <c r="E1" s="84"/>
      <c r="F1" s="84"/>
      <c r="G1" s="84"/>
      <c r="H1" s="84"/>
      <c r="J1" s="3"/>
    </row>
    <row r="2" spans="1:10" ht="33.75" customHeight="1">
      <c r="A2" s="85" t="s">
        <v>0</v>
      </c>
      <c r="B2" s="85" t="s">
        <v>33</v>
      </c>
      <c r="C2" s="100" t="s">
        <v>1</v>
      </c>
      <c r="D2" s="101"/>
      <c r="E2" s="101"/>
      <c r="F2" s="102"/>
      <c r="G2" s="98" t="s">
        <v>45</v>
      </c>
      <c r="H2" s="99"/>
      <c r="J2" s="3"/>
    </row>
    <row r="3" spans="1:10" ht="37.5" customHeight="1" thickBot="1">
      <c r="A3" s="86"/>
      <c r="B3" s="86"/>
      <c r="C3" s="40" t="s">
        <v>42</v>
      </c>
      <c r="D3" s="40" t="s">
        <v>44</v>
      </c>
      <c r="E3" s="40" t="s">
        <v>9</v>
      </c>
      <c r="F3" s="40" t="s">
        <v>8</v>
      </c>
      <c r="G3" s="40" t="s">
        <v>10</v>
      </c>
      <c r="H3" s="40" t="s">
        <v>13</v>
      </c>
      <c r="J3" s="3"/>
    </row>
    <row r="4" spans="1:10" ht="30">
      <c r="A4" s="87" t="s">
        <v>3</v>
      </c>
      <c r="B4" s="14" t="s">
        <v>36</v>
      </c>
      <c r="C4" s="56">
        <v>0.7</v>
      </c>
      <c r="D4" s="57">
        <v>0.7</v>
      </c>
      <c r="E4" s="45">
        <v>1.43</v>
      </c>
      <c r="F4" s="29">
        <f>D4*E4</f>
        <v>1.0009999999999999</v>
      </c>
      <c r="G4" s="78" t="s">
        <v>32</v>
      </c>
      <c r="H4" s="44">
        <f>F4</f>
        <v>1.0009999999999999</v>
      </c>
      <c r="J4" s="3"/>
    </row>
    <row r="5" spans="1:10" ht="30">
      <c r="A5" s="88"/>
      <c r="B5" s="5" t="s">
        <v>11</v>
      </c>
      <c r="C5" s="6">
        <v>0.7</v>
      </c>
      <c r="D5" s="61">
        <v>0.7</v>
      </c>
      <c r="E5" s="42">
        <v>1</v>
      </c>
      <c r="F5" s="25">
        <f t="shared" ref="F5:F28" si="0">D5*E5</f>
        <v>0.7</v>
      </c>
      <c r="G5" s="79"/>
      <c r="H5" s="103">
        <f>F5+F6+F7</f>
        <v>0.995</v>
      </c>
      <c r="J5" s="3"/>
    </row>
    <row r="6" spans="1:10" ht="35.25" customHeight="1">
      <c r="A6" s="88"/>
      <c r="B6" s="5" t="s">
        <v>12</v>
      </c>
      <c r="C6" s="6">
        <v>0.3</v>
      </c>
      <c r="D6" s="61">
        <v>0.3</v>
      </c>
      <c r="E6" s="42">
        <v>0.8</v>
      </c>
      <c r="F6" s="25">
        <f t="shared" si="0"/>
        <v>0.24</v>
      </c>
      <c r="G6" s="79"/>
      <c r="H6" s="76"/>
      <c r="J6" s="3"/>
    </row>
    <row r="7" spans="1:10" ht="30.75" thickBot="1">
      <c r="A7" s="89"/>
      <c r="B7" s="8" t="s">
        <v>16</v>
      </c>
      <c r="C7" s="58">
        <v>0.1</v>
      </c>
      <c r="D7" s="59">
        <v>0.1</v>
      </c>
      <c r="E7" s="47">
        <v>0.55000000000000004</v>
      </c>
      <c r="F7" s="60">
        <f t="shared" si="0"/>
        <v>5.5000000000000007E-2</v>
      </c>
      <c r="G7" s="80"/>
      <c r="H7" s="77"/>
      <c r="J7" s="3"/>
    </row>
    <row r="8" spans="1:10" ht="124.5" customHeight="1" thickBot="1">
      <c r="A8" s="16" t="s">
        <v>7</v>
      </c>
      <c r="B8" s="15" t="s">
        <v>34</v>
      </c>
      <c r="C8" s="13">
        <v>0.9</v>
      </c>
      <c r="D8" s="55">
        <v>0.9</v>
      </c>
      <c r="E8" s="45">
        <v>1.1100000000000001</v>
      </c>
      <c r="F8" s="29">
        <f t="shared" si="0"/>
        <v>0.99900000000000011</v>
      </c>
      <c r="G8" s="45" t="s">
        <v>2</v>
      </c>
      <c r="H8" s="48">
        <f>F8</f>
        <v>0.99900000000000011</v>
      </c>
      <c r="J8" s="3"/>
    </row>
    <row r="9" spans="1:10" ht="75">
      <c r="A9" s="87" t="s">
        <v>37</v>
      </c>
      <c r="B9" s="14" t="s">
        <v>38</v>
      </c>
      <c r="C9" s="13">
        <v>0.9</v>
      </c>
      <c r="D9" s="57">
        <v>0.9</v>
      </c>
      <c r="E9" s="45">
        <v>0.31</v>
      </c>
      <c r="F9" s="29">
        <f t="shared" si="0"/>
        <v>0.27900000000000003</v>
      </c>
      <c r="G9" s="78" t="s">
        <v>2</v>
      </c>
      <c r="H9" s="75">
        <f>F9+F10+F11+F12</f>
        <v>0.999</v>
      </c>
      <c r="J9" s="3"/>
    </row>
    <row r="10" spans="1:10" ht="93.75" customHeight="1">
      <c r="A10" s="88"/>
      <c r="B10" s="5" t="s">
        <v>17</v>
      </c>
      <c r="C10" s="18">
        <v>0.8</v>
      </c>
      <c r="D10" s="61">
        <v>0.8</v>
      </c>
      <c r="E10" s="42">
        <v>0.3</v>
      </c>
      <c r="F10" s="25">
        <f t="shared" si="0"/>
        <v>0.24</v>
      </c>
      <c r="G10" s="79"/>
      <c r="H10" s="76"/>
      <c r="J10" s="3"/>
    </row>
    <row r="11" spans="1:10" ht="90">
      <c r="A11" s="88"/>
      <c r="B11" s="5" t="s">
        <v>18</v>
      </c>
      <c r="C11" s="18">
        <v>0.8</v>
      </c>
      <c r="D11" s="61">
        <v>0.8</v>
      </c>
      <c r="E11" s="42">
        <v>0.3</v>
      </c>
      <c r="F11" s="25">
        <f t="shared" si="0"/>
        <v>0.24</v>
      </c>
      <c r="G11" s="79"/>
      <c r="H11" s="76"/>
      <c r="J11" s="3"/>
    </row>
    <row r="12" spans="1:10" ht="60.75" thickBot="1">
      <c r="A12" s="89"/>
      <c r="B12" s="8" t="s">
        <v>39</v>
      </c>
      <c r="C12" s="62">
        <v>0.8</v>
      </c>
      <c r="D12" s="59">
        <v>0.8</v>
      </c>
      <c r="E12" s="47">
        <v>0.3</v>
      </c>
      <c r="F12" s="60">
        <f t="shared" si="0"/>
        <v>0.24</v>
      </c>
      <c r="G12" s="80"/>
      <c r="H12" s="77"/>
      <c r="J12" s="3"/>
    </row>
    <row r="13" spans="1:10" ht="90">
      <c r="A13" s="93" t="s">
        <v>4</v>
      </c>
      <c r="B13" s="5" t="s">
        <v>19</v>
      </c>
      <c r="C13" s="19">
        <v>0.5</v>
      </c>
      <c r="D13" s="57">
        <v>0.5</v>
      </c>
      <c r="E13" s="46">
        <v>0.25</v>
      </c>
      <c r="F13" s="63">
        <f t="shared" si="0"/>
        <v>0.125</v>
      </c>
      <c r="G13" s="79" t="s">
        <v>2</v>
      </c>
      <c r="H13" s="76">
        <f>F13+F14+F15+F16+F17+F18+F19+F20+F21+F22+F23</f>
        <v>0.99500000000000011</v>
      </c>
      <c r="J13" s="3"/>
    </row>
    <row r="14" spans="1:10" ht="90">
      <c r="A14" s="88"/>
      <c r="B14" s="5" t="s">
        <v>20</v>
      </c>
      <c r="C14" s="18">
        <v>0.8</v>
      </c>
      <c r="D14" s="61">
        <v>0.64</v>
      </c>
      <c r="E14" s="42">
        <v>0.25</v>
      </c>
      <c r="F14" s="25">
        <f t="shared" si="0"/>
        <v>0.16</v>
      </c>
      <c r="G14" s="79"/>
      <c r="H14" s="76"/>
      <c r="J14" s="3"/>
    </row>
    <row r="15" spans="1:10" ht="45">
      <c r="A15" s="88"/>
      <c r="B15" s="5" t="s">
        <v>21</v>
      </c>
      <c r="C15" s="20" t="s">
        <v>15</v>
      </c>
      <c r="D15" s="37">
        <v>1</v>
      </c>
      <c r="E15" s="42">
        <v>0.05</v>
      </c>
      <c r="F15" s="25">
        <f t="shared" si="0"/>
        <v>0.05</v>
      </c>
      <c r="G15" s="79"/>
      <c r="H15" s="76"/>
      <c r="J15" s="3"/>
    </row>
    <row r="16" spans="1:10" ht="75">
      <c r="A16" s="88"/>
      <c r="B16" s="5" t="s">
        <v>22</v>
      </c>
      <c r="C16" s="20" t="s">
        <v>15</v>
      </c>
      <c r="D16" s="37">
        <v>1</v>
      </c>
      <c r="E16" s="42">
        <v>0.05</v>
      </c>
      <c r="F16" s="25">
        <f t="shared" si="0"/>
        <v>0.05</v>
      </c>
      <c r="G16" s="79"/>
      <c r="H16" s="76"/>
      <c r="J16" s="3"/>
    </row>
    <row r="17" spans="1:10" ht="135">
      <c r="A17" s="88"/>
      <c r="B17" s="5" t="s">
        <v>35</v>
      </c>
      <c r="C17" s="18">
        <v>0.5</v>
      </c>
      <c r="D17" s="61">
        <v>0.5</v>
      </c>
      <c r="E17" s="42">
        <v>0.2</v>
      </c>
      <c r="F17" s="25">
        <f t="shared" si="0"/>
        <v>0.1</v>
      </c>
      <c r="G17" s="79"/>
      <c r="H17" s="76"/>
      <c r="J17" s="3"/>
    </row>
    <row r="18" spans="1:10" ht="90">
      <c r="A18" s="88"/>
      <c r="B18" s="5" t="s">
        <v>23</v>
      </c>
      <c r="C18" s="18">
        <v>0.7</v>
      </c>
      <c r="D18" s="61">
        <v>0.7</v>
      </c>
      <c r="E18" s="42">
        <v>0.2</v>
      </c>
      <c r="F18" s="25">
        <f t="shared" si="0"/>
        <v>0.13999999999999999</v>
      </c>
      <c r="G18" s="79"/>
      <c r="H18" s="76"/>
      <c r="J18" s="3"/>
    </row>
    <row r="19" spans="1:10" ht="60">
      <c r="A19" s="88"/>
      <c r="B19" s="5" t="s">
        <v>24</v>
      </c>
      <c r="C19" s="18">
        <v>1</v>
      </c>
      <c r="D19" s="61">
        <v>1</v>
      </c>
      <c r="E19" s="42">
        <v>0.15</v>
      </c>
      <c r="F19" s="25">
        <f t="shared" si="0"/>
        <v>0.15</v>
      </c>
      <c r="G19" s="79"/>
      <c r="H19" s="76"/>
      <c r="J19" s="3"/>
    </row>
    <row r="20" spans="1:10" ht="60">
      <c r="A20" s="88"/>
      <c r="B20" s="5" t="s">
        <v>25</v>
      </c>
      <c r="C20" s="64">
        <v>0.25</v>
      </c>
      <c r="D20" s="61">
        <v>0.25</v>
      </c>
      <c r="E20" s="41">
        <v>0.2</v>
      </c>
      <c r="F20" s="31">
        <f t="shared" si="0"/>
        <v>0.05</v>
      </c>
      <c r="G20" s="79"/>
      <c r="H20" s="76"/>
      <c r="J20" s="3"/>
    </row>
    <row r="21" spans="1:10" ht="45">
      <c r="A21" s="88"/>
      <c r="B21" s="5" t="s">
        <v>26</v>
      </c>
      <c r="C21" s="18">
        <v>0.35</v>
      </c>
      <c r="D21" s="59">
        <v>0.35</v>
      </c>
      <c r="E21" s="42">
        <v>0.2</v>
      </c>
      <c r="F21" s="25">
        <f t="shared" si="0"/>
        <v>6.9999999999999993E-2</v>
      </c>
      <c r="G21" s="79"/>
      <c r="H21" s="76"/>
      <c r="J21" s="3"/>
    </row>
    <row r="22" spans="1:10" ht="60">
      <c r="A22" s="88"/>
      <c r="B22" s="5" t="s">
        <v>27</v>
      </c>
      <c r="C22" s="20" t="s">
        <v>15</v>
      </c>
      <c r="D22" s="37">
        <v>1</v>
      </c>
      <c r="E22" s="42">
        <v>0.05</v>
      </c>
      <c r="F22" s="25">
        <f t="shared" si="0"/>
        <v>0.05</v>
      </c>
      <c r="G22" s="79"/>
      <c r="H22" s="76"/>
      <c r="J22" s="3"/>
    </row>
    <row r="23" spans="1:10" ht="60.75" thickBot="1">
      <c r="A23" s="94"/>
      <c r="B23" s="34" t="s">
        <v>28</v>
      </c>
      <c r="C23" s="35" t="s">
        <v>15</v>
      </c>
      <c r="D23" s="39">
        <v>1</v>
      </c>
      <c r="E23" s="43">
        <v>0.05</v>
      </c>
      <c r="F23" s="33">
        <f t="shared" si="0"/>
        <v>0.05</v>
      </c>
      <c r="G23" s="79"/>
      <c r="H23" s="76"/>
      <c r="J23" s="3"/>
    </row>
    <row r="24" spans="1:10" ht="75">
      <c r="A24" s="90" t="s">
        <v>5</v>
      </c>
      <c r="B24" s="14" t="s">
        <v>29</v>
      </c>
      <c r="C24" s="17">
        <v>0.15</v>
      </c>
      <c r="D24" s="57">
        <v>0.15</v>
      </c>
      <c r="E24" s="49">
        <v>1.8</v>
      </c>
      <c r="F24" s="23">
        <f t="shared" si="0"/>
        <v>0.27</v>
      </c>
      <c r="G24" s="81" t="s">
        <v>2</v>
      </c>
      <c r="H24" s="95">
        <f>F24+F25+F26</f>
        <v>0.745</v>
      </c>
      <c r="J24" s="3"/>
    </row>
    <row r="25" spans="1:10" ht="75">
      <c r="A25" s="91"/>
      <c r="B25" s="5" t="s">
        <v>30</v>
      </c>
      <c r="C25" s="18">
        <v>0.15</v>
      </c>
      <c r="D25" s="61">
        <v>0.15</v>
      </c>
      <c r="E25" s="42">
        <v>1.5</v>
      </c>
      <c r="F25" s="25">
        <f t="shared" si="0"/>
        <v>0.22499999999999998</v>
      </c>
      <c r="G25" s="82"/>
      <c r="H25" s="96"/>
      <c r="J25" s="3"/>
    </row>
    <row r="26" spans="1:10" ht="36" customHeight="1">
      <c r="A26" s="91"/>
      <c r="B26" s="5" t="s">
        <v>40</v>
      </c>
      <c r="C26" s="20" t="s">
        <v>15</v>
      </c>
      <c r="D26" s="37">
        <v>1</v>
      </c>
      <c r="E26" s="73">
        <v>0.25</v>
      </c>
      <c r="F26" s="25">
        <f t="shared" si="0"/>
        <v>0.25</v>
      </c>
      <c r="G26" s="82"/>
      <c r="H26" s="96"/>
      <c r="J26" s="3"/>
    </row>
    <row r="27" spans="1:10" ht="45.75" thickBot="1">
      <c r="A27" s="92"/>
      <c r="B27" s="8" t="s">
        <v>41</v>
      </c>
      <c r="C27" s="21" t="s">
        <v>15</v>
      </c>
      <c r="D27" s="38">
        <v>1</v>
      </c>
      <c r="E27" s="74">
        <v>0.25</v>
      </c>
      <c r="F27" s="27">
        <f t="shared" si="0"/>
        <v>0.25</v>
      </c>
      <c r="G27" s="83"/>
      <c r="H27" s="97"/>
      <c r="J27" s="3"/>
    </row>
    <row r="28" spans="1:10" ht="180.75" thickBot="1">
      <c r="A28" s="54" t="s">
        <v>14</v>
      </c>
      <c r="B28" s="36" t="s">
        <v>6</v>
      </c>
      <c r="C28" s="19">
        <v>0.7</v>
      </c>
      <c r="D28" s="55">
        <v>0.7</v>
      </c>
      <c r="E28" s="41">
        <v>1.43</v>
      </c>
      <c r="F28" s="31">
        <f t="shared" si="0"/>
        <v>1.0009999999999999</v>
      </c>
      <c r="G28" s="50" t="s">
        <v>2</v>
      </c>
      <c r="H28" s="51">
        <f>F28</f>
        <v>1.0009999999999999</v>
      </c>
      <c r="J28" s="3"/>
    </row>
    <row r="29" spans="1:10" ht="20.25" customHeight="1" thickBot="1">
      <c r="A29" s="9"/>
      <c r="B29" s="68" t="s">
        <v>46</v>
      </c>
      <c r="C29" s="10"/>
      <c r="D29" s="11"/>
      <c r="E29" s="11"/>
      <c r="F29" s="12"/>
      <c r="G29" s="11"/>
      <c r="H29" s="67">
        <f>H5+H8+H9+H13+H24+H28</f>
        <v>5.734</v>
      </c>
      <c r="J29" s="3"/>
    </row>
    <row r="30" spans="1:10">
      <c r="J30" s="3"/>
    </row>
    <row r="31" spans="1:10">
      <c r="J31" s="3"/>
    </row>
    <row r="32" spans="1:10">
      <c r="J32" s="3"/>
    </row>
    <row r="33" spans="1:10">
      <c r="J33" s="3"/>
    </row>
    <row r="34" spans="1:10">
      <c r="J34" s="3"/>
    </row>
    <row r="35" spans="1:10">
      <c r="J35" s="3"/>
    </row>
    <row r="36" spans="1:10">
      <c r="J36" s="3"/>
    </row>
    <row r="37" spans="1:10">
      <c r="J37" s="3"/>
    </row>
    <row r="38" spans="1:10">
      <c r="J38" s="3"/>
    </row>
    <row r="39" spans="1:10">
      <c r="J39" s="3"/>
    </row>
    <row r="40" spans="1:10">
      <c r="A40" s="4"/>
      <c r="B40" s="4"/>
      <c r="C40" s="4"/>
      <c r="D40" s="4"/>
      <c r="E40" s="4"/>
      <c r="F40" s="4"/>
      <c r="G40" s="4"/>
      <c r="H40" s="3"/>
      <c r="I40" s="3"/>
      <c r="J40" s="3"/>
    </row>
  </sheetData>
  <mergeCells count="17">
    <mergeCell ref="A4:A7"/>
    <mergeCell ref="G4:G7"/>
    <mergeCell ref="H5:H7"/>
    <mergeCell ref="A1:H1"/>
    <mergeCell ref="A2:A3"/>
    <mergeCell ref="B2:B3"/>
    <mergeCell ref="C2:F2"/>
    <mergeCell ref="G2:H2"/>
    <mergeCell ref="A24:A27"/>
    <mergeCell ref="G24:G27"/>
    <mergeCell ref="H24:H27"/>
    <mergeCell ref="A9:A12"/>
    <mergeCell ref="G9:G12"/>
    <mergeCell ref="H9:H12"/>
    <mergeCell ref="A13:A23"/>
    <mergeCell ref="G13:G23"/>
    <mergeCell ref="H13:H2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4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100%</vt:lpstr>
      <vt:lpstr>К</vt:lpstr>
      <vt:lpstr>расчетный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СПК АПК</dc:creator>
  <cp:lastModifiedBy>GEG</cp:lastModifiedBy>
  <cp:lastPrinted>2019-08-22T06:04:12Z</cp:lastPrinted>
  <dcterms:created xsi:type="dcterms:W3CDTF">2019-08-21T06:03:08Z</dcterms:created>
  <dcterms:modified xsi:type="dcterms:W3CDTF">2020-06-09T13:56:00Z</dcterms:modified>
</cp:coreProperties>
</file>