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2" yWindow="109" windowWidth="15120" windowHeight="8015"/>
  </bookViews>
  <sheets>
    <sheet name="ОКВЭД" sheetId="49" r:id="rId1"/>
    <sheet name="Зарплата село I кв. 2018" sheetId="50" r:id="rId2"/>
    <sheet name="Зарплата пища I кв. 2018" sheetId="51" r:id="rId3"/>
    <sheet name="Зарплата село I пг. 2018" sheetId="64" r:id="rId4"/>
    <sheet name="Зарплата пища I пг. 2018" sheetId="65" r:id="rId5"/>
    <sheet name="Зарплата и ПМ 2018" sheetId="52" r:id="rId6"/>
    <sheet name="Зарплата село по округам 2018" sheetId="53" r:id="rId7"/>
    <sheet name="Зарплата пища по округам 2018" sheetId="54" r:id="rId8"/>
    <sheet name="Рейтинг зарпл. МСХ 2018" sheetId="55" r:id="rId9"/>
    <sheet name="Рейтинг зарпл. село 2018" sheetId="56" r:id="rId10"/>
    <sheet name="Рейтинг зарп. пища 2018" sheetId="57" r:id="rId11"/>
    <sheet name="Числен. село пища I кв. 2018" sheetId="58" r:id="rId12"/>
    <sheet name="Числен. село I пг. 2018" sheetId="67" r:id="rId13"/>
    <sheet name="Числен. пища I пг. 2018" sheetId="66" r:id="rId14"/>
    <sheet name="Динамика 2018" sheetId="21" r:id="rId15"/>
    <sheet name="по ФО " sheetId="16" r:id="rId16"/>
    <sheet name="анализ" sheetId="22" r:id="rId17"/>
    <sheet name="рейтинг " sheetId="15" r:id="rId18"/>
    <sheet name="задолженность на 09.2018" sheetId="63" r:id="rId19"/>
    <sheet name="ПМ динамика 2017-2018" sheetId="60" r:id="rId20"/>
  </sheets>
  <definedNames>
    <definedName name="_xlnm.Print_Titles" localSheetId="16">анализ!$5:$6</definedName>
    <definedName name="_xlnm.Print_Titles" localSheetId="14">'Динамика 2018'!$5:$7</definedName>
    <definedName name="_xlnm.Print_Titles" localSheetId="18">'задолженность на 09.2018'!$4:$18</definedName>
    <definedName name="_xlnm.Print_Titles" localSheetId="5">'Зарплата и ПМ 2018'!$4:$6</definedName>
    <definedName name="_xlnm.Print_Titles" localSheetId="2">'Зарплата пища I кв. 2018'!$3:$4</definedName>
    <definedName name="_xlnm.Print_Titles" localSheetId="4">'Зарплата пища I пг. 2018'!$3:$4</definedName>
    <definedName name="_xlnm.Print_Titles" localSheetId="1">'Зарплата село I кв. 2018'!$3:$4</definedName>
    <definedName name="_xlnm.Print_Titles" localSheetId="3">'Зарплата село I пг. 2018'!$3:$4</definedName>
    <definedName name="_xlnm.Print_Titles" localSheetId="0">ОКВЭД!$3:$4</definedName>
    <definedName name="_xlnm.Print_Titles" localSheetId="17">'рейтинг '!$6:$9</definedName>
    <definedName name="_xlnm.Print_Titles" localSheetId="10">'Рейтинг зарп. пища 2018'!$4:$4</definedName>
    <definedName name="_xlnm.Print_Titles" localSheetId="8">'Рейтинг зарпл. МСХ 2018'!$3:$3</definedName>
    <definedName name="_xlnm.Print_Titles" localSheetId="9">'Рейтинг зарпл. село 2018'!$3:$3</definedName>
    <definedName name="_xlnm.Print_Titles" localSheetId="13">'Числен. пища I пг. 2018'!$4:$5</definedName>
    <definedName name="_xlnm.Print_Titles" localSheetId="12">'Числен. село I пг. 2018'!$4:$5</definedName>
    <definedName name="_xlnm.Print_Titles" localSheetId="11">'Числен. село пища I кв. 2018'!$3:$3</definedName>
    <definedName name="_xlnm.Print_Area" localSheetId="16">анализ!$BA$1:$BE$90</definedName>
    <definedName name="_xlnm.Print_Area" localSheetId="14">'Динамика 2018'!$A$2:$BD$100</definedName>
    <definedName name="_xlnm.Print_Area" localSheetId="5">'Зарплата и ПМ 2018'!$H$1:$M$106</definedName>
    <definedName name="_xlnm.Print_Area" localSheetId="7">'Зарплата пища по округам 2018'!$P$14:$U$47</definedName>
    <definedName name="_xlnm.Print_Area" localSheetId="6">'Зарплата село по округам 2018'!$L$14:$Q$37</definedName>
    <definedName name="_xlnm.Print_Area" localSheetId="0">ОКВЭД!$A$1:$AU$44</definedName>
    <definedName name="_xlnm.Print_Area" localSheetId="15">'по ФО '!$A$194:$W$215</definedName>
    <definedName name="_xlnm.Print_Area" localSheetId="17">'рейтинг '!$DI$5:$DU$33</definedName>
    <definedName name="_xlnm.Print_Area" localSheetId="10">'Рейтинг зарп. пища 2018'!$G$1:$K$87</definedName>
    <definedName name="_xlnm.Print_Area" localSheetId="8">'Рейтинг зарпл. МСХ 2018'!$G$1:$K$86</definedName>
    <definedName name="_xlnm.Print_Area" localSheetId="9">'Рейтинг зарпл. село 2018'!$G$1:$K$86</definedName>
    <definedName name="_xlnm.Print_Area" localSheetId="13">'Числен. пища I пг. 2018'!$A$1:$M$96</definedName>
  </definedNames>
  <calcPr calcId="162913"/>
</workbook>
</file>

<file path=xl/calcChain.xml><?xml version="1.0" encoding="utf-8"?>
<calcChain xmlns="http://schemas.openxmlformats.org/spreadsheetml/2006/main">
  <c r="T88" i="60" l="1"/>
  <c r="U88" i="60"/>
  <c r="T68" i="60"/>
  <c r="U68" i="60"/>
  <c r="T64" i="60"/>
  <c r="U64" i="60"/>
  <c r="T62" i="60"/>
  <c r="U62" i="60"/>
  <c r="T59" i="60"/>
  <c r="U59" i="60"/>
  <c r="T55" i="60"/>
  <c r="U55" i="60"/>
  <c r="T50" i="60"/>
  <c r="U50" i="60"/>
  <c r="T47" i="60"/>
  <c r="U47" i="60"/>
  <c r="T43" i="60"/>
  <c r="U43" i="60"/>
  <c r="T35" i="60"/>
  <c r="U35" i="60"/>
  <c r="T36" i="60"/>
  <c r="U36" i="60"/>
  <c r="T27" i="60"/>
  <c r="U27" i="60"/>
  <c r="T25" i="60"/>
  <c r="U25" i="60"/>
  <c r="U6" i="60"/>
  <c r="T6" i="60"/>
  <c r="T13" i="60"/>
  <c r="U13" i="60"/>
  <c r="DR33" i="15"/>
  <c r="DQ33" i="15"/>
  <c r="DP33" i="15"/>
  <c r="DO33" i="15"/>
  <c r="DN33" i="15"/>
  <c r="DM33" i="15"/>
  <c r="DR32" i="15"/>
  <c r="DQ32" i="15"/>
  <c r="DP32" i="15"/>
  <c r="DO32" i="15"/>
  <c r="DN32" i="15"/>
  <c r="DM32" i="15"/>
  <c r="DR31" i="15"/>
  <c r="DQ31" i="15"/>
  <c r="DP31" i="15"/>
  <c r="DO31" i="15"/>
  <c r="DN31" i="15"/>
  <c r="DM31" i="15"/>
  <c r="DR30" i="15"/>
  <c r="DQ30" i="15"/>
  <c r="DP30" i="15"/>
  <c r="DO30" i="15"/>
  <c r="DN30" i="15"/>
  <c r="DM30" i="15"/>
  <c r="DQ29" i="15"/>
  <c r="DP29" i="15"/>
  <c r="DO29" i="15"/>
  <c r="DN29" i="15"/>
  <c r="DM29" i="15"/>
  <c r="DR28" i="15"/>
  <c r="DQ28" i="15"/>
  <c r="DP28" i="15"/>
  <c r="DO28" i="15"/>
  <c r="DN28" i="15"/>
  <c r="DM28" i="15"/>
  <c r="DR27" i="15"/>
  <c r="DQ27" i="15"/>
  <c r="DP27" i="15"/>
  <c r="DO27" i="15"/>
  <c r="DN27" i="15"/>
  <c r="DM27" i="15"/>
  <c r="DR26" i="15"/>
  <c r="DQ26" i="15"/>
  <c r="DP26" i="15"/>
  <c r="DO26" i="15"/>
  <c r="DN26" i="15"/>
  <c r="DM26" i="15"/>
  <c r="DR25" i="15"/>
  <c r="DQ25" i="15"/>
  <c r="DP25" i="15"/>
  <c r="DO25" i="15"/>
  <c r="DN25" i="15"/>
  <c r="DM25" i="15"/>
  <c r="DQ24" i="15"/>
  <c r="DP24" i="15"/>
  <c r="DO24" i="15"/>
  <c r="DN24" i="15"/>
  <c r="DM24" i="15"/>
  <c r="DR23" i="15"/>
  <c r="DQ23" i="15"/>
  <c r="DP23" i="15"/>
  <c r="DO23" i="15"/>
  <c r="DN23" i="15"/>
  <c r="DM23" i="15"/>
  <c r="DR22" i="15"/>
  <c r="DQ22" i="15"/>
  <c r="DP22" i="15"/>
  <c r="DO22" i="15"/>
  <c r="DN22" i="15"/>
  <c r="DM22" i="15"/>
  <c r="DQ21" i="15"/>
  <c r="DP21" i="15"/>
  <c r="DO21" i="15"/>
  <c r="DN21" i="15"/>
  <c r="DM21" i="15"/>
  <c r="DQ20" i="15"/>
  <c r="DP20" i="15"/>
  <c r="DO20" i="15"/>
  <c r="DN20" i="15"/>
  <c r="DM20" i="15"/>
  <c r="DR19" i="15"/>
  <c r="DQ19" i="15"/>
  <c r="DP19" i="15"/>
  <c r="DO19" i="15"/>
  <c r="DN19" i="15"/>
  <c r="DM19" i="15"/>
  <c r="DR18" i="15"/>
  <c r="DQ18" i="15"/>
  <c r="DP18" i="15"/>
  <c r="DO18" i="15"/>
  <c r="DN18" i="15"/>
  <c r="DM18" i="15"/>
  <c r="DR17" i="15"/>
  <c r="DQ17" i="15"/>
  <c r="DP17" i="15"/>
  <c r="DO17" i="15"/>
  <c r="DN17" i="15"/>
  <c r="DM17" i="15"/>
  <c r="DQ16" i="15"/>
  <c r="DP16" i="15"/>
  <c r="DO16" i="15"/>
  <c r="DN16" i="15"/>
  <c r="DM16" i="15"/>
  <c r="DR15" i="15"/>
  <c r="DQ15" i="15"/>
  <c r="DP15" i="15"/>
  <c r="DO15" i="15"/>
  <c r="DN15" i="15"/>
  <c r="DM15" i="15"/>
  <c r="DR14" i="15"/>
  <c r="DQ14" i="15"/>
  <c r="DP14" i="15"/>
  <c r="DO14" i="15"/>
  <c r="DN14" i="15"/>
  <c r="DM14" i="15"/>
  <c r="DQ13" i="15"/>
  <c r="DP13" i="15"/>
  <c r="DO13" i="15"/>
  <c r="DN13" i="15"/>
  <c r="DM13" i="15"/>
  <c r="DR12" i="15"/>
  <c r="DQ12" i="15"/>
  <c r="DP12" i="15"/>
  <c r="DO12" i="15"/>
  <c r="DN12" i="15"/>
  <c r="DM12" i="15"/>
  <c r="DR11" i="15"/>
  <c r="DQ11" i="15"/>
  <c r="DP11" i="15"/>
  <c r="DO11" i="15"/>
  <c r="DN11" i="15"/>
  <c r="DM11" i="15"/>
  <c r="DL10" i="15"/>
  <c r="DR10" i="15" s="1"/>
  <c r="BE30" i="22"/>
  <c r="BD30" i="22"/>
  <c r="BE29" i="22"/>
  <c r="BD29" i="22"/>
  <c r="BE28" i="22"/>
  <c r="BD28" i="22"/>
  <c r="BE27" i="22"/>
  <c r="BD27" i="22"/>
  <c r="BE26" i="22"/>
  <c r="BD26" i="22"/>
  <c r="BE25" i="22"/>
  <c r="BD25" i="22"/>
  <c r="BE24" i="22"/>
  <c r="BD24" i="22"/>
  <c r="BE23" i="22"/>
  <c r="BD23" i="22"/>
  <c r="BE22" i="22"/>
  <c r="BD22" i="22"/>
  <c r="BE21" i="22"/>
  <c r="BD21" i="22"/>
  <c r="BE20" i="22"/>
  <c r="BD20" i="22"/>
  <c r="BE19" i="22"/>
  <c r="BD19" i="22"/>
  <c r="BE18" i="22"/>
  <c r="BD18" i="22"/>
  <c r="BE17" i="22"/>
  <c r="BD17" i="22"/>
  <c r="BE16" i="22"/>
  <c r="BD16" i="22"/>
  <c r="BE15" i="22"/>
  <c r="BD15" i="22"/>
  <c r="BE14" i="22"/>
  <c r="BD14" i="22"/>
  <c r="BE13" i="22"/>
  <c r="BD13" i="22"/>
  <c r="BE12" i="22"/>
  <c r="BD12" i="22"/>
  <c r="BE11" i="22"/>
  <c r="BD11" i="22"/>
  <c r="BE10" i="22"/>
  <c r="BD10" i="22"/>
  <c r="BE9" i="22"/>
  <c r="BD9" i="22"/>
  <c r="BE8" i="22"/>
  <c r="BD8" i="22"/>
  <c r="BC7" i="22"/>
  <c r="S215" i="16"/>
  <c r="R215" i="16"/>
  <c r="Q215" i="16"/>
  <c r="O215" i="16"/>
  <c r="T213" i="16"/>
  <c r="S213" i="16"/>
  <c r="R213" i="16"/>
  <c r="Q213" i="16"/>
  <c r="O213" i="16"/>
  <c r="S211" i="16"/>
  <c r="Q211" i="16"/>
  <c r="O211" i="16"/>
  <c r="T209" i="16"/>
  <c r="S209" i="16"/>
  <c r="R209" i="16"/>
  <c r="Q209" i="16"/>
  <c r="O209" i="16"/>
  <c r="T207" i="16"/>
  <c r="S207" i="16"/>
  <c r="R207" i="16"/>
  <c r="Q207" i="16"/>
  <c r="O207" i="16"/>
  <c r="T205" i="16"/>
  <c r="S205" i="16"/>
  <c r="R205" i="16"/>
  <c r="Q205" i="16"/>
  <c r="O205" i="16"/>
  <c r="T203" i="16"/>
  <c r="S203" i="16"/>
  <c r="R203" i="16"/>
  <c r="Q203" i="16"/>
  <c r="O203" i="16"/>
  <c r="T201" i="16"/>
  <c r="S201" i="16"/>
  <c r="R201" i="16"/>
  <c r="Q201" i="16"/>
  <c r="O201" i="16"/>
  <c r="W199" i="16"/>
  <c r="V199" i="16"/>
  <c r="N199" i="16"/>
  <c r="P215" i="16" s="1"/>
  <c r="BD95" i="21"/>
  <c r="BC95" i="21"/>
  <c r="BA95" i="21"/>
  <c r="BD94" i="21"/>
  <c r="BC94" i="21"/>
  <c r="BB94" i="21"/>
  <c r="BA94" i="21"/>
  <c r="BD93" i="21"/>
  <c r="BC93" i="21"/>
  <c r="BB93" i="21"/>
  <c r="BA93" i="21"/>
  <c r="BD92" i="21"/>
  <c r="BC92" i="21"/>
  <c r="BB92" i="21"/>
  <c r="BA92" i="21"/>
  <c r="AZ91" i="21"/>
  <c r="BD88" i="21"/>
  <c r="BC88" i="21"/>
  <c r="BB88" i="21"/>
  <c r="BA88" i="21"/>
  <c r="BD87" i="21"/>
  <c r="BC87" i="21"/>
  <c r="BB87" i="21"/>
  <c r="BA87" i="21"/>
  <c r="BD86" i="21"/>
  <c r="BC86" i="21"/>
  <c r="BA86" i="21"/>
  <c r="BB85" i="21"/>
  <c r="BA85" i="21"/>
  <c r="BD84" i="21"/>
  <c r="BC84" i="21"/>
  <c r="BA84" i="21"/>
  <c r="BD83" i="21"/>
  <c r="BC83" i="21"/>
  <c r="BB83" i="21"/>
  <c r="BA83" i="21"/>
  <c r="BD81" i="21"/>
  <c r="BC81" i="21"/>
  <c r="BB81" i="21"/>
  <c r="BA81" i="21"/>
  <c r="AZ78" i="21"/>
  <c r="AZ73" i="21"/>
  <c r="BD72" i="21"/>
  <c r="BC72" i="21"/>
  <c r="BA72" i="21"/>
  <c r="BD68" i="21"/>
  <c r="BC68" i="21"/>
  <c r="BB68" i="21"/>
  <c r="BA68" i="21"/>
  <c r="BB67" i="21"/>
  <c r="BA67" i="21"/>
  <c r="BD65" i="21"/>
  <c r="BC65" i="21"/>
  <c r="BA65" i="21"/>
  <c r="BD60" i="21"/>
  <c r="BC60" i="21"/>
  <c r="BB60" i="21"/>
  <c r="BA60" i="21"/>
  <c r="AZ58" i="21"/>
  <c r="BD51" i="21"/>
  <c r="BC51" i="21"/>
  <c r="BB51" i="21"/>
  <c r="BA51" i="21"/>
  <c r="AZ50" i="21"/>
  <c r="BB47" i="21"/>
  <c r="BA47" i="21"/>
  <c r="BD44" i="21"/>
  <c r="BC44" i="21"/>
  <c r="BB44" i="21"/>
  <c r="BA44" i="21"/>
  <c r="BB43" i="21"/>
  <c r="BA43" i="21"/>
  <c r="AZ41" i="21"/>
  <c r="BD39" i="21"/>
  <c r="BC39" i="21"/>
  <c r="BB39" i="21"/>
  <c r="BA39" i="21"/>
  <c r="BB37" i="21"/>
  <c r="BA37" i="21"/>
  <c r="BD36" i="21"/>
  <c r="BC36" i="21"/>
  <c r="BB36" i="21"/>
  <c r="BA36" i="21"/>
  <c r="BD34" i="21"/>
  <c r="BC34" i="21"/>
  <c r="BA34" i="21"/>
  <c r="BD33" i="21"/>
  <c r="BC33" i="21"/>
  <c r="BB33" i="21"/>
  <c r="BA33" i="21"/>
  <c r="BD32" i="21"/>
  <c r="BC32" i="21"/>
  <c r="BB32" i="21"/>
  <c r="BA32" i="21"/>
  <c r="BD31" i="21"/>
  <c r="BC31" i="21"/>
  <c r="BB31" i="21"/>
  <c r="BA31" i="21"/>
  <c r="AZ30" i="21"/>
  <c r="BD28" i="21"/>
  <c r="BC28" i="21"/>
  <c r="BA28" i="21"/>
  <c r="BD19" i="21"/>
  <c r="BC19" i="21"/>
  <c r="BA19" i="21"/>
  <c r="BD18" i="21"/>
  <c r="BC18" i="21"/>
  <c r="BB18" i="21"/>
  <c r="BA18" i="21"/>
  <c r="BD17" i="21"/>
  <c r="BC17" i="21"/>
  <c r="BB17" i="21"/>
  <c r="BA17" i="21"/>
  <c r="AZ11" i="21"/>
  <c r="BA11" i="21" s="1"/>
  <c r="BD8" i="21"/>
  <c r="BC8" i="21"/>
  <c r="BB8" i="21"/>
  <c r="BA8" i="21"/>
  <c r="M97" i="52"/>
  <c r="K97" i="52"/>
  <c r="M96" i="52"/>
  <c r="K96" i="52"/>
  <c r="M95" i="52"/>
  <c r="K95" i="52"/>
  <c r="M94" i="52"/>
  <c r="K94" i="52"/>
  <c r="M93" i="52"/>
  <c r="K93" i="52"/>
  <c r="M92" i="52"/>
  <c r="K92" i="52"/>
  <c r="M91" i="52"/>
  <c r="K91" i="52"/>
  <c r="M90" i="52"/>
  <c r="K90" i="52"/>
  <c r="M89" i="52"/>
  <c r="K89" i="52"/>
  <c r="M87" i="52"/>
  <c r="K87" i="52"/>
  <c r="M86" i="52"/>
  <c r="K86" i="52"/>
  <c r="M85" i="52"/>
  <c r="K85" i="52"/>
  <c r="M84" i="52"/>
  <c r="K84" i="52"/>
  <c r="M83" i="52"/>
  <c r="K83" i="52"/>
  <c r="M82" i="52"/>
  <c r="K82" i="52"/>
  <c r="M81" i="52"/>
  <c r="K81" i="52"/>
  <c r="M80" i="52"/>
  <c r="K80" i="52"/>
  <c r="M79" i="52"/>
  <c r="K79" i="52"/>
  <c r="M78" i="52"/>
  <c r="K78" i="52"/>
  <c r="M77" i="52"/>
  <c r="K77" i="52"/>
  <c r="M76" i="52"/>
  <c r="K76" i="52"/>
  <c r="M74" i="52"/>
  <c r="K74" i="52"/>
  <c r="M73" i="52"/>
  <c r="K73" i="52"/>
  <c r="M72" i="52"/>
  <c r="K72" i="52"/>
  <c r="M71" i="52"/>
  <c r="K71" i="52"/>
  <c r="M69" i="52"/>
  <c r="K69" i="52"/>
  <c r="M68" i="52"/>
  <c r="K68" i="52"/>
  <c r="M67" i="52"/>
  <c r="K67" i="52"/>
  <c r="M66" i="52"/>
  <c r="K66" i="52"/>
  <c r="M65" i="52"/>
  <c r="K65" i="52"/>
  <c r="M64" i="52"/>
  <c r="K64" i="52"/>
  <c r="M63" i="52"/>
  <c r="K63" i="52"/>
  <c r="M62" i="52"/>
  <c r="K62" i="52"/>
  <c r="M61" i="52"/>
  <c r="K61" i="52"/>
  <c r="M60" i="52"/>
  <c r="K60" i="52"/>
  <c r="M59" i="52"/>
  <c r="K59" i="52"/>
  <c r="M58" i="52"/>
  <c r="K58" i="52"/>
  <c r="M57" i="52"/>
  <c r="K57" i="52"/>
  <c r="M56" i="52"/>
  <c r="K56" i="52"/>
  <c r="M54" i="52"/>
  <c r="K54" i="52"/>
  <c r="M53" i="52"/>
  <c r="K53" i="52"/>
  <c r="M52" i="52"/>
  <c r="K52" i="52"/>
  <c r="M51" i="52"/>
  <c r="K51" i="52"/>
  <c r="M50" i="52"/>
  <c r="K50" i="52"/>
  <c r="M49" i="52"/>
  <c r="K49" i="52"/>
  <c r="M48" i="52"/>
  <c r="K48" i="52"/>
  <c r="M46" i="52"/>
  <c r="K46" i="52"/>
  <c r="M45" i="52"/>
  <c r="K45" i="52"/>
  <c r="M44" i="52"/>
  <c r="K44" i="52"/>
  <c r="M43" i="52"/>
  <c r="K43" i="52"/>
  <c r="M42" i="52"/>
  <c r="K42" i="52"/>
  <c r="M41" i="52"/>
  <c r="K41" i="52"/>
  <c r="M40" i="52"/>
  <c r="K40" i="52"/>
  <c r="M39" i="52"/>
  <c r="K39" i="52"/>
  <c r="M37" i="52"/>
  <c r="K37" i="52"/>
  <c r="M36" i="52"/>
  <c r="K36" i="52"/>
  <c r="M35" i="52"/>
  <c r="K35" i="52"/>
  <c r="M34" i="52"/>
  <c r="K34" i="52"/>
  <c r="M33" i="52"/>
  <c r="K33" i="52"/>
  <c r="M32" i="52"/>
  <c r="K32" i="52"/>
  <c r="M31" i="52"/>
  <c r="K31" i="52"/>
  <c r="M30" i="52"/>
  <c r="K30" i="52"/>
  <c r="M29" i="52"/>
  <c r="K29" i="52"/>
  <c r="M28" i="52"/>
  <c r="K28" i="52"/>
  <c r="M26" i="52"/>
  <c r="K26" i="52"/>
  <c r="M25" i="52"/>
  <c r="K25" i="52"/>
  <c r="M24" i="52"/>
  <c r="K24" i="52"/>
  <c r="M23" i="52"/>
  <c r="K23" i="52"/>
  <c r="M22" i="52"/>
  <c r="K22" i="52"/>
  <c r="M21" i="52"/>
  <c r="K21" i="52"/>
  <c r="M20" i="52"/>
  <c r="K20" i="52"/>
  <c r="M19" i="52"/>
  <c r="K19" i="52"/>
  <c r="M18" i="52"/>
  <c r="K18" i="52"/>
  <c r="M17" i="52"/>
  <c r="K17" i="52"/>
  <c r="M16" i="52"/>
  <c r="K16" i="52"/>
  <c r="M15" i="52"/>
  <c r="K15" i="52"/>
  <c r="M14" i="52"/>
  <c r="K14" i="52"/>
  <c r="M13" i="52"/>
  <c r="K13" i="52"/>
  <c r="M12" i="52"/>
  <c r="K12" i="52"/>
  <c r="M11" i="52"/>
  <c r="K11" i="52"/>
  <c r="M10" i="52"/>
  <c r="K10" i="52"/>
  <c r="M9" i="52"/>
  <c r="K9" i="52"/>
  <c r="M7" i="52"/>
  <c r="K7" i="52"/>
  <c r="U96" i="60"/>
  <c r="T96" i="60"/>
  <c r="U95" i="60"/>
  <c r="T95" i="60"/>
  <c r="U94" i="60"/>
  <c r="T94" i="60"/>
  <c r="U93" i="60"/>
  <c r="T93" i="60"/>
  <c r="U91" i="60"/>
  <c r="T91" i="60"/>
  <c r="U90" i="60"/>
  <c r="T90" i="60"/>
  <c r="U89" i="60"/>
  <c r="T89" i="60"/>
  <c r="U86" i="60"/>
  <c r="T86" i="60"/>
  <c r="U85" i="60"/>
  <c r="T85" i="60"/>
  <c r="U84" i="60"/>
  <c r="T84" i="60"/>
  <c r="U83" i="60"/>
  <c r="T83" i="60"/>
  <c r="U82" i="60"/>
  <c r="T82" i="60"/>
  <c r="U81" i="60"/>
  <c r="T81" i="60"/>
  <c r="U80" i="60"/>
  <c r="T80" i="60"/>
  <c r="U78" i="60"/>
  <c r="T78" i="60"/>
  <c r="U77" i="60"/>
  <c r="T77" i="60"/>
  <c r="U76" i="60"/>
  <c r="T76" i="60"/>
  <c r="U75" i="60"/>
  <c r="T75" i="60"/>
  <c r="U73" i="60"/>
  <c r="T73" i="60"/>
  <c r="U72" i="60"/>
  <c r="T72" i="60"/>
  <c r="U71" i="60"/>
  <c r="T71" i="60"/>
  <c r="U70" i="60"/>
  <c r="T70" i="60"/>
  <c r="U67" i="60"/>
  <c r="T67" i="60"/>
  <c r="U66" i="60"/>
  <c r="T66" i="60"/>
  <c r="U65" i="60"/>
  <c r="T65" i="60"/>
  <c r="U63" i="60"/>
  <c r="T63" i="60"/>
  <c r="U61" i="60"/>
  <c r="T61" i="60"/>
  <c r="U60" i="60"/>
  <c r="T60" i="60"/>
  <c r="U58" i="60"/>
  <c r="T58" i="60"/>
  <c r="U57" i="60"/>
  <c r="T57" i="60"/>
  <c r="U56" i="60"/>
  <c r="T56" i="60"/>
  <c r="U53" i="60"/>
  <c r="T53" i="60"/>
  <c r="U52" i="60"/>
  <c r="T52" i="60"/>
  <c r="U51" i="60"/>
  <c r="T51" i="60"/>
  <c r="U48" i="60"/>
  <c r="T48" i="60"/>
  <c r="U45" i="60"/>
  <c r="T45" i="60"/>
  <c r="U44" i="60"/>
  <c r="T44" i="60"/>
  <c r="U42" i="60"/>
  <c r="T42" i="60"/>
  <c r="U41" i="60"/>
  <c r="T41" i="60"/>
  <c r="U40" i="60"/>
  <c r="T40" i="60"/>
  <c r="U39" i="60"/>
  <c r="T39" i="60"/>
  <c r="U38" i="60"/>
  <c r="T38" i="60"/>
  <c r="U34" i="60"/>
  <c r="T34" i="60"/>
  <c r="U33" i="60"/>
  <c r="T33" i="60"/>
  <c r="U32" i="60"/>
  <c r="T32" i="60"/>
  <c r="U31" i="60"/>
  <c r="T31" i="60"/>
  <c r="U30" i="60"/>
  <c r="T30" i="60"/>
  <c r="U29" i="60"/>
  <c r="T29" i="60"/>
  <c r="U28" i="60"/>
  <c r="T28" i="60"/>
  <c r="U24" i="60"/>
  <c r="T24" i="60"/>
  <c r="U23" i="60"/>
  <c r="T23" i="60"/>
  <c r="U22" i="60"/>
  <c r="T22" i="60"/>
  <c r="U21" i="60"/>
  <c r="T21" i="60"/>
  <c r="U20" i="60"/>
  <c r="T20" i="60"/>
  <c r="U19" i="60"/>
  <c r="T19" i="60"/>
  <c r="U18" i="60"/>
  <c r="T18" i="60"/>
  <c r="U16" i="60"/>
  <c r="T16" i="60"/>
  <c r="U15" i="60"/>
  <c r="T15" i="60"/>
  <c r="U14" i="60"/>
  <c r="T14" i="60"/>
  <c r="U12" i="60"/>
  <c r="T12" i="60"/>
  <c r="U11" i="60"/>
  <c r="T11" i="60"/>
  <c r="U10" i="60"/>
  <c r="T10" i="60"/>
  <c r="U9" i="60"/>
  <c r="T9" i="60"/>
  <c r="U8" i="60"/>
  <c r="T8" i="60"/>
  <c r="DD36" i="15"/>
  <c r="DC36" i="15"/>
  <c r="DB36" i="15"/>
  <c r="DA36" i="15"/>
  <c r="CZ36" i="15"/>
  <c r="CY36" i="15"/>
  <c r="DD35" i="15"/>
  <c r="DC35" i="15"/>
  <c r="DB35" i="15"/>
  <c r="DA35" i="15"/>
  <c r="CZ35" i="15"/>
  <c r="CY35" i="15"/>
  <c r="DD34" i="15"/>
  <c r="DC34" i="15"/>
  <c r="DB34" i="15"/>
  <c r="DA34" i="15"/>
  <c r="CZ34" i="15"/>
  <c r="CY34" i="15"/>
  <c r="DD33" i="15"/>
  <c r="DC33" i="15"/>
  <c r="DB33" i="15"/>
  <c r="DA33" i="15"/>
  <c r="CZ33" i="15"/>
  <c r="CY33" i="15"/>
  <c r="DC32" i="15"/>
  <c r="DA32" i="15"/>
  <c r="CZ32" i="15"/>
  <c r="CY32" i="15"/>
  <c r="DD31" i="15"/>
  <c r="DC31" i="15"/>
  <c r="DB31" i="15"/>
  <c r="DA31" i="15"/>
  <c r="CZ31" i="15"/>
  <c r="CY31" i="15"/>
  <c r="DD30" i="15"/>
  <c r="DC30" i="15"/>
  <c r="DB30" i="15"/>
  <c r="DA30" i="15"/>
  <c r="CZ30" i="15"/>
  <c r="CY30" i="15"/>
  <c r="DC29" i="15"/>
  <c r="DB29" i="15"/>
  <c r="DA29" i="15"/>
  <c r="CZ29" i="15"/>
  <c r="CY29" i="15"/>
  <c r="DD28" i="15"/>
  <c r="DC28" i="15"/>
  <c r="DB28" i="15"/>
  <c r="DA28" i="15"/>
  <c r="CZ28" i="15"/>
  <c r="CY28" i="15"/>
  <c r="DD27" i="15"/>
  <c r="DC27" i="15"/>
  <c r="DB27" i="15"/>
  <c r="DA27" i="15"/>
  <c r="CZ27" i="15"/>
  <c r="CY27" i="15"/>
  <c r="DC26" i="15"/>
  <c r="DB26" i="15"/>
  <c r="DA26" i="15"/>
  <c r="CZ26" i="15"/>
  <c r="CY26" i="15"/>
  <c r="DC25" i="15"/>
  <c r="DA25" i="15"/>
  <c r="CZ25" i="15"/>
  <c r="CY25" i="15"/>
  <c r="DD24" i="15"/>
  <c r="DC24" i="15"/>
  <c r="DB24" i="15"/>
  <c r="DA24" i="15"/>
  <c r="CZ24" i="15"/>
  <c r="CY24" i="15"/>
  <c r="DD23" i="15"/>
  <c r="DC23" i="15"/>
  <c r="DB23" i="15"/>
  <c r="DA23" i="15"/>
  <c r="CZ23" i="15"/>
  <c r="CY23" i="15"/>
  <c r="DC22" i="15"/>
  <c r="DB22" i="15"/>
  <c r="DA22" i="15"/>
  <c r="CZ22" i="15"/>
  <c r="CY22" i="15"/>
  <c r="DC21" i="15"/>
  <c r="DB21" i="15"/>
  <c r="DA21" i="15"/>
  <c r="CZ21" i="15"/>
  <c r="CY21" i="15"/>
  <c r="DD20" i="15"/>
  <c r="DC20" i="15"/>
  <c r="DB20" i="15"/>
  <c r="DA20" i="15"/>
  <c r="CZ20" i="15"/>
  <c r="CY20" i="15"/>
  <c r="DD19" i="15"/>
  <c r="DC19" i="15"/>
  <c r="DB19" i="15"/>
  <c r="DA19" i="15"/>
  <c r="CZ19" i="15"/>
  <c r="CY19" i="15"/>
  <c r="DD18" i="15"/>
  <c r="DC18" i="15"/>
  <c r="DB18" i="15"/>
  <c r="DA18" i="15"/>
  <c r="CZ18" i="15"/>
  <c r="CY18" i="15"/>
  <c r="DC17" i="15"/>
  <c r="DB17" i="15"/>
  <c r="DA17" i="15"/>
  <c r="CZ17" i="15"/>
  <c r="CY17" i="15"/>
  <c r="DC16" i="15"/>
  <c r="DA16" i="15"/>
  <c r="CZ16" i="15"/>
  <c r="CY16" i="15"/>
  <c r="DC15" i="15"/>
  <c r="DA15" i="15"/>
  <c r="CZ15" i="15"/>
  <c r="CY15" i="15"/>
  <c r="DD14" i="15"/>
  <c r="DC14" i="15"/>
  <c r="DB14" i="15"/>
  <c r="DA14" i="15"/>
  <c r="CZ14" i="15"/>
  <c r="CY14" i="15"/>
  <c r="DD13" i="15"/>
  <c r="DC13" i="15"/>
  <c r="DB13" i="15"/>
  <c r="DA13" i="15"/>
  <c r="CZ13" i="15"/>
  <c r="CY13" i="15"/>
  <c r="DC12" i="15"/>
  <c r="DB12" i="15"/>
  <c r="DA12" i="15"/>
  <c r="CZ12" i="15"/>
  <c r="CY12" i="15"/>
  <c r="DD11" i="15"/>
  <c r="DC11" i="15"/>
  <c r="DB11" i="15"/>
  <c r="DA11" i="15"/>
  <c r="CZ11" i="15"/>
  <c r="CY11" i="15"/>
  <c r="CX10" i="15"/>
  <c r="DB10" i="15" s="1"/>
  <c r="AY33" i="22"/>
  <c r="AX33" i="22"/>
  <c r="AY32" i="22"/>
  <c r="AX32" i="22"/>
  <c r="AY31" i="22"/>
  <c r="AX31" i="22"/>
  <c r="AY30" i="22"/>
  <c r="AX30" i="22"/>
  <c r="AX29" i="22"/>
  <c r="AY28" i="22"/>
  <c r="AX28" i="22"/>
  <c r="AY27" i="22"/>
  <c r="AX27" i="22"/>
  <c r="AY26" i="22"/>
  <c r="AX26" i="22"/>
  <c r="AY25" i="22"/>
  <c r="AX25" i="22"/>
  <c r="AY24" i="22"/>
  <c r="AX24" i="22"/>
  <c r="AY23" i="22"/>
  <c r="AX23" i="22"/>
  <c r="AX22" i="22"/>
  <c r="AY21" i="22"/>
  <c r="AX21" i="22"/>
  <c r="AY20" i="22"/>
  <c r="AX20" i="22"/>
  <c r="AY19" i="22"/>
  <c r="AX19" i="22"/>
  <c r="AY18" i="22"/>
  <c r="AX18" i="22"/>
  <c r="AY17" i="22"/>
  <c r="AX17" i="22"/>
  <c r="AY16" i="22"/>
  <c r="AX16" i="22"/>
  <c r="AY15" i="22"/>
  <c r="AX15" i="22"/>
  <c r="AY14" i="22"/>
  <c r="AX14" i="22"/>
  <c r="AX13" i="22"/>
  <c r="AX12" i="22"/>
  <c r="AY11" i="22"/>
  <c r="AX11" i="22"/>
  <c r="AY10" i="22"/>
  <c r="AX10" i="22"/>
  <c r="AY9" i="22"/>
  <c r="AX9" i="22"/>
  <c r="AY8" i="22"/>
  <c r="AX8" i="22"/>
  <c r="AW7" i="22"/>
  <c r="S191" i="16"/>
  <c r="R191" i="16"/>
  <c r="Q191" i="16"/>
  <c r="O191" i="16"/>
  <c r="T189" i="16"/>
  <c r="S189" i="16"/>
  <c r="R189" i="16"/>
  <c r="Q189" i="16"/>
  <c r="O189" i="16"/>
  <c r="S187" i="16"/>
  <c r="Q187" i="16"/>
  <c r="O187" i="16"/>
  <c r="T185" i="16"/>
  <c r="S185" i="16"/>
  <c r="R185" i="16"/>
  <c r="Q185" i="16"/>
  <c r="O185" i="16"/>
  <c r="T183" i="16"/>
  <c r="S183" i="16"/>
  <c r="R183" i="16"/>
  <c r="Q183" i="16"/>
  <c r="O183" i="16"/>
  <c r="T181" i="16"/>
  <c r="S181" i="16"/>
  <c r="R181" i="16"/>
  <c r="Q181" i="16"/>
  <c r="O181" i="16"/>
  <c r="T179" i="16"/>
  <c r="S179" i="16"/>
  <c r="R179" i="16"/>
  <c r="Q179" i="16"/>
  <c r="O179" i="16"/>
  <c r="T177" i="16"/>
  <c r="S177" i="16"/>
  <c r="R177" i="16"/>
  <c r="Q177" i="16"/>
  <c r="O177" i="16"/>
  <c r="W175" i="16"/>
  <c r="V175" i="16"/>
  <c r="N175" i="16"/>
  <c r="P191" i="16" s="1"/>
  <c r="AY95" i="21"/>
  <c r="AX95" i="21"/>
  <c r="AV95" i="21"/>
  <c r="AY94" i="21"/>
  <c r="AX94" i="21"/>
  <c r="AW94" i="21"/>
  <c r="AV94" i="21"/>
  <c r="AY93" i="21"/>
  <c r="AX93" i="21"/>
  <c r="AW93" i="21"/>
  <c r="AV93" i="21"/>
  <c r="AX92" i="21"/>
  <c r="AV92" i="21"/>
  <c r="AU91" i="21"/>
  <c r="AX88" i="21"/>
  <c r="AV88" i="21"/>
  <c r="AY87" i="21"/>
  <c r="AX87" i="21"/>
  <c r="AW87" i="21"/>
  <c r="AV87" i="21"/>
  <c r="AX86" i="21"/>
  <c r="AV86" i="21"/>
  <c r="AX85" i="21"/>
  <c r="AW85" i="21"/>
  <c r="AV85" i="21"/>
  <c r="AY84" i="21"/>
  <c r="AX84" i="21"/>
  <c r="AV84" i="21"/>
  <c r="AY83" i="21"/>
  <c r="AX83" i="21"/>
  <c r="AW83" i="21"/>
  <c r="AV83" i="21"/>
  <c r="AY81" i="21"/>
  <c r="AX81" i="21"/>
  <c r="AW81" i="21"/>
  <c r="AV81" i="21"/>
  <c r="AU78" i="21"/>
  <c r="AX78" i="21" s="1"/>
  <c r="AU73" i="21"/>
  <c r="AY72" i="21"/>
  <c r="AX72" i="21"/>
  <c r="AV72" i="21"/>
  <c r="AY68" i="21"/>
  <c r="AX68" i="21"/>
  <c r="AW68" i="21"/>
  <c r="AV68" i="21"/>
  <c r="AW67" i="21"/>
  <c r="AV67" i="21"/>
  <c r="AX65" i="21"/>
  <c r="AV65" i="21"/>
  <c r="AY64" i="21"/>
  <c r="AX64" i="21"/>
  <c r="AV64" i="21"/>
  <c r="AY60" i="21"/>
  <c r="AX60" i="21"/>
  <c r="AW60" i="21"/>
  <c r="AV60" i="21"/>
  <c r="AU58" i="21"/>
  <c r="AY51" i="21"/>
  <c r="AX51" i="21"/>
  <c r="AW51" i="21"/>
  <c r="AV51" i="21"/>
  <c r="AU50" i="21"/>
  <c r="AY47" i="21"/>
  <c r="AX47" i="21"/>
  <c r="AW47" i="21"/>
  <c r="AV47" i="21"/>
  <c r="AY44" i="21"/>
  <c r="AX44" i="21"/>
  <c r="AW44" i="21"/>
  <c r="AV44" i="21"/>
  <c r="AW43" i="21"/>
  <c r="AV43" i="21"/>
  <c r="AU41" i="21"/>
  <c r="BD41" i="21" s="1"/>
  <c r="AY39" i="21"/>
  <c r="AX39" i="21"/>
  <c r="AW39" i="21"/>
  <c r="AV39" i="21"/>
  <c r="AW37" i="21"/>
  <c r="AV37" i="21"/>
  <c r="AY36" i="21"/>
  <c r="AX36" i="21"/>
  <c r="AW36" i="21"/>
  <c r="AV36" i="21"/>
  <c r="AY34" i="21"/>
  <c r="AX34" i="21"/>
  <c r="AV34" i="21"/>
  <c r="AY33" i="21"/>
  <c r="AX33" i="21"/>
  <c r="AW33" i="21"/>
  <c r="AV33" i="21"/>
  <c r="AY32" i="21"/>
  <c r="AX32" i="21"/>
  <c r="AW32" i="21"/>
  <c r="AV32" i="21"/>
  <c r="AY31" i="21"/>
  <c r="AX31" i="21"/>
  <c r="AW31" i="21"/>
  <c r="AV31" i="21"/>
  <c r="AU30" i="21"/>
  <c r="AY28" i="21"/>
  <c r="AX28" i="21"/>
  <c r="AV28" i="21"/>
  <c r="AY19" i="21"/>
  <c r="AX19" i="21"/>
  <c r="AV19" i="21"/>
  <c r="AY18" i="21"/>
  <c r="AX18" i="21"/>
  <c r="AW18" i="21"/>
  <c r="AV18" i="21"/>
  <c r="AY17" i="21"/>
  <c r="AX17" i="21"/>
  <c r="AW17" i="21"/>
  <c r="AV17" i="21"/>
  <c r="AU11" i="21"/>
  <c r="AY8" i="21"/>
  <c r="AX8" i="21"/>
  <c r="AW8" i="21"/>
  <c r="AV8" i="21"/>
  <c r="L96" i="66"/>
  <c r="K96" i="66"/>
  <c r="M96" i="66" s="1"/>
  <c r="G96" i="66"/>
  <c r="D96" i="66"/>
  <c r="L95" i="66"/>
  <c r="K95" i="66"/>
  <c r="M95" i="66" s="1"/>
  <c r="G95" i="66"/>
  <c r="D95" i="66"/>
  <c r="L94" i="66"/>
  <c r="K94" i="66"/>
  <c r="M94" i="66" s="1"/>
  <c r="G94" i="66"/>
  <c r="D94" i="66"/>
  <c r="L93" i="66"/>
  <c r="K93" i="66"/>
  <c r="M93" i="66" s="1"/>
  <c r="G93" i="66"/>
  <c r="D93" i="66"/>
  <c r="L92" i="66"/>
  <c r="K92" i="66"/>
  <c r="M92" i="66" s="1"/>
  <c r="G92" i="66"/>
  <c r="D92" i="66"/>
  <c r="L91" i="66"/>
  <c r="K91" i="66"/>
  <c r="M91" i="66" s="1"/>
  <c r="G91" i="66"/>
  <c r="D91" i="66"/>
  <c r="L90" i="66"/>
  <c r="K90" i="66"/>
  <c r="M90" i="66" s="1"/>
  <c r="G90" i="66"/>
  <c r="D90" i="66"/>
  <c r="L89" i="66"/>
  <c r="K89" i="66"/>
  <c r="G89" i="66"/>
  <c r="D89" i="66"/>
  <c r="L88" i="66"/>
  <c r="K88" i="66"/>
  <c r="M88" i="66" s="1"/>
  <c r="G88" i="66"/>
  <c r="D88" i="66"/>
  <c r="L87" i="66"/>
  <c r="K87" i="66"/>
  <c r="M87" i="66" s="1"/>
  <c r="G87" i="66"/>
  <c r="D87" i="66"/>
  <c r="L86" i="66"/>
  <c r="K86" i="66"/>
  <c r="M86" i="66" s="1"/>
  <c r="G86" i="66"/>
  <c r="D86" i="66"/>
  <c r="L85" i="66"/>
  <c r="K85" i="66"/>
  <c r="M85" i="66" s="1"/>
  <c r="J85" i="66"/>
  <c r="G85" i="66"/>
  <c r="D85" i="66"/>
  <c r="L84" i="66"/>
  <c r="K84" i="66"/>
  <c r="G84" i="66"/>
  <c r="D84" i="66"/>
  <c r="L83" i="66"/>
  <c r="K83" i="66"/>
  <c r="M83" i="66" s="1"/>
  <c r="G83" i="66"/>
  <c r="D83" i="66"/>
  <c r="L82" i="66"/>
  <c r="K82" i="66"/>
  <c r="M82" i="66" s="1"/>
  <c r="G82" i="66"/>
  <c r="D82" i="66"/>
  <c r="L81" i="66"/>
  <c r="K81" i="66"/>
  <c r="M81" i="66" s="1"/>
  <c r="G81" i="66"/>
  <c r="D81" i="66"/>
  <c r="L80" i="66"/>
  <c r="K80" i="66"/>
  <c r="M80" i="66" s="1"/>
  <c r="G80" i="66"/>
  <c r="D80" i="66"/>
  <c r="L79" i="66"/>
  <c r="K79" i="66"/>
  <c r="M79" i="66" s="1"/>
  <c r="G79" i="66"/>
  <c r="D79" i="66"/>
  <c r="L78" i="66"/>
  <c r="K78" i="66"/>
  <c r="G78" i="66"/>
  <c r="D78" i="66"/>
  <c r="L77" i="66"/>
  <c r="K77" i="66"/>
  <c r="M77" i="66" s="1"/>
  <c r="G77" i="66"/>
  <c r="D77" i="66"/>
  <c r="L76" i="66"/>
  <c r="K76" i="66"/>
  <c r="M76" i="66" s="1"/>
  <c r="G76" i="66"/>
  <c r="D76" i="66"/>
  <c r="L75" i="66"/>
  <c r="K75" i="66"/>
  <c r="M75" i="66" s="1"/>
  <c r="G75" i="66"/>
  <c r="D75" i="66"/>
  <c r="L74" i="66"/>
  <c r="K74" i="66"/>
  <c r="M74" i="66" s="1"/>
  <c r="J74" i="66"/>
  <c r="G74" i="66"/>
  <c r="D74" i="66"/>
  <c r="L73" i="66"/>
  <c r="K73" i="66"/>
  <c r="G73" i="66"/>
  <c r="D73" i="66"/>
  <c r="L72" i="66"/>
  <c r="K72" i="66"/>
  <c r="G72" i="66"/>
  <c r="D72" i="66"/>
  <c r="L71" i="66"/>
  <c r="K71" i="66"/>
  <c r="G71" i="66"/>
  <c r="D71" i="66"/>
  <c r="L70" i="66"/>
  <c r="K70" i="66"/>
  <c r="G70" i="66"/>
  <c r="D70" i="66"/>
  <c r="L69" i="66"/>
  <c r="K69" i="66"/>
  <c r="G69" i="66"/>
  <c r="D69" i="66"/>
  <c r="L68" i="66"/>
  <c r="K68" i="66"/>
  <c r="G68" i="66"/>
  <c r="D68" i="66"/>
  <c r="L67" i="66"/>
  <c r="M67" i="66" s="1"/>
  <c r="K67" i="66"/>
  <c r="J67" i="66"/>
  <c r="G67" i="66"/>
  <c r="D67" i="66"/>
  <c r="L66" i="66"/>
  <c r="K66" i="66"/>
  <c r="G66" i="66"/>
  <c r="D66" i="66"/>
  <c r="L65" i="66"/>
  <c r="K65" i="66"/>
  <c r="G65" i="66"/>
  <c r="D65" i="66"/>
  <c r="L64" i="66"/>
  <c r="M64" i="66" s="1"/>
  <c r="K64" i="66"/>
  <c r="G64" i="66"/>
  <c r="D64" i="66"/>
  <c r="L63" i="66"/>
  <c r="K63" i="66"/>
  <c r="M63" i="66" s="1"/>
  <c r="G63" i="66"/>
  <c r="D63" i="66"/>
  <c r="L62" i="66"/>
  <c r="K62" i="66"/>
  <c r="G62" i="66"/>
  <c r="D62" i="66"/>
  <c r="L61" i="66"/>
  <c r="K61" i="66"/>
  <c r="M61" i="66" s="1"/>
  <c r="G61" i="66"/>
  <c r="D61" i="66"/>
  <c r="L60" i="66"/>
  <c r="K60" i="66"/>
  <c r="M60" i="66" s="1"/>
  <c r="G60" i="66"/>
  <c r="D60" i="66"/>
  <c r="L59" i="66"/>
  <c r="K59" i="66"/>
  <c r="M59" i="66" s="1"/>
  <c r="G59" i="66"/>
  <c r="D59" i="66"/>
  <c r="L58" i="66"/>
  <c r="K58" i="66"/>
  <c r="M58" i="66" s="1"/>
  <c r="G58" i="66"/>
  <c r="D58" i="66"/>
  <c r="L57" i="66"/>
  <c r="K57" i="66"/>
  <c r="M57" i="66" s="1"/>
  <c r="G57" i="66"/>
  <c r="D57" i="66"/>
  <c r="L56" i="66"/>
  <c r="K56" i="66"/>
  <c r="M56" i="66" s="1"/>
  <c r="G56" i="66"/>
  <c r="D56" i="66"/>
  <c r="L55" i="66"/>
  <c r="K55" i="66"/>
  <c r="G55" i="66"/>
  <c r="D55" i="66"/>
  <c r="L54" i="66"/>
  <c r="K54" i="66"/>
  <c r="J54" i="66"/>
  <c r="G54" i="66"/>
  <c r="D54" i="66"/>
  <c r="L53" i="66"/>
  <c r="K53" i="66"/>
  <c r="M53" i="66" s="1"/>
  <c r="G53" i="66"/>
  <c r="D53" i="66"/>
  <c r="L52" i="66"/>
  <c r="K52" i="66"/>
  <c r="M52" i="66" s="1"/>
  <c r="G52" i="66"/>
  <c r="D52" i="66"/>
  <c r="L51" i="66"/>
  <c r="K51" i="66"/>
  <c r="M51" i="66" s="1"/>
  <c r="J51" i="66"/>
  <c r="G51" i="66"/>
  <c r="D51" i="66"/>
  <c r="L50" i="66"/>
  <c r="K50" i="66"/>
  <c r="J50" i="66"/>
  <c r="G50" i="66"/>
  <c r="D50" i="66"/>
  <c r="L49" i="66"/>
  <c r="K49" i="66"/>
  <c r="M49" i="66" s="1"/>
  <c r="G49" i="66"/>
  <c r="D49" i="66"/>
  <c r="L48" i="66"/>
  <c r="K48" i="66"/>
  <c r="M48" i="66" s="1"/>
  <c r="G48" i="66"/>
  <c r="D48" i="66"/>
  <c r="L47" i="66"/>
  <c r="K47" i="66"/>
  <c r="M47" i="66" s="1"/>
  <c r="G47" i="66"/>
  <c r="D47" i="66"/>
  <c r="L46" i="66"/>
  <c r="K46" i="66"/>
  <c r="M46" i="66" s="1"/>
  <c r="J46" i="66"/>
  <c r="G46" i="66"/>
  <c r="D46" i="66"/>
  <c r="L45" i="66"/>
  <c r="K45" i="66"/>
  <c r="G45" i="66"/>
  <c r="D45" i="66"/>
  <c r="L44" i="66"/>
  <c r="K44" i="66"/>
  <c r="J44" i="66"/>
  <c r="G44" i="66"/>
  <c r="D44" i="66"/>
  <c r="L43" i="66"/>
  <c r="K43" i="66"/>
  <c r="M43" i="66" s="1"/>
  <c r="J43" i="66"/>
  <c r="G43" i="66"/>
  <c r="D43" i="66"/>
  <c r="L42" i="66"/>
  <c r="K42" i="66"/>
  <c r="G42" i="66"/>
  <c r="D42" i="66"/>
  <c r="L41" i="66"/>
  <c r="K41" i="66"/>
  <c r="J41" i="66"/>
  <c r="G41" i="66"/>
  <c r="D41" i="66"/>
  <c r="L40" i="66"/>
  <c r="K40" i="66"/>
  <c r="M40" i="66" s="1"/>
  <c r="J40" i="66"/>
  <c r="G40" i="66"/>
  <c r="D40" i="66"/>
  <c r="L39" i="66"/>
  <c r="K39" i="66"/>
  <c r="M39" i="66" s="1"/>
  <c r="G39" i="66"/>
  <c r="D39" i="66"/>
  <c r="L38" i="66"/>
  <c r="K38" i="66"/>
  <c r="J38" i="66"/>
  <c r="G38" i="66"/>
  <c r="D38" i="66"/>
  <c r="L37" i="66"/>
  <c r="K37" i="66"/>
  <c r="M37" i="66" s="1"/>
  <c r="J37" i="66"/>
  <c r="G37" i="66"/>
  <c r="D37" i="66"/>
  <c r="L36" i="66"/>
  <c r="K36" i="66"/>
  <c r="J36" i="66"/>
  <c r="G36" i="66"/>
  <c r="D36" i="66"/>
  <c r="L35" i="66"/>
  <c r="K35" i="66"/>
  <c r="M35" i="66" s="1"/>
  <c r="G35" i="66"/>
  <c r="D35" i="66"/>
  <c r="L34" i="66"/>
  <c r="K34" i="66"/>
  <c r="M34" i="66" s="1"/>
  <c r="G34" i="66"/>
  <c r="D34" i="66"/>
  <c r="L33" i="66"/>
  <c r="K33" i="66"/>
  <c r="M33" i="66" s="1"/>
  <c r="G33" i="66"/>
  <c r="D33" i="66"/>
  <c r="L32" i="66"/>
  <c r="K32" i="66"/>
  <c r="M32" i="66" s="1"/>
  <c r="J32" i="66"/>
  <c r="G32" i="66"/>
  <c r="D32" i="66"/>
  <c r="L31" i="66"/>
  <c r="K31" i="66"/>
  <c r="J31" i="66"/>
  <c r="G31" i="66"/>
  <c r="D31" i="66"/>
  <c r="L30" i="66"/>
  <c r="K30" i="66"/>
  <c r="M30" i="66" s="1"/>
  <c r="G30" i="66"/>
  <c r="D30" i="66"/>
  <c r="L29" i="66"/>
  <c r="K29" i="66"/>
  <c r="M29" i="66" s="1"/>
  <c r="G29" i="66"/>
  <c r="D29" i="66"/>
  <c r="L28" i="66"/>
  <c r="K28" i="66"/>
  <c r="M28" i="66" s="1"/>
  <c r="G28" i="66"/>
  <c r="D28" i="66"/>
  <c r="L27" i="66"/>
  <c r="K27" i="66"/>
  <c r="M27" i="66" s="1"/>
  <c r="G27" i="66"/>
  <c r="D27" i="66"/>
  <c r="L26" i="66"/>
  <c r="K26" i="66"/>
  <c r="M26" i="66" s="1"/>
  <c r="J26" i="66"/>
  <c r="G26" i="66"/>
  <c r="D26" i="66"/>
  <c r="L25" i="66"/>
  <c r="K25" i="66"/>
  <c r="J25" i="66"/>
  <c r="G25" i="66"/>
  <c r="D25" i="66"/>
  <c r="L24" i="66"/>
  <c r="K24" i="66"/>
  <c r="M24" i="66" s="1"/>
  <c r="J24" i="66"/>
  <c r="G24" i="66"/>
  <c r="D24" i="66"/>
  <c r="L23" i="66"/>
  <c r="K23" i="66"/>
  <c r="G23" i="66"/>
  <c r="D23" i="66"/>
  <c r="L22" i="66"/>
  <c r="K22" i="66"/>
  <c r="G22" i="66"/>
  <c r="D22" i="66"/>
  <c r="L21" i="66"/>
  <c r="K21" i="66"/>
  <c r="M21" i="66" s="1"/>
  <c r="G21" i="66"/>
  <c r="D21" i="66"/>
  <c r="L20" i="66"/>
  <c r="M20" i="66" s="1"/>
  <c r="K20" i="66"/>
  <c r="G20" i="66"/>
  <c r="D20" i="66"/>
  <c r="L19" i="66"/>
  <c r="K19" i="66"/>
  <c r="M19" i="66" s="1"/>
  <c r="G19" i="66"/>
  <c r="D19" i="66"/>
  <c r="L18" i="66"/>
  <c r="K18" i="66"/>
  <c r="G18" i="66"/>
  <c r="D18" i="66"/>
  <c r="L17" i="66"/>
  <c r="K17" i="66"/>
  <c r="M17" i="66" s="1"/>
  <c r="G17" i="66"/>
  <c r="D17" i="66"/>
  <c r="L16" i="66"/>
  <c r="M16" i="66" s="1"/>
  <c r="K16" i="66"/>
  <c r="J16" i="66"/>
  <c r="G16" i="66"/>
  <c r="D16" i="66"/>
  <c r="L15" i="66"/>
  <c r="K15" i="66"/>
  <c r="M15" i="66" s="1"/>
  <c r="G15" i="66"/>
  <c r="D15" i="66"/>
  <c r="L14" i="66"/>
  <c r="K14" i="66"/>
  <c r="M14" i="66" s="1"/>
  <c r="G14" i="66"/>
  <c r="D14" i="66"/>
  <c r="L13" i="66"/>
  <c r="K13" i="66"/>
  <c r="M13" i="66" s="1"/>
  <c r="J13" i="66"/>
  <c r="G13" i="66"/>
  <c r="D13" i="66"/>
  <c r="L12" i="66"/>
  <c r="K12" i="66"/>
  <c r="G12" i="66"/>
  <c r="D12" i="66"/>
  <c r="L11" i="66"/>
  <c r="K11" i="66"/>
  <c r="J11" i="66"/>
  <c r="G11" i="66"/>
  <c r="D11" i="66"/>
  <c r="L10" i="66"/>
  <c r="K10" i="66"/>
  <c r="M10" i="66" s="1"/>
  <c r="G10" i="66"/>
  <c r="D10" i="66"/>
  <c r="L9" i="66"/>
  <c r="K9" i="66"/>
  <c r="M9" i="66" s="1"/>
  <c r="J9" i="66"/>
  <c r="G9" i="66"/>
  <c r="D9" i="66"/>
  <c r="L8" i="66"/>
  <c r="K8" i="66"/>
  <c r="M8" i="66" s="1"/>
  <c r="J8" i="66"/>
  <c r="G8" i="66"/>
  <c r="D8" i="66"/>
  <c r="L7" i="66"/>
  <c r="K7" i="66"/>
  <c r="M7" i="66" s="1"/>
  <c r="J7" i="66"/>
  <c r="G7" i="66"/>
  <c r="D7" i="66"/>
  <c r="L6" i="66"/>
  <c r="K6" i="66"/>
  <c r="J6" i="66"/>
  <c r="G6" i="66"/>
  <c r="D6" i="66"/>
  <c r="D6" i="67"/>
  <c r="G96" i="67"/>
  <c r="D96" i="67"/>
  <c r="G95" i="67"/>
  <c r="D95" i="67"/>
  <c r="G94" i="67"/>
  <c r="D94" i="67"/>
  <c r="G93" i="67"/>
  <c r="D93" i="67"/>
  <c r="G92" i="67"/>
  <c r="D92" i="67"/>
  <c r="G91" i="67"/>
  <c r="D91" i="67"/>
  <c r="G90" i="67"/>
  <c r="D90" i="67"/>
  <c r="G89" i="67"/>
  <c r="D89" i="67"/>
  <c r="G88" i="67"/>
  <c r="D88" i="67"/>
  <c r="G87" i="67"/>
  <c r="D87" i="67"/>
  <c r="G86" i="67"/>
  <c r="D86" i="67"/>
  <c r="G85" i="67"/>
  <c r="D85" i="67"/>
  <c r="G84" i="67"/>
  <c r="D84" i="67"/>
  <c r="G83" i="67"/>
  <c r="D83" i="67"/>
  <c r="G82" i="67"/>
  <c r="D82" i="67"/>
  <c r="G81" i="67"/>
  <c r="D81" i="67"/>
  <c r="G80" i="67"/>
  <c r="D80" i="67"/>
  <c r="G79" i="67"/>
  <c r="D79" i="67"/>
  <c r="G78" i="67"/>
  <c r="D78" i="67"/>
  <c r="G77" i="67"/>
  <c r="D77" i="67"/>
  <c r="G76" i="67"/>
  <c r="D76" i="67"/>
  <c r="G75" i="67"/>
  <c r="D75" i="67"/>
  <c r="G74" i="67"/>
  <c r="D74" i="67"/>
  <c r="G73" i="67"/>
  <c r="D73" i="67"/>
  <c r="G72" i="67"/>
  <c r="D72" i="67"/>
  <c r="G71" i="67"/>
  <c r="D71" i="67"/>
  <c r="G70" i="67"/>
  <c r="D70" i="67"/>
  <c r="G69" i="67"/>
  <c r="D69" i="67"/>
  <c r="G68" i="67"/>
  <c r="D68" i="67"/>
  <c r="G67" i="67"/>
  <c r="D67" i="67"/>
  <c r="G66" i="67"/>
  <c r="D66" i="67"/>
  <c r="G65" i="67"/>
  <c r="D65" i="67"/>
  <c r="G64" i="67"/>
  <c r="D64" i="67"/>
  <c r="G63" i="67"/>
  <c r="D63" i="67"/>
  <c r="G62" i="67"/>
  <c r="D62" i="67"/>
  <c r="G61" i="67"/>
  <c r="D61" i="67"/>
  <c r="G60" i="67"/>
  <c r="D60" i="67"/>
  <c r="G59" i="67"/>
  <c r="D59" i="67"/>
  <c r="G58" i="67"/>
  <c r="D58" i="67"/>
  <c r="G57" i="67"/>
  <c r="D57" i="67"/>
  <c r="G56" i="67"/>
  <c r="D56" i="67"/>
  <c r="G55" i="67"/>
  <c r="D55" i="67"/>
  <c r="G54" i="67"/>
  <c r="D54" i="67"/>
  <c r="G53" i="67"/>
  <c r="D53" i="67"/>
  <c r="G52" i="67"/>
  <c r="D52" i="67"/>
  <c r="G51" i="67"/>
  <c r="D51" i="67"/>
  <c r="G50" i="67"/>
  <c r="D50" i="67"/>
  <c r="G49" i="67"/>
  <c r="D49" i="67"/>
  <c r="G48" i="67"/>
  <c r="D48" i="67"/>
  <c r="G47" i="67"/>
  <c r="D47" i="67"/>
  <c r="G46" i="67"/>
  <c r="D46" i="67"/>
  <c r="G45" i="67"/>
  <c r="D45" i="67"/>
  <c r="G44" i="67"/>
  <c r="D44" i="67"/>
  <c r="G43" i="67"/>
  <c r="D43" i="67"/>
  <c r="G42" i="67"/>
  <c r="D42" i="67"/>
  <c r="G41" i="67"/>
  <c r="D41" i="67"/>
  <c r="G40" i="67"/>
  <c r="D40" i="67"/>
  <c r="G39" i="67"/>
  <c r="D39" i="67"/>
  <c r="G38" i="67"/>
  <c r="D38" i="67"/>
  <c r="G37" i="67"/>
  <c r="D37" i="67"/>
  <c r="G36" i="67"/>
  <c r="D36" i="67"/>
  <c r="G35" i="67"/>
  <c r="D35" i="67"/>
  <c r="G34" i="67"/>
  <c r="D34" i="67"/>
  <c r="G33" i="67"/>
  <c r="D33" i="67"/>
  <c r="G32" i="67"/>
  <c r="D32" i="67"/>
  <c r="G31" i="67"/>
  <c r="D31" i="67"/>
  <c r="G30" i="67"/>
  <c r="D30" i="67"/>
  <c r="G29" i="67"/>
  <c r="D29" i="67"/>
  <c r="G28" i="67"/>
  <c r="D28" i="67"/>
  <c r="G27" i="67"/>
  <c r="D27" i="67"/>
  <c r="G26" i="67"/>
  <c r="D26" i="67"/>
  <c r="G25" i="67"/>
  <c r="D25" i="67"/>
  <c r="G24" i="67"/>
  <c r="D24" i="67"/>
  <c r="G23" i="67"/>
  <c r="D23" i="67"/>
  <c r="G22" i="67"/>
  <c r="D22" i="67"/>
  <c r="G21" i="67"/>
  <c r="D21" i="67"/>
  <c r="G20" i="67"/>
  <c r="D20" i="67"/>
  <c r="G19" i="67"/>
  <c r="D19" i="67"/>
  <c r="G18" i="67"/>
  <c r="D18" i="67"/>
  <c r="G17" i="67"/>
  <c r="D17" i="67"/>
  <c r="G16" i="67"/>
  <c r="D16" i="67"/>
  <c r="G15" i="67"/>
  <c r="D15" i="67"/>
  <c r="G14" i="67"/>
  <c r="D14" i="67"/>
  <c r="G13" i="67"/>
  <c r="D13" i="67"/>
  <c r="G12" i="67"/>
  <c r="D12" i="67"/>
  <c r="G11" i="67"/>
  <c r="D11" i="67"/>
  <c r="G10" i="67"/>
  <c r="D10" i="67"/>
  <c r="G9" i="67"/>
  <c r="D9" i="67"/>
  <c r="G8" i="67"/>
  <c r="D8" i="67"/>
  <c r="G7" i="67"/>
  <c r="D7" i="67"/>
  <c r="G6" i="67"/>
  <c r="J87" i="57"/>
  <c r="J86" i="57"/>
  <c r="J85" i="57"/>
  <c r="J84" i="57"/>
  <c r="J83" i="57"/>
  <c r="J82" i="57"/>
  <c r="J81" i="57"/>
  <c r="J80" i="57"/>
  <c r="J79" i="57"/>
  <c r="J78" i="57"/>
  <c r="J77" i="57"/>
  <c r="J76" i="57"/>
  <c r="J75" i="57"/>
  <c r="J74" i="57"/>
  <c r="J73" i="57"/>
  <c r="J72" i="57"/>
  <c r="J71" i="57"/>
  <c r="J70" i="57"/>
  <c r="J69" i="57"/>
  <c r="J68" i="57"/>
  <c r="J67" i="57"/>
  <c r="J66" i="57"/>
  <c r="J65" i="57"/>
  <c r="J64" i="57"/>
  <c r="J63" i="57"/>
  <c r="J62" i="57"/>
  <c r="J61" i="57"/>
  <c r="J60" i="57"/>
  <c r="J59" i="57"/>
  <c r="J58" i="57"/>
  <c r="J57" i="57"/>
  <c r="J56" i="57"/>
  <c r="J55" i="57"/>
  <c r="J54" i="57"/>
  <c r="J53" i="57"/>
  <c r="J52" i="57"/>
  <c r="J51" i="57"/>
  <c r="J50" i="57"/>
  <c r="J49" i="57"/>
  <c r="J48" i="57"/>
  <c r="J47" i="57"/>
  <c r="J46" i="57"/>
  <c r="J45" i="57"/>
  <c r="J44" i="57"/>
  <c r="J43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J6" i="57"/>
  <c r="J5" i="57"/>
  <c r="J86" i="56"/>
  <c r="J85" i="56"/>
  <c r="J84" i="56"/>
  <c r="J83" i="56"/>
  <c r="J82" i="56"/>
  <c r="J81" i="56"/>
  <c r="J80" i="56"/>
  <c r="J79" i="56"/>
  <c r="J78" i="56"/>
  <c r="J77" i="56"/>
  <c r="J76" i="56"/>
  <c r="J75" i="56"/>
  <c r="J74" i="56"/>
  <c r="J73" i="56"/>
  <c r="J72" i="56"/>
  <c r="J71" i="56"/>
  <c r="J70" i="56"/>
  <c r="J69" i="56"/>
  <c r="J68" i="56"/>
  <c r="J67" i="56"/>
  <c r="J66" i="56"/>
  <c r="J65" i="56"/>
  <c r="J64" i="56"/>
  <c r="J63" i="56"/>
  <c r="J62" i="56"/>
  <c r="J61" i="56"/>
  <c r="J60" i="56"/>
  <c r="J59" i="56"/>
  <c r="J58" i="56"/>
  <c r="J57" i="56"/>
  <c r="J56" i="56"/>
  <c r="J55" i="56"/>
  <c r="J54" i="56"/>
  <c r="J53" i="56"/>
  <c r="J52" i="56"/>
  <c r="J51" i="56"/>
  <c r="J50" i="56"/>
  <c r="J49" i="56"/>
  <c r="J48" i="56"/>
  <c r="J47" i="56"/>
  <c r="J46" i="56"/>
  <c r="J45" i="56"/>
  <c r="J44" i="56"/>
  <c r="J43" i="56"/>
  <c r="J42" i="56"/>
  <c r="J41" i="56"/>
  <c r="J40" i="56"/>
  <c r="J39" i="56"/>
  <c r="J38" i="56"/>
  <c r="J37" i="56"/>
  <c r="J36" i="56"/>
  <c r="J35" i="56"/>
  <c r="J34" i="56"/>
  <c r="J33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J6" i="56"/>
  <c r="J5" i="56"/>
  <c r="J4" i="56"/>
  <c r="J86" i="55"/>
  <c r="J85" i="55"/>
  <c r="J84" i="55"/>
  <c r="J83" i="55"/>
  <c r="J82" i="55"/>
  <c r="J81" i="55"/>
  <c r="J80" i="55"/>
  <c r="J79" i="55"/>
  <c r="J78" i="55"/>
  <c r="J77" i="55"/>
  <c r="J76" i="55"/>
  <c r="J75" i="55"/>
  <c r="J74" i="55"/>
  <c r="J73" i="55"/>
  <c r="J72" i="55"/>
  <c r="J71" i="55"/>
  <c r="J70" i="55"/>
  <c r="J69" i="55"/>
  <c r="J68" i="55"/>
  <c r="J67" i="55"/>
  <c r="J66" i="55"/>
  <c r="J65" i="55"/>
  <c r="J64" i="55"/>
  <c r="J63" i="55"/>
  <c r="J62" i="55"/>
  <c r="J61" i="55"/>
  <c r="J60" i="55"/>
  <c r="J59" i="55"/>
  <c r="J58" i="55"/>
  <c r="J57" i="55"/>
  <c r="J56" i="55"/>
  <c r="J55" i="55"/>
  <c r="J54" i="55"/>
  <c r="J53" i="55"/>
  <c r="J52" i="55"/>
  <c r="J51" i="55"/>
  <c r="J50" i="55"/>
  <c r="J49" i="55"/>
  <c r="J48" i="55"/>
  <c r="J47" i="55"/>
  <c r="J46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J16" i="55"/>
  <c r="J15" i="55"/>
  <c r="J14" i="55"/>
  <c r="J13" i="55"/>
  <c r="J12" i="55"/>
  <c r="J11" i="55"/>
  <c r="J10" i="55"/>
  <c r="J9" i="55"/>
  <c r="J8" i="55"/>
  <c r="J7" i="55"/>
  <c r="J6" i="55"/>
  <c r="J5" i="55"/>
  <c r="J4" i="55"/>
  <c r="S47" i="54"/>
  <c r="T47" i="54" s="1"/>
  <c r="R47" i="54"/>
  <c r="U47" i="54" s="1"/>
  <c r="Q47" i="54"/>
  <c r="S46" i="54"/>
  <c r="R46" i="54"/>
  <c r="T46" i="54"/>
  <c r="Q46" i="54"/>
  <c r="S45" i="54"/>
  <c r="R45" i="54"/>
  <c r="T45" i="54" s="1"/>
  <c r="Q45" i="54"/>
  <c r="S44" i="54"/>
  <c r="R44" i="54"/>
  <c r="U44" i="54" s="1"/>
  <c r="Q44" i="54"/>
  <c r="S43" i="54"/>
  <c r="R43" i="54"/>
  <c r="U43" i="54" s="1"/>
  <c r="Q43" i="54"/>
  <c r="S42" i="54"/>
  <c r="R42" i="54"/>
  <c r="Q42" i="54"/>
  <c r="S41" i="54"/>
  <c r="R41" i="54"/>
  <c r="U41" i="54" s="1"/>
  <c r="Q41" i="54"/>
  <c r="S37" i="54"/>
  <c r="R37" i="54"/>
  <c r="U37" i="54" s="1"/>
  <c r="Q37" i="54"/>
  <c r="S36" i="54"/>
  <c r="R36" i="54"/>
  <c r="Q36" i="54"/>
  <c r="S35" i="54"/>
  <c r="R35" i="54"/>
  <c r="T35" i="54"/>
  <c r="Q35" i="54"/>
  <c r="S34" i="54"/>
  <c r="R34" i="54"/>
  <c r="T34" i="54" s="1"/>
  <c r="Q34" i="54"/>
  <c r="U34" i="54" s="1"/>
  <c r="S33" i="54"/>
  <c r="T33" i="54" s="1"/>
  <c r="R33" i="54"/>
  <c r="Q33" i="54"/>
  <c r="U33" i="54" s="1"/>
  <c r="S32" i="54"/>
  <c r="R32" i="54"/>
  <c r="U32" i="54" s="1"/>
  <c r="Q32" i="54"/>
  <c r="S31" i="54"/>
  <c r="T31" i="54" s="1"/>
  <c r="R31" i="54"/>
  <c r="Q31" i="54"/>
  <c r="S30" i="54"/>
  <c r="R30" i="54"/>
  <c r="Q30" i="54"/>
  <c r="S29" i="54"/>
  <c r="R29" i="54"/>
  <c r="Q29" i="54"/>
  <c r="U29" i="54" s="1"/>
  <c r="S25" i="54"/>
  <c r="R25" i="54"/>
  <c r="U25" i="54" s="1"/>
  <c r="Q25" i="54"/>
  <c r="S24" i="54"/>
  <c r="R24" i="54"/>
  <c r="T24" i="54"/>
  <c r="Q24" i="54"/>
  <c r="S23" i="54"/>
  <c r="R23" i="54"/>
  <c r="U23" i="54" s="1"/>
  <c r="Q23" i="54"/>
  <c r="S22" i="54"/>
  <c r="R22" i="54"/>
  <c r="U22" i="54" s="1"/>
  <c r="Q22" i="54"/>
  <c r="S21" i="54"/>
  <c r="R21" i="54"/>
  <c r="U21" i="54" s="1"/>
  <c r="Q21" i="54"/>
  <c r="S20" i="54"/>
  <c r="R20" i="54"/>
  <c r="Q20" i="54"/>
  <c r="S19" i="54"/>
  <c r="R19" i="54"/>
  <c r="U19" i="54" s="1"/>
  <c r="Q19" i="54"/>
  <c r="S18" i="54"/>
  <c r="R18" i="54"/>
  <c r="U18" i="54" s="1"/>
  <c r="Q18" i="54"/>
  <c r="S17" i="54"/>
  <c r="R17" i="54"/>
  <c r="Q17" i="54"/>
  <c r="Y13" i="54"/>
  <c r="X13" i="54"/>
  <c r="U13" i="54"/>
  <c r="T13" i="54"/>
  <c r="AC12" i="54"/>
  <c r="AB12" i="54"/>
  <c r="Y12" i="54"/>
  <c r="X12" i="54"/>
  <c r="U12" i="54"/>
  <c r="T12" i="54"/>
  <c r="Y11" i="54"/>
  <c r="X11" i="54"/>
  <c r="U11" i="54"/>
  <c r="T11" i="54"/>
  <c r="AC10" i="54"/>
  <c r="AB10" i="54"/>
  <c r="Y10" i="54"/>
  <c r="X10" i="54"/>
  <c r="U10" i="54"/>
  <c r="T10" i="54"/>
  <c r="AC9" i="54"/>
  <c r="AB9" i="54"/>
  <c r="Y9" i="54"/>
  <c r="X9" i="54"/>
  <c r="U9" i="54"/>
  <c r="T9" i="54"/>
  <c r="AC8" i="54"/>
  <c r="AB8" i="54"/>
  <c r="Y8" i="54"/>
  <c r="X8" i="54"/>
  <c r="U8" i="54"/>
  <c r="T8" i="54"/>
  <c r="AC7" i="54"/>
  <c r="AB7" i="54"/>
  <c r="Y7" i="54"/>
  <c r="X7" i="54"/>
  <c r="U7" i="54"/>
  <c r="T7" i="54"/>
  <c r="AC6" i="54"/>
  <c r="AB6" i="54"/>
  <c r="Y6" i="54"/>
  <c r="X6" i="54"/>
  <c r="U6" i="54"/>
  <c r="T6" i="54"/>
  <c r="AC5" i="54"/>
  <c r="AB5" i="54"/>
  <c r="Y5" i="54"/>
  <c r="X5" i="54"/>
  <c r="U5" i="54"/>
  <c r="T5" i="54"/>
  <c r="O24" i="53"/>
  <c r="N24" i="53"/>
  <c r="O37" i="53"/>
  <c r="N37" i="53"/>
  <c r="Q37" i="53" s="1"/>
  <c r="P37" i="53"/>
  <c r="M37" i="53"/>
  <c r="O36" i="53"/>
  <c r="N36" i="53"/>
  <c r="Q36" i="53" s="1"/>
  <c r="M36" i="53"/>
  <c r="O35" i="53"/>
  <c r="N35" i="53"/>
  <c r="P35" i="53" s="1"/>
  <c r="M35" i="53"/>
  <c r="O34" i="53"/>
  <c r="N34" i="53"/>
  <c r="Q34" i="53" s="1"/>
  <c r="M34" i="53"/>
  <c r="O33" i="53"/>
  <c r="P33" i="53" s="1"/>
  <c r="N33" i="53"/>
  <c r="M33" i="53"/>
  <c r="O32" i="53"/>
  <c r="N32" i="53"/>
  <c r="P32" i="53" s="1"/>
  <c r="M32" i="53"/>
  <c r="O31" i="53"/>
  <c r="N31" i="53"/>
  <c r="M31" i="53"/>
  <c r="O30" i="53"/>
  <c r="N30" i="53"/>
  <c r="Q30" i="53" s="1"/>
  <c r="M30" i="53"/>
  <c r="O29" i="53"/>
  <c r="N29" i="53"/>
  <c r="P29" i="53" s="1"/>
  <c r="M29" i="53"/>
  <c r="O25" i="53"/>
  <c r="N25" i="53"/>
  <c r="P25" i="53" s="1"/>
  <c r="M25" i="53"/>
  <c r="M24" i="53"/>
  <c r="Q24" i="53" s="1"/>
  <c r="O23" i="53"/>
  <c r="N23" i="53"/>
  <c r="M23" i="53"/>
  <c r="O22" i="53"/>
  <c r="N22" i="53"/>
  <c r="P22" i="53"/>
  <c r="M22" i="53"/>
  <c r="O21" i="53"/>
  <c r="P21" i="53" s="1"/>
  <c r="N21" i="53"/>
  <c r="M21" i="53"/>
  <c r="Q21" i="53" s="1"/>
  <c r="O20" i="53"/>
  <c r="N20" i="53"/>
  <c r="Q20" i="53" s="1"/>
  <c r="M20" i="53"/>
  <c r="O19" i="53"/>
  <c r="N19" i="53"/>
  <c r="M19" i="53"/>
  <c r="O18" i="53"/>
  <c r="N18" i="53"/>
  <c r="M18" i="53"/>
  <c r="P17" i="53"/>
  <c r="O17" i="53"/>
  <c r="N17" i="53"/>
  <c r="Q17" i="53" s="1"/>
  <c r="M17" i="53"/>
  <c r="U13" i="53"/>
  <c r="T13" i="53"/>
  <c r="Q13" i="53"/>
  <c r="P13" i="53"/>
  <c r="U12" i="53"/>
  <c r="T12" i="53"/>
  <c r="Q12" i="53"/>
  <c r="P12" i="53"/>
  <c r="U11" i="53"/>
  <c r="T11" i="53"/>
  <c r="Q11" i="53"/>
  <c r="P11" i="53"/>
  <c r="U10" i="53"/>
  <c r="T10" i="53"/>
  <c r="Q10" i="53"/>
  <c r="P10" i="53"/>
  <c r="U9" i="53"/>
  <c r="T9" i="53"/>
  <c r="Q9" i="53"/>
  <c r="P9" i="53"/>
  <c r="U8" i="53"/>
  <c r="T8" i="53"/>
  <c r="Q8" i="53"/>
  <c r="P8" i="53"/>
  <c r="U7" i="53"/>
  <c r="T7" i="53"/>
  <c r="Q7" i="53"/>
  <c r="P7" i="53"/>
  <c r="U6" i="53"/>
  <c r="T6" i="53"/>
  <c r="Q6" i="53"/>
  <c r="P6" i="53"/>
  <c r="U5" i="53"/>
  <c r="T5" i="53"/>
  <c r="Q5" i="53"/>
  <c r="P5" i="53"/>
  <c r="J95" i="65"/>
  <c r="I95" i="65"/>
  <c r="F95" i="65"/>
  <c r="E95" i="65"/>
  <c r="J94" i="65"/>
  <c r="I94" i="65"/>
  <c r="F94" i="65"/>
  <c r="E94" i="65"/>
  <c r="J93" i="65"/>
  <c r="I93" i="65"/>
  <c r="F93" i="65"/>
  <c r="E93" i="65"/>
  <c r="J92" i="65"/>
  <c r="I92" i="65"/>
  <c r="F92" i="65"/>
  <c r="E92" i="65"/>
  <c r="J91" i="65"/>
  <c r="I91" i="65"/>
  <c r="F91" i="65"/>
  <c r="E91" i="65"/>
  <c r="J90" i="65"/>
  <c r="I90" i="65"/>
  <c r="F90" i="65"/>
  <c r="E90" i="65"/>
  <c r="J89" i="65"/>
  <c r="I89" i="65"/>
  <c r="F89" i="65"/>
  <c r="E89" i="65"/>
  <c r="J88" i="65"/>
  <c r="I88" i="65"/>
  <c r="F88" i="65"/>
  <c r="E88" i="65"/>
  <c r="J87" i="65"/>
  <c r="I87" i="65"/>
  <c r="F87" i="65"/>
  <c r="E87" i="65"/>
  <c r="J86" i="65"/>
  <c r="I86" i="65"/>
  <c r="F86" i="65"/>
  <c r="E86" i="65"/>
  <c r="J85" i="65"/>
  <c r="I85" i="65"/>
  <c r="F85" i="65"/>
  <c r="E85" i="65"/>
  <c r="N84" i="65"/>
  <c r="M84" i="65"/>
  <c r="J84" i="65"/>
  <c r="I84" i="65"/>
  <c r="F84" i="65"/>
  <c r="E84" i="65"/>
  <c r="J83" i="65"/>
  <c r="I83" i="65"/>
  <c r="F83" i="65"/>
  <c r="E83" i="65"/>
  <c r="J82" i="65"/>
  <c r="I82" i="65"/>
  <c r="F82" i="65"/>
  <c r="E82" i="65"/>
  <c r="J81" i="65"/>
  <c r="I81" i="65"/>
  <c r="F81" i="65"/>
  <c r="E81" i="65"/>
  <c r="J80" i="65"/>
  <c r="I80" i="65"/>
  <c r="F80" i="65"/>
  <c r="E80" i="65"/>
  <c r="J79" i="65"/>
  <c r="I79" i="65"/>
  <c r="F79" i="65"/>
  <c r="E79" i="65"/>
  <c r="J78" i="65"/>
  <c r="I78" i="65"/>
  <c r="F78" i="65"/>
  <c r="E78" i="65"/>
  <c r="J77" i="65"/>
  <c r="I77" i="65"/>
  <c r="F77" i="65"/>
  <c r="E77" i="65"/>
  <c r="J76" i="65"/>
  <c r="I76" i="65"/>
  <c r="F76" i="65"/>
  <c r="E76" i="65"/>
  <c r="J75" i="65"/>
  <c r="I75" i="65"/>
  <c r="F75" i="65"/>
  <c r="E75" i="65"/>
  <c r="J74" i="65"/>
  <c r="I74" i="65"/>
  <c r="F74" i="65"/>
  <c r="E74" i="65"/>
  <c r="N73" i="65"/>
  <c r="M73" i="65"/>
  <c r="J73" i="65"/>
  <c r="I73" i="65"/>
  <c r="F73" i="65"/>
  <c r="E73" i="65"/>
  <c r="J72" i="65"/>
  <c r="I72" i="65"/>
  <c r="F72" i="65"/>
  <c r="E72" i="65"/>
  <c r="J71" i="65"/>
  <c r="I71" i="65"/>
  <c r="F71" i="65"/>
  <c r="E71" i="65"/>
  <c r="J70" i="65"/>
  <c r="I70" i="65"/>
  <c r="F70" i="65"/>
  <c r="E70" i="65"/>
  <c r="J69" i="65"/>
  <c r="I69" i="65"/>
  <c r="F69" i="65"/>
  <c r="E69" i="65"/>
  <c r="J68" i="65"/>
  <c r="I68" i="65"/>
  <c r="F68" i="65"/>
  <c r="E68" i="65"/>
  <c r="J67" i="65"/>
  <c r="I67" i="65"/>
  <c r="F67" i="65"/>
  <c r="E67" i="65"/>
  <c r="N66" i="65"/>
  <c r="M66" i="65"/>
  <c r="J66" i="65"/>
  <c r="I66" i="65"/>
  <c r="F66" i="65"/>
  <c r="E66" i="65"/>
  <c r="J65" i="65"/>
  <c r="I65" i="65"/>
  <c r="F65" i="65"/>
  <c r="E65" i="65"/>
  <c r="J64" i="65"/>
  <c r="I64" i="65"/>
  <c r="F64" i="65"/>
  <c r="E64" i="65"/>
  <c r="J63" i="65"/>
  <c r="I63" i="65"/>
  <c r="F63" i="65"/>
  <c r="E63" i="65"/>
  <c r="J62" i="65"/>
  <c r="I62" i="65"/>
  <c r="F62" i="65"/>
  <c r="E62" i="65"/>
  <c r="J61" i="65"/>
  <c r="I61" i="65"/>
  <c r="F61" i="65"/>
  <c r="E61" i="65"/>
  <c r="J60" i="65"/>
  <c r="I60" i="65"/>
  <c r="F60" i="65"/>
  <c r="E60" i="65"/>
  <c r="J59" i="65"/>
  <c r="I59" i="65"/>
  <c r="F59" i="65"/>
  <c r="E59" i="65"/>
  <c r="J58" i="65"/>
  <c r="I58" i="65"/>
  <c r="F58" i="65"/>
  <c r="E58" i="65"/>
  <c r="J57" i="65"/>
  <c r="I57" i="65"/>
  <c r="F57" i="65"/>
  <c r="E57" i="65"/>
  <c r="J56" i="65"/>
  <c r="I56" i="65"/>
  <c r="F56" i="65"/>
  <c r="E56" i="65"/>
  <c r="J55" i="65"/>
  <c r="I55" i="65"/>
  <c r="F55" i="65"/>
  <c r="E55" i="65"/>
  <c r="J54" i="65"/>
  <c r="I54" i="65"/>
  <c r="F54" i="65"/>
  <c r="E54" i="65"/>
  <c r="N53" i="65"/>
  <c r="M53" i="65"/>
  <c r="J53" i="65"/>
  <c r="I53" i="65"/>
  <c r="F53" i="65"/>
  <c r="E53" i="65"/>
  <c r="J52" i="65"/>
  <c r="I52" i="65"/>
  <c r="F52" i="65"/>
  <c r="E52" i="65"/>
  <c r="J51" i="65"/>
  <c r="I51" i="65"/>
  <c r="F51" i="65"/>
  <c r="E51" i="65"/>
  <c r="N50" i="65"/>
  <c r="M50" i="65"/>
  <c r="J50" i="65"/>
  <c r="I50" i="65"/>
  <c r="F50" i="65"/>
  <c r="E50" i="65"/>
  <c r="N49" i="65"/>
  <c r="M49" i="65"/>
  <c r="J49" i="65"/>
  <c r="I49" i="65"/>
  <c r="F49" i="65"/>
  <c r="E49" i="65"/>
  <c r="J48" i="65"/>
  <c r="I48" i="65"/>
  <c r="F48" i="65"/>
  <c r="E48" i="65"/>
  <c r="J47" i="65"/>
  <c r="I47" i="65"/>
  <c r="F47" i="65"/>
  <c r="E47" i="65"/>
  <c r="J46" i="65"/>
  <c r="I46" i="65"/>
  <c r="F46" i="65"/>
  <c r="E46" i="65"/>
  <c r="N45" i="65"/>
  <c r="M45" i="65"/>
  <c r="J45" i="65"/>
  <c r="I45" i="65"/>
  <c r="F45" i="65"/>
  <c r="E45" i="65"/>
  <c r="J44" i="65"/>
  <c r="I44" i="65"/>
  <c r="F44" i="65"/>
  <c r="E44" i="65"/>
  <c r="N43" i="65"/>
  <c r="M43" i="65"/>
  <c r="J43" i="65"/>
  <c r="I43" i="65"/>
  <c r="F43" i="65"/>
  <c r="E43" i="65"/>
  <c r="N42" i="65"/>
  <c r="M42" i="65"/>
  <c r="J42" i="65"/>
  <c r="I42" i="65"/>
  <c r="F42" i="65"/>
  <c r="E42" i="65"/>
  <c r="J41" i="65"/>
  <c r="I41" i="65"/>
  <c r="F41" i="65"/>
  <c r="E41" i="65"/>
  <c r="N40" i="65"/>
  <c r="M40" i="65"/>
  <c r="J40" i="65"/>
  <c r="I40" i="65"/>
  <c r="F40" i="65"/>
  <c r="E40" i="65"/>
  <c r="N39" i="65"/>
  <c r="M39" i="65"/>
  <c r="J39" i="65"/>
  <c r="I39" i="65"/>
  <c r="F39" i="65"/>
  <c r="E39" i="65"/>
  <c r="J38" i="65"/>
  <c r="I38" i="65"/>
  <c r="F38" i="65"/>
  <c r="E38" i="65"/>
  <c r="N37" i="65"/>
  <c r="M37" i="65"/>
  <c r="J37" i="65"/>
  <c r="I37" i="65"/>
  <c r="F37" i="65"/>
  <c r="E37" i="65"/>
  <c r="N36" i="65"/>
  <c r="M36" i="65"/>
  <c r="J36" i="65"/>
  <c r="I36" i="65"/>
  <c r="F36" i="65"/>
  <c r="E36" i="65"/>
  <c r="N35" i="65"/>
  <c r="M35" i="65"/>
  <c r="J35" i="65"/>
  <c r="I35" i="65"/>
  <c r="F35" i="65"/>
  <c r="E35" i="65"/>
  <c r="J34" i="65"/>
  <c r="I34" i="65"/>
  <c r="F34" i="65"/>
  <c r="E34" i="65"/>
  <c r="J33" i="65"/>
  <c r="I33" i="65"/>
  <c r="F33" i="65"/>
  <c r="E33" i="65"/>
  <c r="J32" i="65"/>
  <c r="I32" i="65"/>
  <c r="F32" i="65"/>
  <c r="E32" i="65"/>
  <c r="N31" i="65"/>
  <c r="M31" i="65"/>
  <c r="J31" i="65"/>
  <c r="I31" i="65"/>
  <c r="F31" i="65"/>
  <c r="E31" i="65"/>
  <c r="N30" i="65"/>
  <c r="M30" i="65"/>
  <c r="J30" i="65"/>
  <c r="I30" i="65"/>
  <c r="F30" i="65"/>
  <c r="E30" i="65"/>
  <c r="J29" i="65"/>
  <c r="I29" i="65"/>
  <c r="F29" i="65"/>
  <c r="E29" i="65"/>
  <c r="J28" i="65"/>
  <c r="I28" i="65"/>
  <c r="F28" i="65"/>
  <c r="E28" i="65"/>
  <c r="J27" i="65"/>
  <c r="I27" i="65"/>
  <c r="F27" i="65"/>
  <c r="E27" i="65"/>
  <c r="J26" i="65"/>
  <c r="I26" i="65"/>
  <c r="F26" i="65"/>
  <c r="E26" i="65"/>
  <c r="N25" i="65"/>
  <c r="M25" i="65"/>
  <c r="J25" i="65"/>
  <c r="I25" i="65"/>
  <c r="F25" i="65"/>
  <c r="E25" i="65"/>
  <c r="N24" i="65"/>
  <c r="M24" i="65"/>
  <c r="J24" i="65"/>
  <c r="I24" i="65"/>
  <c r="F24" i="65"/>
  <c r="E24" i="65"/>
  <c r="N23" i="65"/>
  <c r="M23" i="65"/>
  <c r="J23" i="65"/>
  <c r="I23" i="65"/>
  <c r="F23" i="65"/>
  <c r="E23" i="65"/>
  <c r="J22" i="65"/>
  <c r="I22" i="65"/>
  <c r="F22" i="65"/>
  <c r="E22" i="65"/>
  <c r="J21" i="65"/>
  <c r="I21" i="65"/>
  <c r="F21" i="65"/>
  <c r="E21" i="65"/>
  <c r="J20" i="65"/>
  <c r="I20" i="65"/>
  <c r="F20" i="65"/>
  <c r="E20" i="65"/>
  <c r="J19" i="65"/>
  <c r="I19" i="65"/>
  <c r="F19" i="65"/>
  <c r="E19" i="65"/>
  <c r="J18" i="65"/>
  <c r="I18" i="65"/>
  <c r="F18" i="65"/>
  <c r="E18" i="65"/>
  <c r="J17" i="65"/>
  <c r="I17" i="65"/>
  <c r="F17" i="65"/>
  <c r="E17" i="65"/>
  <c r="J16" i="65"/>
  <c r="I16" i="65"/>
  <c r="F16" i="65"/>
  <c r="E16" i="65"/>
  <c r="N15" i="65"/>
  <c r="M15" i="65"/>
  <c r="J15" i="65"/>
  <c r="I15" i="65"/>
  <c r="F15" i="65"/>
  <c r="E15" i="65"/>
  <c r="J14" i="65"/>
  <c r="I14" i="65"/>
  <c r="F14" i="65"/>
  <c r="E14" i="65"/>
  <c r="J13" i="65"/>
  <c r="I13" i="65"/>
  <c r="F13" i="65"/>
  <c r="E13" i="65"/>
  <c r="N12" i="65"/>
  <c r="M12" i="65"/>
  <c r="J12" i="65"/>
  <c r="I12" i="65"/>
  <c r="F12" i="65"/>
  <c r="E12" i="65"/>
  <c r="J11" i="65"/>
  <c r="I11" i="65"/>
  <c r="F11" i="65"/>
  <c r="E11" i="65"/>
  <c r="N10" i="65"/>
  <c r="M10" i="65"/>
  <c r="J10" i="65"/>
  <c r="I10" i="65"/>
  <c r="F10" i="65"/>
  <c r="E10" i="65"/>
  <c r="J9" i="65"/>
  <c r="I9" i="65"/>
  <c r="F9" i="65"/>
  <c r="E9" i="65"/>
  <c r="N8" i="65"/>
  <c r="M8" i="65"/>
  <c r="J8" i="65"/>
  <c r="I8" i="65"/>
  <c r="F8" i="65"/>
  <c r="E8" i="65"/>
  <c r="N7" i="65"/>
  <c r="M7" i="65"/>
  <c r="J7" i="65"/>
  <c r="I7" i="65"/>
  <c r="F7" i="65"/>
  <c r="E7" i="65"/>
  <c r="N6" i="65"/>
  <c r="M6" i="65"/>
  <c r="J6" i="65"/>
  <c r="I6" i="65"/>
  <c r="F6" i="65"/>
  <c r="E6" i="65"/>
  <c r="N5" i="65"/>
  <c r="M5" i="65"/>
  <c r="J5" i="65"/>
  <c r="I5" i="65"/>
  <c r="F5" i="65"/>
  <c r="E5" i="65"/>
  <c r="J95" i="64"/>
  <c r="I95" i="64"/>
  <c r="F95" i="64"/>
  <c r="E95" i="64"/>
  <c r="J94" i="64"/>
  <c r="I94" i="64"/>
  <c r="F94" i="64"/>
  <c r="E94" i="64"/>
  <c r="J93" i="64"/>
  <c r="I93" i="64"/>
  <c r="F93" i="64"/>
  <c r="E93" i="64"/>
  <c r="J92" i="64"/>
  <c r="I92" i="64"/>
  <c r="F92" i="64"/>
  <c r="E92" i="64"/>
  <c r="J91" i="64"/>
  <c r="I91" i="64"/>
  <c r="F91" i="64"/>
  <c r="E91" i="64"/>
  <c r="J90" i="64"/>
  <c r="I90" i="64"/>
  <c r="F90" i="64"/>
  <c r="E90" i="64"/>
  <c r="J89" i="64"/>
  <c r="I89" i="64"/>
  <c r="F89" i="64"/>
  <c r="E89" i="64"/>
  <c r="J88" i="64"/>
  <c r="I88" i="64"/>
  <c r="F88" i="64"/>
  <c r="E88" i="64"/>
  <c r="J87" i="64"/>
  <c r="I87" i="64"/>
  <c r="F87" i="64"/>
  <c r="E87" i="64"/>
  <c r="J86" i="64"/>
  <c r="I86" i="64"/>
  <c r="F86" i="64"/>
  <c r="E86" i="64"/>
  <c r="J85" i="64"/>
  <c r="I85" i="64"/>
  <c r="F85" i="64"/>
  <c r="E85" i="64"/>
  <c r="J84" i="64"/>
  <c r="I84" i="64"/>
  <c r="F84" i="64"/>
  <c r="E84" i="64"/>
  <c r="J83" i="64"/>
  <c r="I83" i="64"/>
  <c r="F83" i="64"/>
  <c r="E83" i="64"/>
  <c r="J82" i="64"/>
  <c r="I82" i="64"/>
  <c r="F82" i="64"/>
  <c r="E82" i="64"/>
  <c r="J81" i="64"/>
  <c r="I81" i="64"/>
  <c r="F81" i="64"/>
  <c r="E81" i="64"/>
  <c r="J80" i="64"/>
  <c r="I80" i="64"/>
  <c r="F80" i="64"/>
  <c r="E80" i="64"/>
  <c r="J79" i="64"/>
  <c r="I79" i="64"/>
  <c r="F79" i="64"/>
  <c r="E79" i="64"/>
  <c r="J78" i="64"/>
  <c r="I78" i="64"/>
  <c r="F78" i="64"/>
  <c r="E78" i="64"/>
  <c r="J77" i="64"/>
  <c r="I77" i="64"/>
  <c r="F77" i="64"/>
  <c r="E77" i="64"/>
  <c r="J76" i="64"/>
  <c r="I76" i="64"/>
  <c r="F76" i="64"/>
  <c r="E76" i="64"/>
  <c r="J75" i="64"/>
  <c r="I75" i="64"/>
  <c r="F75" i="64"/>
  <c r="E75" i="64"/>
  <c r="J74" i="64"/>
  <c r="I74" i="64"/>
  <c r="F74" i="64"/>
  <c r="E74" i="64"/>
  <c r="J73" i="64"/>
  <c r="I73" i="64"/>
  <c r="F73" i="64"/>
  <c r="E73" i="64"/>
  <c r="J72" i="64"/>
  <c r="I72" i="64"/>
  <c r="F72" i="64"/>
  <c r="E72" i="64"/>
  <c r="J71" i="64"/>
  <c r="I71" i="64"/>
  <c r="F71" i="64"/>
  <c r="E71" i="64"/>
  <c r="J70" i="64"/>
  <c r="I70" i="64"/>
  <c r="F70" i="64"/>
  <c r="E70" i="64"/>
  <c r="J69" i="64"/>
  <c r="I69" i="64"/>
  <c r="F69" i="64"/>
  <c r="E69" i="64"/>
  <c r="J68" i="64"/>
  <c r="I68" i="64"/>
  <c r="F68" i="64"/>
  <c r="E68" i="64"/>
  <c r="J67" i="64"/>
  <c r="I67" i="64"/>
  <c r="F67" i="64"/>
  <c r="E67" i="64"/>
  <c r="J66" i="64"/>
  <c r="I66" i="64"/>
  <c r="F66" i="64"/>
  <c r="E66" i="64"/>
  <c r="J65" i="64"/>
  <c r="I65" i="64"/>
  <c r="F65" i="64"/>
  <c r="E65" i="64"/>
  <c r="J64" i="64"/>
  <c r="I64" i="64"/>
  <c r="F64" i="64"/>
  <c r="E64" i="64"/>
  <c r="J63" i="64"/>
  <c r="I63" i="64"/>
  <c r="F63" i="64"/>
  <c r="E63" i="64"/>
  <c r="J62" i="64"/>
  <c r="I62" i="64"/>
  <c r="F62" i="64"/>
  <c r="E62" i="64"/>
  <c r="J61" i="64"/>
  <c r="I61" i="64"/>
  <c r="F61" i="64"/>
  <c r="E61" i="64"/>
  <c r="J60" i="64"/>
  <c r="I60" i="64"/>
  <c r="F60" i="64"/>
  <c r="E60" i="64"/>
  <c r="J59" i="64"/>
  <c r="I59" i="64"/>
  <c r="F59" i="64"/>
  <c r="E59" i="64"/>
  <c r="J58" i="64"/>
  <c r="I58" i="64"/>
  <c r="F58" i="64"/>
  <c r="E58" i="64"/>
  <c r="J57" i="64"/>
  <c r="I57" i="64"/>
  <c r="F57" i="64"/>
  <c r="E57" i="64"/>
  <c r="J56" i="64"/>
  <c r="I56" i="64"/>
  <c r="F56" i="64"/>
  <c r="E56" i="64"/>
  <c r="J55" i="64"/>
  <c r="I55" i="64"/>
  <c r="F55" i="64"/>
  <c r="E55" i="64"/>
  <c r="J54" i="64"/>
  <c r="I54" i="64"/>
  <c r="F54" i="64"/>
  <c r="E54" i="64"/>
  <c r="J53" i="64"/>
  <c r="I53" i="64"/>
  <c r="F53" i="64"/>
  <c r="E53" i="64"/>
  <c r="J52" i="64"/>
  <c r="I52" i="64"/>
  <c r="F52" i="64"/>
  <c r="E52" i="64"/>
  <c r="J51" i="64"/>
  <c r="I51" i="64"/>
  <c r="F51" i="64"/>
  <c r="E51" i="64"/>
  <c r="J50" i="64"/>
  <c r="I50" i="64"/>
  <c r="F50" i="64"/>
  <c r="E50" i="64"/>
  <c r="J49" i="64"/>
  <c r="I49" i="64"/>
  <c r="F49" i="64"/>
  <c r="E49" i="64"/>
  <c r="J48" i="64"/>
  <c r="I48" i="64"/>
  <c r="F48" i="64"/>
  <c r="E48" i="64"/>
  <c r="J47" i="64"/>
  <c r="I47" i="64"/>
  <c r="F47" i="64"/>
  <c r="E47" i="64"/>
  <c r="J46" i="64"/>
  <c r="I46" i="64"/>
  <c r="F46" i="64"/>
  <c r="E46" i="64"/>
  <c r="J45" i="64"/>
  <c r="I45" i="64"/>
  <c r="F45" i="64"/>
  <c r="E45" i="64"/>
  <c r="J44" i="64"/>
  <c r="I44" i="64"/>
  <c r="F44" i="64"/>
  <c r="E44" i="64"/>
  <c r="J43" i="64"/>
  <c r="I43" i="64"/>
  <c r="F43" i="64"/>
  <c r="E43" i="64"/>
  <c r="J42" i="64"/>
  <c r="I42" i="64"/>
  <c r="F42" i="64"/>
  <c r="E42" i="64"/>
  <c r="J41" i="64"/>
  <c r="I41" i="64"/>
  <c r="F41" i="64"/>
  <c r="E41" i="64"/>
  <c r="J40" i="64"/>
  <c r="I40" i="64"/>
  <c r="F40" i="64"/>
  <c r="E40" i="64"/>
  <c r="J39" i="64"/>
  <c r="I39" i="64"/>
  <c r="F39" i="64"/>
  <c r="E39" i="64"/>
  <c r="J38" i="64"/>
  <c r="I38" i="64"/>
  <c r="F38" i="64"/>
  <c r="E38" i="64"/>
  <c r="J37" i="64"/>
  <c r="I37" i="64"/>
  <c r="F37" i="64"/>
  <c r="E37" i="64"/>
  <c r="J36" i="64"/>
  <c r="I36" i="64"/>
  <c r="F36" i="64"/>
  <c r="E36" i="64"/>
  <c r="J35" i="64"/>
  <c r="I35" i="64"/>
  <c r="F35" i="64"/>
  <c r="E35" i="64"/>
  <c r="J34" i="64"/>
  <c r="I34" i="64"/>
  <c r="F34" i="64"/>
  <c r="E34" i="64"/>
  <c r="J33" i="64"/>
  <c r="I33" i="64"/>
  <c r="F33" i="64"/>
  <c r="E33" i="64"/>
  <c r="J32" i="64"/>
  <c r="I32" i="64"/>
  <c r="F32" i="64"/>
  <c r="E32" i="64"/>
  <c r="J31" i="64"/>
  <c r="I31" i="64"/>
  <c r="F31" i="64"/>
  <c r="E31" i="64"/>
  <c r="J30" i="64"/>
  <c r="I30" i="64"/>
  <c r="F30" i="64"/>
  <c r="E30" i="64"/>
  <c r="J29" i="64"/>
  <c r="I29" i="64"/>
  <c r="F29" i="64"/>
  <c r="E29" i="64"/>
  <c r="J28" i="64"/>
  <c r="I28" i="64"/>
  <c r="F28" i="64"/>
  <c r="E28" i="64"/>
  <c r="J27" i="64"/>
  <c r="I27" i="64"/>
  <c r="F27" i="64"/>
  <c r="E27" i="64"/>
  <c r="J26" i="64"/>
  <c r="I26" i="64"/>
  <c r="F26" i="64"/>
  <c r="E26" i="64"/>
  <c r="J25" i="64"/>
  <c r="I25" i="64"/>
  <c r="F25" i="64"/>
  <c r="E25" i="64"/>
  <c r="J24" i="64"/>
  <c r="I24" i="64"/>
  <c r="F24" i="64"/>
  <c r="E24" i="64"/>
  <c r="J23" i="64"/>
  <c r="I23" i="64"/>
  <c r="F23" i="64"/>
  <c r="E23" i="64"/>
  <c r="J22" i="64"/>
  <c r="I22" i="64"/>
  <c r="F22" i="64"/>
  <c r="E22" i="64"/>
  <c r="J21" i="64"/>
  <c r="I21" i="64"/>
  <c r="F21" i="64"/>
  <c r="E21" i="64"/>
  <c r="J20" i="64"/>
  <c r="I20" i="64"/>
  <c r="F20" i="64"/>
  <c r="E20" i="64"/>
  <c r="J19" i="64"/>
  <c r="I19" i="64"/>
  <c r="F19" i="64"/>
  <c r="E19" i="64"/>
  <c r="J18" i="64"/>
  <c r="I18" i="64"/>
  <c r="F18" i="64"/>
  <c r="E18" i="64"/>
  <c r="J17" i="64"/>
  <c r="I17" i="64"/>
  <c r="F17" i="64"/>
  <c r="E17" i="64"/>
  <c r="J16" i="64"/>
  <c r="I16" i="64"/>
  <c r="F16" i="64"/>
  <c r="E16" i="64"/>
  <c r="J15" i="64"/>
  <c r="I15" i="64"/>
  <c r="F15" i="64"/>
  <c r="E15" i="64"/>
  <c r="J14" i="64"/>
  <c r="I14" i="64"/>
  <c r="F14" i="64"/>
  <c r="E14" i="64"/>
  <c r="J13" i="64"/>
  <c r="I13" i="64"/>
  <c r="F13" i="64"/>
  <c r="E13" i="64"/>
  <c r="J12" i="64"/>
  <c r="I12" i="64"/>
  <c r="F12" i="64"/>
  <c r="E12" i="64"/>
  <c r="J11" i="64"/>
  <c r="I11" i="64"/>
  <c r="F11" i="64"/>
  <c r="E11" i="64"/>
  <c r="J10" i="64"/>
  <c r="I10" i="64"/>
  <c r="F10" i="64"/>
  <c r="E10" i="64"/>
  <c r="J9" i="64"/>
  <c r="I9" i="64"/>
  <c r="F9" i="64"/>
  <c r="E9" i="64"/>
  <c r="J8" i="64"/>
  <c r="I8" i="64"/>
  <c r="F8" i="64"/>
  <c r="E8" i="64"/>
  <c r="J7" i="64"/>
  <c r="I7" i="64"/>
  <c r="F7" i="64"/>
  <c r="E7" i="64"/>
  <c r="J6" i="64"/>
  <c r="I6" i="64"/>
  <c r="F6" i="64"/>
  <c r="E6" i="64"/>
  <c r="J5" i="64"/>
  <c r="I5" i="64"/>
  <c r="F5" i="64"/>
  <c r="E5" i="64"/>
  <c r="AU44" i="49"/>
  <c r="AR44" i="49"/>
  <c r="AO44" i="49"/>
  <c r="AU43" i="49"/>
  <c r="AR43" i="49"/>
  <c r="AO43" i="49"/>
  <c r="AU42" i="49"/>
  <c r="AR42" i="49"/>
  <c r="AO42" i="49"/>
  <c r="AU41" i="49"/>
  <c r="AR41" i="49"/>
  <c r="AO41" i="49"/>
  <c r="AU40" i="49"/>
  <c r="AR40" i="49"/>
  <c r="AO40" i="49"/>
  <c r="AU39" i="49"/>
  <c r="AR39" i="49"/>
  <c r="AO39" i="49"/>
  <c r="AU38" i="49"/>
  <c r="AR38" i="49"/>
  <c r="AO38" i="49"/>
  <c r="AT37" i="49"/>
  <c r="AS37" i="49"/>
  <c r="AQ37" i="49"/>
  <c r="AP37" i="49"/>
  <c r="AN37" i="49"/>
  <c r="AM37" i="49"/>
  <c r="AU36" i="49"/>
  <c r="AR36" i="49"/>
  <c r="AO36" i="49"/>
  <c r="AU35" i="49"/>
  <c r="AR35" i="49"/>
  <c r="AO35" i="49"/>
  <c r="AU34" i="49"/>
  <c r="AR34" i="49"/>
  <c r="AO34" i="49"/>
  <c r="AU33" i="49"/>
  <c r="AR33" i="49"/>
  <c r="AO33" i="49"/>
  <c r="AU32" i="49"/>
  <c r="AR32" i="49"/>
  <c r="AO32" i="49"/>
  <c r="AU31" i="49"/>
  <c r="AR31" i="49"/>
  <c r="AO31" i="49"/>
  <c r="AU30" i="49"/>
  <c r="AR30" i="49"/>
  <c r="AO30" i="49"/>
  <c r="AU29" i="49"/>
  <c r="AR29" i="49"/>
  <c r="AO29" i="49"/>
  <c r="AU28" i="49"/>
  <c r="AR28" i="49"/>
  <c r="AO28" i="49"/>
  <c r="AU27" i="49"/>
  <c r="AR27" i="49"/>
  <c r="AO27" i="49"/>
  <c r="AU26" i="49"/>
  <c r="AR26" i="49"/>
  <c r="AO26" i="49"/>
  <c r="AT25" i="49"/>
  <c r="AS25" i="49"/>
  <c r="AQ25" i="49"/>
  <c r="AP25" i="49"/>
  <c r="AN25" i="49"/>
  <c r="AM25" i="49"/>
  <c r="AU24" i="49"/>
  <c r="AR24" i="49"/>
  <c r="AO24" i="49"/>
  <c r="AT23" i="49"/>
  <c r="AS23" i="49"/>
  <c r="AQ23" i="49"/>
  <c r="AP23" i="49"/>
  <c r="AN23" i="49"/>
  <c r="AM23" i="49"/>
  <c r="AU22" i="49"/>
  <c r="AR22" i="49"/>
  <c r="AO22" i="49"/>
  <c r="AT21" i="49"/>
  <c r="AS21" i="49"/>
  <c r="AQ21" i="49"/>
  <c r="AP21" i="49"/>
  <c r="AN21" i="49"/>
  <c r="AM21" i="49"/>
  <c r="AU20" i="49"/>
  <c r="AR20" i="49"/>
  <c r="AO20" i="49"/>
  <c r="AU18" i="49"/>
  <c r="AR18" i="49"/>
  <c r="AO18" i="49"/>
  <c r="AU17" i="49"/>
  <c r="AR17" i="49"/>
  <c r="AO17" i="49"/>
  <c r="AU16" i="49"/>
  <c r="AR16" i="49"/>
  <c r="AO16" i="49"/>
  <c r="AU15" i="49"/>
  <c r="AR15" i="49"/>
  <c r="AO15" i="49"/>
  <c r="AT14" i="49"/>
  <c r="AS14" i="49"/>
  <c r="AQ14" i="49"/>
  <c r="AP14" i="49"/>
  <c r="AN14" i="49"/>
  <c r="AM14" i="49"/>
  <c r="AU13" i="49"/>
  <c r="AR13" i="49"/>
  <c r="AO13" i="49"/>
  <c r="AT12" i="49"/>
  <c r="AS12" i="49"/>
  <c r="AQ12" i="49"/>
  <c r="AP12" i="49"/>
  <c r="AN12" i="49"/>
  <c r="AM12" i="49"/>
  <c r="AU11" i="49"/>
  <c r="AR11" i="49"/>
  <c r="AO11" i="49"/>
  <c r="AT10" i="49"/>
  <c r="AS10" i="49"/>
  <c r="AQ10" i="49"/>
  <c r="AP10" i="49"/>
  <c r="AN10" i="49"/>
  <c r="AM10" i="49"/>
  <c r="AU9" i="49"/>
  <c r="AR9" i="49"/>
  <c r="AO9" i="49"/>
  <c r="AT8" i="49"/>
  <c r="AS8" i="49"/>
  <c r="AQ8" i="49"/>
  <c r="AP8" i="49"/>
  <c r="AN8" i="49"/>
  <c r="AM8" i="49"/>
  <c r="AU7" i="49"/>
  <c r="AR7" i="49"/>
  <c r="AO7" i="49"/>
  <c r="AU6" i="49"/>
  <c r="AR6" i="49"/>
  <c r="AO6" i="49"/>
  <c r="AU5" i="49"/>
  <c r="AR5" i="49"/>
  <c r="AO5" i="49"/>
  <c r="AR28" i="22"/>
  <c r="CJ10" i="15"/>
  <c r="CO10" i="15" s="1"/>
  <c r="BX30" i="15"/>
  <c r="BJ27" i="15"/>
  <c r="CL31" i="15"/>
  <c r="CK31" i="15"/>
  <c r="CK29" i="15"/>
  <c r="CP38" i="15"/>
  <c r="CO38" i="15"/>
  <c r="CN38" i="15"/>
  <c r="CM38" i="15"/>
  <c r="CL38" i="15"/>
  <c r="CK38" i="15"/>
  <c r="CP37" i="15"/>
  <c r="CO37" i="15"/>
  <c r="CN37" i="15"/>
  <c r="CM37" i="15"/>
  <c r="CL37" i="15"/>
  <c r="CK37" i="15"/>
  <c r="CP36" i="15"/>
  <c r="CO36" i="15"/>
  <c r="CN36" i="15"/>
  <c r="CM36" i="15"/>
  <c r="CL36" i="15"/>
  <c r="CK36" i="15"/>
  <c r="CP35" i="15"/>
  <c r="CO35" i="15"/>
  <c r="CN35" i="15"/>
  <c r="CM35" i="15"/>
  <c r="CL35" i="15"/>
  <c r="CK35" i="15"/>
  <c r="CO34" i="15"/>
  <c r="CM34" i="15"/>
  <c r="CL34" i="15"/>
  <c r="CK34" i="15"/>
  <c r="CO33" i="15"/>
  <c r="CN33" i="15"/>
  <c r="CM33" i="15"/>
  <c r="CL33" i="15"/>
  <c r="CK33" i="15"/>
  <c r="CO32" i="15"/>
  <c r="CN32" i="15"/>
  <c r="CM32" i="15"/>
  <c r="CL32" i="15"/>
  <c r="CK32" i="15"/>
  <c r="CP31" i="15"/>
  <c r="CO31" i="15"/>
  <c r="CM31" i="15"/>
  <c r="CP30" i="15"/>
  <c r="CO30" i="15"/>
  <c r="CN30" i="15"/>
  <c r="CM30" i="15"/>
  <c r="CL30" i="15"/>
  <c r="CK30" i="15"/>
  <c r="CP29" i="15"/>
  <c r="CO29" i="15"/>
  <c r="CN29" i="15"/>
  <c r="CM29" i="15"/>
  <c r="CL29" i="15"/>
  <c r="CO28" i="15"/>
  <c r="CN28" i="15"/>
  <c r="CM28" i="15"/>
  <c r="CL28" i="15"/>
  <c r="CK28" i="15"/>
  <c r="CP27" i="15"/>
  <c r="CO27" i="15"/>
  <c r="CN27" i="15"/>
  <c r="CM27" i="15"/>
  <c r="CL27" i="15"/>
  <c r="CK27" i="15"/>
  <c r="CP26" i="15"/>
  <c r="CO26" i="15"/>
  <c r="CN26" i="15"/>
  <c r="CM26" i="15"/>
  <c r="CL26" i="15"/>
  <c r="CK26" i="15"/>
  <c r="CO25" i="15"/>
  <c r="CN25" i="15"/>
  <c r="CM25" i="15"/>
  <c r="CL25" i="15"/>
  <c r="CK25" i="15"/>
  <c r="CO24" i="15"/>
  <c r="CN24" i="15"/>
  <c r="CM24" i="15"/>
  <c r="CL24" i="15"/>
  <c r="CK24" i="15"/>
  <c r="CP23" i="15"/>
  <c r="CO23" i="15"/>
  <c r="CN23" i="15"/>
  <c r="CM23" i="15"/>
  <c r="CL23" i="15"/>
  <c r="CK23" i="15"/>
  <c r="CP22" i="15"/>
  <c r="CO22" i="15"/>
  <c r="CN22" i="15"/>
  <c r="CM22" i="15"/>
  <c r="CL22" i="15"/>
  <c r="CK22" i="15"/>
  <c r="CP21" i="15"/>
  <c r="CO21" i="15"/>
  <c r="CN21" i="15"/>
  <c r="CM21" i="15"/>
  <c r="CL21" i="15"/>
  <c r="CK21" i="15"/>
  <c r="CP20" i="15"/>
  <c r="CO20" i="15"/>
  <c r="CN20" i="15"/>
  <c r="CM20" i="15"/>
  <c r="CL20" i="15"/>
  <c r="CK20" i="15"/>
  <c r="CO19" i="15"/>
  <c r="CN19" i="15"/>
  <c r="CM19" i="15"/>
  <c r="CL19" i="15"/>
  <c r="CK19" i="15"/>
  <c r="CP18" i="15"/>
  <c r="CO18" i="15"/>
  <c r="CN18" i="15"/>
  <c r="CM18" i="15"/>
  <c r="CL18" i="15"/>
  <c r="CK18" i="15"/>
  <c r="CP17" i="15"/>
  <c r="CO17" i="15"/>
  <c r="CN17" i="15"/>
  <c r="CM17" i="15"/>
  <c r="CL17" i="15"/>
  <c r="CK17" i="15"/>
  <c r="CP16" i="15"/>
  <c r="CO16" i="15"/>
  <c r="CN16" i="15"/>
  <c r="CM16" i="15"/>
  <c r="CL16" i="15"/>
  <c r="CK16" i="15"/>
  <c r="CP15" i="15"/>
  <c r="CO15" i="15"/>
  <c r="CN15" i="15"/>
  <c r="CM15" i="15"/>
  <c r="CL15" i="15"/>
  <c r="CK15" i="15"/>
  <c r="CP14" i="15"/>
  <c r="CO14" i="15"/>
  <c r="CN14" i="15"/>
  <c r="CM14" i="15"/>
  <c r="CL14" i="15"/>
  <c r="CK14" i="15"/>
  <c r="CP13" i="15"/>
  <c r="CO13" i="15"/>
  <c r="CN13" i="15"/>
  <c r="CM13" i="15"/>
  <c r="CL13" i="15"/>
  <c r="CK13" i="15"/>
  <c r="CO12" i="15"/>
  <c r="CN12" i="15"/>
  <c r="CM12" i="15"/>
  <c r="CL12" i="15"/>
  <c r="CK12" i="15"/>
  <c r="CP11" i="15"/>
  <c r="CO11" i="15"/>
  <c r="CN11" i="15"/>
  <c r="CM11" i="15"/>
  <c r="CL11" i="15"/>
  <c r="CK11" i="15"/>
  <c r="AS35" i="22"/>
  <c r="AR35" i="22"/>
  <c r="AS34" i="22"/>
  <c r="AR34" i="22"/>
  <c r="AS33" i="22"/>
  <c r="AR33" i="22"/>
  <c r="AS32" i="22"/>
  <c r="AR32" i="22"/>
  <c r="AR31" i="22"/>
  <c r="AS30" i="22"/>
  <c r="AR30" i="22"/>
  <c r="AS29" i="22"/>
  <c r="AR29" i="22"/>
  <c r="AS27" i="22"/>
  <c r="AR27" i="22"/>
  <c r="AS26" i="22"/>
  <c r="AR26" i="22"/>
  <c r="AS25" i="22"/>
  <c r="AR25" i="22"/>
  <c r="AS24" i="22"/>
  <c r="AR24" i="22"/>
  <c r="AS23" i="22"/>
  <c r="AR23" i="22"/>
  <c r="AS22" i="22"/>
  <c r="AR22" i="22"/>
  <c r="AS21" i="22"/>
  <c r="AR21" i="22"/>
  <c r="AS20" i="22"/>
  <c r="AR20" i="22"/>
  <c r="AS19" i="22"/>
  <c r="AR19" i="22"/>
  <c r="AS18" i="22"/>
  <c r="AR18" i="22"/>
  <c r="AS17" i="22"/>
  <c r="AR17" i="22"/>
  <c r="AS16" i="22"/>
  <c r="AR16" i="22"/>
  <c r="AS15" i="22"/>
  <c r="AR15" i="22"/>
  <c r="AS14" i="22"/>
  <c r="AR14" i="22"/>
  <c r="AS13" i="22"/>
  <c r="AR13" i="22"/>
  <c r="AS12" i="22"/>
  <c r="AR12" i="22"/>
  <c r="AS11" i="22"/>
  <c r="AR11" i="22"/>
  <c r="AS10" i="22"/>
  <c r="AR10" i="22"/>
  <c r="AS9" i="22"/>
  <c r="AR9" i="22"/>
  <c r="AS8" i="22"/>
  <c r="AR8" i="22"/>
  <c r="AQ7" i="22"/>
  <c r="S167" i="16"/>
  <c r="R167" i="16"/>
  <c r="Q167" i="16"/>
  <c r="O167" i="16"/>
  <c r="T165" i="16"/>
  <c r="S165" i="16"/>
  <c r="R165" i="16"/>
  <c r="Q165" i="16"/>
  <c r="O165" i="16"/>
  <c r="S163" i="16"/>
  <c r="Q163" i="16"/>
  <c r="O163" i="16"/>
  <c r="T161" i="16"/>
  <c r="S161" i="16"/>
  <c r="R161" i="16"/>
  <c r="Q161" i="16"/>
  <c r="O161" i="16"/>
  <c r="T159" i="16"/>
  <c r="S159" i="16"/>
  <c r="R159" i="16"/>
  <c r="Q159" i="16"/>
  <c r="O159" i="16"/>
  <c r="T157" i="16"/>
  <c r="S157" i="16"/>
  <c r="R157" i="16"/>
  <c r="Q157" i="16"/>
  <c r="O157" i="16"/>
  <c r="T155" i="16"/>
  <c r="S155" i="16"/>
  <c r="R155" i="16"/>
  <c r="Q155" i="16"/>
  <c r="O155" i="16"/>
  <c r="T153" i="16"/>
  <c r="S153" i="16"/>
  <c r="R153" i="16"/>
  <c r="Q153" i="16"/>
  <c r="O153" i="16"/>
  <c r="W151" i="16"/>
  <c r="V151" i="16"/>
  <c r="N151" i="16"/>
  <c r="Q151" i="16" s="1"/>
  <c r="AT97" i="21"/>
  <c r="AS97" i="21"/>
  <c r="AQ97" i="21"/>
  <c r="AT95" i="21"/>
  <c r="AS95" i="21"/>
  <c r="AQ95" i="21"/>
  <c r="AT94" i="21"/>
  <c r="AS94" i="21"/>
  <c r="AR94" i="21"/>
  <c r="AQ94" i="21"/>
  <c r="AT93" i="21"/>
  <c r="AS93" i="21"/>
  <c r="AR93" i="21"/>
  <c r="AQ93" i="21"/>
  <c r="AT92" i="21"/>
  <c r="AS92" i="21"/>
  <c r="AR92" i="21"/>
  <c r="AQ92" i="21"/>
  <c r="AP91" i="21"/>
  <c r="AT88" i="21"/>
  <c r="AS88" i="21"/>
  <c r="AR88" i="21"/>
  <c r="AQ88" i="21"/>
  <c r="AT87" i="21"/>
  <c r="AS87" i="21"/>
  <c r="AR87" i="21"/>
  <c r="AQ87" i="21"/>
  <c r="AS86" i="21"/>
  <c r="AQ86" i="21"/>
  <c r="AT85" i="21"/>
  <c r="AS85" i="21"/>
  <c r="AR85" i="21"/>
  <c r="AQ85" i="21"/>
  <c r="AT84" i="21"/>
  <c r="AS84" i="21"/>
  <c r="AR84" i="21"/>
  <c r="AQ84" i="21"/>
  <c r="AT83" i="21"/>
  <c r="AS83" i="21"/>
  <c r="AR83" i="21"/>
  <c r="AQ83" i="21"/>
  <c r="AT81" i="21"/>
  <c r="AS81" i="21"/>
  <c r="AR81" i="21"/>
  <c r="AQ81" i="21"/>
  <c r="AP78" i="21"/>
  <c r="AP73" i="21"/>
  <c r="AT72" i="21"/>
  <c r="AS72" i="21"/>
  <c r="AQ72" i="21"/>
  <c r="AT68" i="21"/>
  <c r="AS68" i="21"/>
  <c r="AR68" i="21"/>
  <c r="AQ68" i="21"/>
  <c r="AR67" i="21"/>
  <c r="AQ67" i="21"/>
  <c r="AT65" i="21"/>
  <c r="AS65" i="21"/>
  <c r="AQ65" i="21"/>
  <c r="AT64" i="21"/>
  <c r="AS64" i="21"/>
  <c r="AQ64" i="21"/>
  <c r="AS60" i="21"/>
  <c r="AR60" i="21"/>
  <c r="AQ60" i="21"/>
  <c r="AP58" i="21"/>
  <c r="AT57" i="21"/>
  <c r="AS57" i="21"/>
  <c r="AQ57" i="21"/>
  <c r="AT51" i="21"/>
  <c r="AS51" i="21"/>
  <c r="AR51" i="21"/>
  <c r="AQ51" i="21"/>
  <c r="AP50" i="21"/>
  <c r="AT47" i="21"/>
  <c r="AS47" i="21"/>
  <c r="AR47" i="21"/>
  <c r="AQ47" i="21"/>
  <c r="AT44" i="21"/>
  <c r="AS44" i="21"/>
  <c r="AR44" i="21"/>
  <c r="AQ44" i="21"/>
  <c r="AT43" i="21"/>
  <c r="AS43" i="21"/>
  <c r="AR43" i="21"/>
  <c r="AQ43" i="21"/>
  <c r="AP41" i="21"/>
  <c r="AT39" i="21"/>
  <c r="AS39" i="21"/>
  <c r="AR39" i="21"/>
  <c r="AQ39" i="21"/>
  <c r="AS37" i="21"/>
  <c r="AR37" i="21"/>
  <c r="AQ37" i="21"/>
  <c r="AT36" i="21"/>
  <c r="AS36" i="21"/>
  <c r="AR36" i="21"/>
  <c r="AQ36" i="21"/>
  <c r="AT34" i="21"/>
  <c r="AS34" i="21"/>
  <c r="AQ34" i="21"/>
  <c r="AT33" i="21"/>
  <c r="AS33" i="21"/>
  <c r="AR33" i="21"/>
  <c r="AQ33" i="21"/>
  <c r="AT32" i="21"/>
  <c r="AS32" i="21"/>
  <c r="AR32" i="21"/>
  <c r="AQ32" i="21"/>
  <c r="AT31" i="21"/>
  <c r="AS31" i="21"/>
  <c r="AR31" i="21"/>
  <c r="AQ31" i="21"/>
  <c r="AP30" i="21"/>
  <c r="AT28" i="21"/>
  <c r="AS28" i="21"/>
  <c r="AQ28" i="21"/>
  <c r="AT27" i="21"/>
  <c r="AS27" i="21"/>
  <c r="AQ27" i="21"/>
  <c r="AT19" i="21"/>
  <c r="AS19" i="21"/>
  <c r="AQ19" i="21"/>
  <c r="AT18" i="21"/>
  <c r="AS18" i="21"/>
  <c r="AR18" i="21"/>
  <c r="AQ18" i="21"/>
  <c r="AT17" i="21"/>
  <c r="AS17" i="21"/>
  <c r="AR17" i="21"/>
  <c r="AQ17" i="21"/>
  <c r="AP11" i="21"/>
  <c r="AX11" i="21" s="1"/>
  <c r="AT8" i="21"/>
  <c r="AS8" i="21"/>
  <c r="AR8" i="21"/>
  <c r="AQ8" i="21"/>
  <c r="O79" i="60"/>
  <c r="N79" i="60"/>
  <c r="CA41" i="15"/>
  <c r="BZ41" i="15"/>
  <c r="BY41" i="15"/>
  <c r="BX41" i="15"/>
  <c r="BW41" i="15"/>
  <c r="CB40" i="15"/>
  <c r="CA40" i="15"/>
  <c r="BZ40" i="15"/>
  <c r="BY40" i="15"/>
  <c r="BX40" i="15"/>
  <c r="BW40" i="15"/>
  <c r="CB39" i="15"/>
  <c r="CA39" i="15"/>
  <c r="BZ39" i="15"/>
  <c r="BY39" i="15"/>
  <c r="BX39" i="15"/>
  <c r="BW39" i="15"/>
  <c r="CB38" i="15"/>
  <c r="CA38" i="15"/>
  <c r="BZ38" i="15"/>
  <c r="BY38" i="15"/>
  <c r="BX38" i="15"/>
  <c r="BW38" i="15"/>
  <c r="CB37" i="15"/>
  <c r="CA37" i="15"/>
  <c r="BZ37" i="15"/>
  <c r="BY37" i="15"/>
  <c r="BX37" i="15"/>
  <c r="BW37" i="15"/>
  <c r="CA36" i="15"/>
  <c r="BY36" i="15"/>
  <c r="BX36" i="15"/>
  <c r="BW36" i="15"/>
  <c r="CA35" i="15"/>
  <c r="BZ35" i="15"/>
  <c r="BY35" i="15"/>
  <c r="BX35" i="15"/>
  <c r="BW35" i="15"/>
  <c r="CA34" i="15"/>
  <c r="BY34" i="15"/>
  <c r="BX34" i="15"/>
  <c r="BW34" i="15"/>
  <c r="CA33" i="15"/>
  <c r="BY33" i="15"/>
  <c r="BX33" i="15"/>
  <c r="BW33" i="15"/>
  <c r="CB32" i="15"/>
  <c r="CA32" i="15"/>
  <c r="BZ32" i="15"/>
  <c r="BY32" i="15"/>
  <c r="BX32" i="15"/>
  <c r="BW32" i="15"/>
  <c r="CA31" i="15"/>
  <c r="BY31" i="15"/>
  <c r="BX31" i="15"/>
  <c r="BW31" i="15"/>
  <c r="CB30" i="15"/>
  <c r="CA30" i="15"/>
  <c r="BZ30" i="15"/>
  <c r="BY30" i="15"/>
  <c r="BW30" i="15"/>
  <c r="CA29" i="15"/>
  <c r="BZ29" i="15"/>
  <c r="BY29" i="15"/>
  <c r="BX29" i="15"/>
  <c r="BW29" i="15"/>
  <c r="CB28" i="15"/>
  <c r="CA28" i="15"/>
  <c r="BZ28" i="15"/>
  <c r="BY28" i="15"/>
  <c r="BX28" i="15"/>
  <c r="BW28" i="15"/>
  <c r="CA27" i="15"/>
  <c r="BZ27" i="15"/>
  <c r="BY27" i="15"/>
  <c r="BX27" i="15"/>
  <c r="BW27" i="15"/>
  <c r="CB26" i="15"/>
  <c r="CA26" i="15"/>
  <c r="BZ26" i="15"/>
  <c r="BY26" i="15"/>
  <c r="BX26" i="15"/>
  <c r="BW26" i="15"/>
  <c r="CA25" i="15"/>
  <c r="BZ25" i="15"/>
  <c r="BY25" i="15"/>
  <c r="BX25" i="15"/>
  <c r="BW25" i="15"/>
  <c r="CB24" i="15"/>
  <c r="CA24" i="15"/>
  <c r="BZ24" i="15"/>
  <c r="BY24" i="15"/>
  <c r="BX24" i="15"/>
  <c r="BW24" i="15"/>
  <c r="CB23" i="15"/>
  <c r="CA23" i="15"/>
  <c r="BZ23" i="15"/>
  <c r="BY23" i="15"/>
  <c r="BX23" i="15"/>
  <c r="BW23" i="15"/>
  <c r="CB22" i="15"/>
  <c r="CA22" i="15"/>
  <c r="BZ22" i="15"/>
  <c r="BY22" i="15"/>
  <c r="BX22" i="15"/>
  <c r="BW22" i="15"/>
  <c r="CB21" i="15"/>
  <c r="CA21" i="15"/>
  <c r="BZ21" i="15"/>
  <c r="BY21" i="15"/>
  <c r="BX21" i="15"/>
  <c r="BW21" i="15"/>
  <c r="CA20" i="15"/>
  <c r="BZ20" i="15"/>
  <c r="BY20" i="15"/>
  <c r="BX20" i="15"/>
  <c r="BW20" i="15"/>
  <c r="CB19" i="15"/>
  <c r="CA19" i="15"/>
  <c r="BZ19" i="15"/>
  <c r="BY19" i="15"/>
  <c r="BX19" i="15"/>
  <c r="BW19" i="15"/>
  <c r="CB18" i="15"/>
  <c r="CA18" i="15"/>
  <c r="BZ18" i="15"/>
  <c r="BY18" i="15"/>
  <c r="BX18" i="15"/>
  <c r="BW18" i="15"/>
  <c r="CA17" i="15"/>
  <c r="BZ17" i="15"/>
  <c r="BY17" i="15"/>
  <c r="BX17" i="15"/>
  <c r="BW17" i="15"/>
  <c r="CA16" i="15"/>
  <c r="BY16" i="15"/>
  <c r="BX16" i="15"/>
  <c r="BW16" i="15"/>
  <c r="CB15" i="15"/>
  <c r="CA15" i="15"/>
  <c r="BZ15" i="15"/>
  <c r="BY15" i="15"/>
  <c r="BX15" i="15"/>
  <c r="BW15" i="15"/>
  <c r="CB14" i="15"/>
  <c r="CA14" i="15"/>
  <c r="BZ14" i="15"/>
  <c r="BY14" i="15"/>
  <c r="BX14" i="15"/>
  <c r="BW14" i="15"/>
  <c r="CB13" i="15"/>
  <c r="CA13" i="15"/>
  <c r="BZ13" i="15"/>
  <c r="BY13" i="15"/>
  <c r="BX13" i="15"/>
  <c r="BW13" i="15"/>
  <c r="CA12" i="15"/>
  <c r="BZ12" i="15"/>
  <c r="BY12" i="15"/>
  <c r="BX12" i="15"/>
  <c r="BW12" i="15"/>
  <c r="CB11" i="15"/>
  <c r="CA11" i="15"/>
  <c r="BZ11" i="15"/>
  <c r="BY11" i="15"/>
  <c r="BX11" i="15"/>
  <c r="BW11" i="15"/>
  <c r="BV10" i="15"/>
  <c r="BY10" i="15" s="1"/>
  <c r="AM38" i="22"/>
  <c r="AL38" i="22"/>
  <c r="AM37" i="22"/>
  <c r="AL37" i="22"/>
  <c r="AM36" i="22"/>
  <c r="AL36" i="22"/>
  <c r="AM35" i="22"/>
  <c r="AL35" i="22"/>
  <c r="AM34" i="22"/>
  <c r="AL34" i="22"/>
  <c r="AL33" i="22"/>
  <c r="AM32" i="22"/>
  <c r="AL32" i="22"/>
  <c r="AL31" i="22"/>
  <c r="AL30" i="22"/>
  <c r="AM29" i="22"/>
  <c r="AL29" i="22"/>
  <c r="AL28" i="22"/>
  <c r="AM27" i="22"/>
  <c r="AL27" i="22"/>
  <c r="AM26" i="22"/>
  <c r="AL26" i="22"/>
  <c r="AM25" i="22"/>
  <c r="AL25" i="22"/>
  <c r="AM24" i="22"/>
  <c r="AL24" i="22"/>
  <c r="AM23" i="22"/>
  <c r="AL23" i="22"/>
  <c r="AM22" i="22"/>
  <c r="AL22" i="22"/>
  <c r="AM21" i="22"/>
  <c r="AL21" i="22"/>
  <c r="AM20" i="22"/>
  <c r="AL20" i="22"/>
  <c r="AM19" i="22"/>
  <c r="AL19" i="22"/>
  <c r="AM18" i="22"/>
  <c r="AL18" i="22"/>
  <c r="AM17" i="22"/>
  <c r="AL17" i="22"/>
  <c r="AM16" i="22"/>
  <c r="AL16" i="22"/>
  <c r="AM15" i="22"/>
  <c r="AL15" i="22"/>
  <c r="AM14" i="22"/>
  <c r="AL14" i="22"/>
  <c r="AL13" i="22"/>
  <c r="AM12" i="22"/>
  <c r="AL12" i="22"/>
  <c r="AM11" i="22"/>
  <c r="AL11" i="22"/>
  <c r="AM10" i="22"/>
  <c r="AL10" i="22"/>
  <c r="AM9" i="22"/>
  <c r="AL9" i="22"/>
  <c r="AM8" i="22"/>
  <c r="AL8" i="22"/>
  <c r="AK7" i="22"/>
  <c r="AL7" i="22" s="1"/>
  <c r="S143" i="16"/>
  <c r="R143" i="16"/>
  <c r="Q143" i="16"/>
  <c r="O143" i="16"/>
  <c r="T141" i="16"/>
  <c r="S141" i="16"/>
  <c r="R141" i="16"/>
  <c r="Q141" i="16"/>
  <c r="O141" i="16"/>
  <c r="S139" i="16"/>
  <c r="Q139" i="16"/>
  <c r="O139" i="16"/>
  <c r="T137" i="16"/>
  <c r="S137" i="16"/>
  <c r="R137" i="16"/>
  <c r="Q137" i="16"/>
  <c r="O137" i="16"/>
  <c r="T135" i="16"/>
  <c r="S135" i="16"/>
  <c r="R135" i="16"/>
  <c r="Q135" i="16"/>
  <c r="O135" i="16"/>
  <c r="T133" i="16"/>
  <c r="S133" i="16"/>
  <c r="R133" i="16"/>
  <c r="Q133" i="16"/>
  <c r="O133" i="16"/>
  <c r="T131" i="16"/>
  <c r="S131" i="16"/>
  <c r="R131" i="16"/>
  <c r="Q131" i="16"/>
  <c r="O131" i="16"/>
  <c r="T129" i="16"/>
  <c r="S129" i="16"/>
  <c r="R129" i="16"/>
  <c r="Q129" i="16"/>
  <c r="O129" i="16"/>
  <c r="W127" i="16"/>
  <c r="V127" i="16"/>
  <c r="N127" i="16"/>
  <c r="P143" i="16" s="1"/>
  <c r="AN97" i="21"/>
  <c r="AL97" i="21"/>
  <c r="AO95" i="21"/>
  <c r="AN95" i="21"/>
  <c r="AL95" i="21"/>
  <c r="AO94" i="21"/>
  <c r="AN94" i="21"/>
  <c r="AM94" i="21"/>
  <c r="AL94" i="21"/>
  <c r="AO93" i="21"/>
  <c r="AN93" i="21"/>
  <c r="AM93" i="21"/>
  <c r="AL93" i="21"/>
  <c r="AN92" i="21"/>
  <c r="AL92" i="21"/>
  <c r="AK91" i="21"/>
  <c r="AO91" i="21" s="1"/>
  <c r="AO88" i="21"/>
  <c r="AN88" i="21"/>
  <c r="AM88" i="21"/>
  <c r="AL88" i="21"/>
  <c r="AO87" i="21"/>
  <c r="AN87" i="21"/>
  <c r="AM87" i="21"/>
  <c r="AL87" i="21"/>
  <c r="AO85" i="21"/>
  <c r="AN85" i="21"/>
  <c r="AM85" i="21"/>
  <c r="AL85" i="21"/>
  <c r="AO84" i="21"/>
  <c r="AN84" i="21"/>
  <c r="AL84" i="21"/>
  <c r="AO83" i="21"/>
  <c r="AN83" i="21"/>
  <c r="AM83" i="21"/>
  <c r="AL83" i="21"/>
  <c r="AO81" i="21"/>
  <c r="AN81" i="21"/>
  <c r="AM81" i="21"/>
  <c r="AL81" i="21"/>
  <c r="AK78" i="21"/>
  <c r="AN78" i="21" s="1"/>
  <c r="AK73" i="21"/>
  <c r="AO72" i="21"/>
  <c r="AN72" i="21"/>
  <c r="AL72" i="21"/>
  <c r="AO68" i="21"/>
  <c r="AN68" i="21"/>
  <c r="AM68" i="21"/>
  <c r="AL68" i="21"/>
  <c r="AM67" i="21"/>
  <c r="AL67" i="21"/>
  <c r="AN65" i="21"/>
  <c r="AL65" i="21"/>
  <c r="AO64" i="21"/>
  <c r="AN64" i="21"/>
  <c r="AL64" i="21"/>
  <c r="AN60" i="21"/>
  <c r="AM60" i="21"/>
  <c r="AL60" i="21"/>
  <c r="AK58" i="21"/>
  <c r="AN57" i="21"/>
  <c r="AL57" i="21"/>
  <c r="AO51" i="21"/>
  <c r="AN51" i="21"/>
  <c r="AM51" i="21"/>
  <c r="AL51" i="21"/>
  <c r="AK50" i="21"/>
  <c r="AO47" i="21"/>
  <c r="AN47" i="21"/>
  <c r="AM47" i="21"/>
  <c r="AL47" i="21"/>
  <c r="AO44" i="21"/>
  <c r="AN44" i="21"/>
  <c r="AM44" i="21"/>
  <c r="AL44" i="21"/>
  <c r="AO43" i="21"/>
  <c r="AN43" i="21"/>
  <c r="AL43" i="21"/>
  <c r="AK41" i="21"/>
  <c r="AO39" i="21"/>
  <c r="AN39" i="21"/>
  <c r="AM39" i="21"/>
  <c r="AL39" i="21"/>
  <c r="AO38" i="21"/>
  <c r="AN38" i="21"/>
  <c r="AL38" i="21"/>
  <c r="AN37" i="21"/>
  <c r="AM37" i="21"/>
  <c r="AL37" i="21"/>
  <c r="AO36" i="21"/>
  <c r="AN36" i="21"/>
  <c r="AM36" i="21"/>
  <c r="AL36" i="21"/>
  <c r="AO34" i="21"/>
  <c r="AN34" i="21"/>
  <c r="AL34" i="21"/>
  <c r="AO33" i="21"/>
  <c r="AN33" i="21"/>
  <c r="AM33" i="21"/>
  <c r="AL33" i="21"/>
  <c r="AO32" i="21"/>
  <c r="AN32" i="21"/>
  <c r="AM32" i="21"/>
  <c r="AL32" i="21"/>
  <c r="AO31" i="21"/>
  <c r="AN31" i="21"/>
  <c r="AM31" i="21"/>
  <c r="AL31" i="21"/>
  <c r="AK30" i="21"/>
  <c r="AO28" i="21"/>
  <c r="AN28" i="21"/>
  <c r="AL28" i="21"/>
  <c r="AN27" i="21"/>
  <c r="AL27" i="21"/>
  <c r="AO19" i="21"/>
  <c r="AN19" i="21"/>
  <c r="AL19" i="21"/>
  <c r="AO18" i="21"/>
  <c r="AN18" i="21"/>
  <c r="AM18" i="21"/>
  <c r="AL18" i="21"/>
  <c r="AO17" i="21"/>
  <c r="AN17" i="21"/>
  <c r="AM17" i="21"/>
  <c r="AL17" i="21"/>
  <c r="AK11" i="21"/>
  <c r="AO8" i="21"/>
  <c r="AN8" i="21"/>
  <c r="AM8" i="21"/>
  <c r="AL8" i="21"/>
  <c r="D35" i="53"/>
  <c r="C35" i="53"/>
  <c r="E35" i="53" s="1"/>
  <c r="B35" i="53"/>
  <c r="D34" i="53"/>
  <c r="C34" i="53"/>
  <c r="B34" i="53"/>
  <c r="D33" i="53"/>
  <c r="E33" i="53" s="1"/>
  <c r="C33" i="53"/>
  <c r="B33" i="53"/>
  <c r="F93" i="52"/>
  <c r="O94" i="60"/>
  <c r="N94" i="60"/>
  <c r="N92" i="60"/>
  <c r="O92" i="60"/>
  <c r="N47" i="60"/>
  <c r="O47" i="60"/>
  <c r="O8" i="60"/>
  <c r="O6" i="60"/>
  <c r="N6" i="60"/>
  <c r="N8" i="60"/>
  <c r="J6" i="60"/>
  <c r="F6" i="60"/>
  <c r="O96" i="60"/>
  <c r="N96" i="60"/>
  <c r="K96" i="60"/>
  <c r="J96" i="60"/>
  <c r="G96" i="60"/>
  <c r="F96" i="60"/>
  <c r="O95" i="60"/>
  <c r="N95" i="60"/>
  <c r="K95" i="60"/>
  <c r="J95" i="60"/>
  <c r="G95" i="60"/>
  <c r="F95" i="60"/>
  <c r="K94" i="60"/>
  <c r="J94" i="60"/>
  <c r="G94" i="60"/>
  <c r="F94" i="60"/>
  <c r="O93" i="60"/>
  <c r="N93" i="60"/>
  <c r="K93" i="60"/>
  <c r="J93" i="60"/>
  <c r="G93" i="60"/>
  <c r="F93" i="60"/>
  <c r="K92" i="60"/>
  <c r="J92" i="60"/>
  <c r="G92" i="60"/>
  <c r="F92" i="60"/>
  <c r="O91" i="60"/>
  <c r="N91" i="60"/>
  <c r="K91" i="60"/>
  <c r="J91" i="60"/>
  <c r="G91" i="60"/>
  <c r="F91" i="60"/>
  <c r="O90" i="60"/>
  <c r="N90" i="60"/>
  <c r="K90" i="60"/>
  <c r="J90" i="60"/>
  <c r="G90" i="60"/>
  <c r="F90" i="60"/>
  <c r="O89" i="60"/>
  <c r="N89" i="60"/>
  <c r="K89" i="60"/>
  <c r="J89" i="60"/>
  <c r="G89" i="60"/>
  <c r="F89" i="60"/>
  <c r="O88" i="60"/>
  <c r="N88" i="60"/>
  <c r="K88" i="60"/>
  <c r="J88" i="60"/>
  <c r="G88" i="60"/>
  <c r="F88" i="60"/>
  <c r="O86" i="60"/>
  <c r="N86" i="60"/>
  <c r="K86" i="60"/>
  <c r="J86" i="60"/>
  <c r="G86" i="60"/>
  <c r="F86" i="60"/>
  <c r="O85" i="60"/>
  <c r="N85" i="60"/>
  <c r="K85" i="60"/>
  <c r="J85" i="60"/>
  <c r="G85" i="60"/>
  <c r="F85" i="60"/>
  <c r="O84" i="60"/>
  <c r="N84" i="60"/>
  <c r="K84" i="60"/>
  <c r="J84" i="60"/>
  <c r="G84" i="60"/>
  <c r="F84" i="60"/>
  <c r="O83" i="60"/>
  <c r="N83" i="60"/>
  <c r="K83" i="60"/>
  <c r="J83" i="60"/>
  <c r="G83" i="60"/>
  <c r="F83" i="60"/>
  <c r="O82" i="60"/>
  <c r="N82" i="60"/>
  <c r="K82" i="60"/>
  <c r="J82" i="60"/>
  <c r="G82" i="60"/>
  <c r="F82" i="60"/>
  <c r="O81" i="60"/>
  <c r="N81" i="60"/>
  <c r="K81" i="60"/>
  <c r="J81" i="60"/>
  <c r="G81" i="60"/>
  <c r="F81" i="60"/>
  <c r="O80" i="60"/>
  <c r="N80" i="60"/>
  <c r="K80" i="60"/>
  <c r="J80" i="60"/>
  <c r="G80" i="60"/>
  <c r="F80" i="60"/>
  <c r="K79" i="60"/>
  <c r="J79" i="60"/>
  <c r="G79" i="60"/>
  <c r="F79" i="60"/>
  <c r="O78" i="60"/>
  <c r="N78" i="60"/>
  <c r="K78" i="60"/>
  <c r="J78" i="60"/>
  <c r="G78" i="60"/>
  <c r="F78" i="60"/>
  <c r="O77" i="60"/>
  <c r="N77" i="60"/>
  <c r="K77" i="60"/>
  <c r="J77" i="60"/>
  <c r="G77" i="60"/>
  <c r="F77" i="60"/>
  <c r="O76" i="60"/>
  <c r="N76" i="60"/>
  <c r="K76" i="60"/>
  <c r="J76" i="60"/>
  <c r="G76" i="60"/>
  <c r="F76" i="60"/>
  <c r="O75" i="60"/>
  <c r="N75" i="60"/>
  <c r="K75" i="60"/>
  <c r="J75" i="60"/>
  <c r="G75" i="60"/>
  <c r="F75" i="60"/>
  <c r="O73" i="60"/>
  <c r="N73" i="60"/>
  <c r="K73" i="60"/>
  <c r="J73" i="60"/>
  <c r="G73" i="60"/>
  <c r="F73" i="60"/>
  <c r="O72" i="60"/>
  <c r="N72" i="60"/>
  <c r="K72" i="60"/>
  <c r="J72" i="60"/>
  <c r="G72" i="60"/>
  <c r="F72" i="60"/>
  <c r="O71" i="60"/>
  <c r="N71" i="60"/>
  <c r="K71" i="60"/>
  <c r="J71" i="60"/>
  <c r="G71" i="60"/>
  <c r="F71" i="60"/>
  <c r="O70" i="60"/>
  <c r="N70" i="60"/>
  <c r="K70" i="60"/>
  <c r="J70" i="60"/>
  <c r="G70" i="60"/>
  <c r="F70" i="60"/>
  <c r="O68" i="60"/>
  <c r="N68" i="60"/>
  <c r="K68" i="60"/>
  <c r="J68" i="60"/>
  <c r="G68" i="60"/>
  <c r="F68" i="60"/>
  <c r="O67" i="60"/>
  <c r="N67" i="60"/>
  <c r="K67" i="60"/>
  <c r="J67" i="60"/>
  <c r="G67" i="60"/>
  <c r="F67" i="60"/>
  <c r="O66" i="60"/>
  <c r="N66" i="60"/>
  <c r="K66" i="60"/>
  <c r="J66" i="60"/>
  <c r="G66" i="60"/>
  <c r="F66" i="60"/>
  <c r="O65" i="60"/>
  <c r="N65" i="60"/>
  <c r="K65" i="60"/>
  <c r="J65" i="60"/>
  <c r="G65" i="60"/>
  <c r="F65" i="60"/>
  <c r="O64" i="60"/>
  <c r="N64" i="60"/>
  <c r="K64" i="60"/>
  <c r="J64" i="60"/>
  <c r="G64" i="60"/>
  <c r="F64" i="60"/>
  <c r="O63" i="60"/>
  <c r="N63" i="60"/>
  <c r="K63" i="60"/>
  <c r="J63" i="60"/>
  <c r="G63" i="60"/>
  <c r="F63" i="60"/>
  <c r="O62" i="60"/>
  <c r="N62" i="60"/>
  <c r="K62" i="60"/>
  <c r="J62" i="60"/>
  <c r="G62" i="60"/>
  <c r="F62" i="60"/>
  <c r="O61" i="60"/>
  <c r="N61" i="60"/>
  <c r="K61" i="60"/>
  <c r="J61" i="60"/>
  <c r="G61" i="60"/>
  <c r="F61" i="60"/>
  <c r="O60" i="60"/>
  <c r="N60" i="60"/>
  <c r="K60" i="60"/>
  <c r="J60" i="60"/>
  <c r="G60" i="60"/>
  <c r="F60" i="60"/>
  <c r="O59" i="60"/>
  <c r="N59" i="60"/>
  <c r="K59" i="60"/>
  <c r="J59" i="60"/>
  <c r="G59" i="60"/>
  <c r="F59" i="60"/>
  <c r="O58" i="60"/>
  <c r="N58" i="60"/>
  <c r="K58" i="60"/>
  <c r="J58" i="60"/>
  <c r="G58" i="60"/>
  <c r="F58" i="60"/>
  <c r="O57" i="60"/>
  <c r="N57" i="60"/>
  <c r="K57" i="60"/>
  <c r="J57" i="60"/>
  <c r="G57" i="60"/>
  <c r="F57" i="60"/>
  <c r="O56" i="60"/>
  <c r="N56" i="60"/>
  <c r="K56" i="60"/>
  <c r="J56" i="60"/>
  <c r="G56" i="60"/>
  <c r="F56" i="60"/>
  <c r="O55" i="60"/>
  <c r="N55" i="60"/>
  <c r="K55" i="60"/>
  <c r="J55" i="60"/>
  <c r="G55" i="60"/>
  <c r="F55" i="60"/>
  <c r="O53" i="60"/>
  <c r="N53" i="60"/>
  <c r="K53" i="60"/>
  <c r="J53" i="60"/>
  <c r="G53" i="60"/>
  <c r="F53" i="60"/>
  <c r="O52" i="60"/>
  <c r="N52" i="60"/>
  <c r="K52" i="60"/>
  <c r="J52" i="60"/>
  <c r="G52" i="60"/>
  <c r="F52" i="60"/>
  <c r="O51" i="60"/>
  <c r="N51" i="60"/>
  <c r="K51" i="60"/>
  <c r="J51" i="60"/>
  <c r="G51" i="60"/>
  <c r="F51" i="60"/>
  <c r="O50" i="60"/>
  <c r="N50" i="60"/>
  <c r="K50" i="60"/>
  <c r="J50" i="60"/>
  <c r="G50" i="60"/>
  <c r="F50" i="60"/>
  <c r="O49" i="60"/>
  <c r="N49" i="60"/>
  <c r="K49" i="60"/>
  <c r="J49" i="60"/>
  <c r="G49" i="60"/>
  <c r="F49" i="60"/>
  <c r="O48" i="60"/>
  <c r="N48" i="60"/>
  <c r="K48" i="60"/>
  <c r="J48" i="60"/>
  <c r="G48" i="60"/>
  <c r="F48" i="60"/>
  <c r="K47" i="60"/>
  <c r="J47" i="60"/>
  <c r="G47" i="60"/>
  <c r="F47" i="60"/>
  <c r="O45" i="60"/>
  <c r="N45" i="60"/>
  <c r="K45" i="60"/>
  <c r="J45" i="60"/>
  <c r="G45" i="60"/>
  <c r="F45" i="60"/>
  <c r="O44" i="60"/>
  <c r="N44" i="60"/>
  <c r="K44" i="60"/>
  <c r="J44" i="60"/>
  <c r="G44" i="60"/>
  <c r="F44" i="60"/>
  <c r="O43" i="60"/>
  <c r="N43" i="60"/>
  <c r="K43" i="60"/>
  <c r="J43" i="60"/>
  <c r="G43" i="60"/>
  <c r="F43" i="60"/>
  <c r="O42" i="60"/>
  <c r="N42" i="60"/>
  <c r="K42" i="60"/>
  <c r="J42" i="60"/>
  <c r="G42" i="60"/>
  <c r="F42" i="60"/>
  <c r="O41" i="60"/>
  <c r="N41" i="60"/>
  <c r="K41" i="60"/>
  <c r="J41" i="60"/>
  <c r="G41" i="60"/>
  <c r="F41" i="60"/>
  <c r="O40" i="60"/>
  <c r="N40" i="60"/>
  <c r="K40" i="60"/>
  <c r="J40" i="60"/>
  <c r="G40" i="60"/>
  <c r="F40" i="60"/>
  <c r="O39" i="60"/>
  <c r="N39" i="60"/>
  <c r="K39" i="60"/>
  <c r="J39" i="60"/>
  <c r="G39" i="60"/>
  <c r="F39" i="60"/>
  <c r="O38" i="60"/>
  <c r="N38" i="60"/>
  <c r="K38" i="60"/>
  <c r="J38" i="60"/>
  <c r="G38" i="60"/>
  <c r="F38" i="60"/>
  <c r="O36" i="60"/>
  <c r="N36" i="60"/>
  <c r="K36" i="60"/>
  <c r="J36" i="60"/>
  <c r="G36" i="60"/>
  <c r="F36" i="60"/>
  <c r="O35" i="60"/>
  <c r="N35" i="60"/>
  <c r="K35" i="60"/>
  <c r="J35" i="60"/>
  <c r="G35" i="60"/>
  <c r="F35" i="60"/>
  <c r="O34" i="60"/>
  <c r="N34" i="60"/>
  <c r="K34" i="60"/>
  <c r="J34" i="60"/>
  <c r="G34" i="60"/>
  <c r="F34" i="60"/>
  <c r="O33" i="60"/>
  <c r="N33" i="60"/>
  <c r="K33" i="60"/>
  <c r="J33" i="60"/>
  <c r="G33" i="60"/>
  <c r="F33" i="60"/>
  <c r="O32" i="60"/>
  <c r="N32" i="60"/>
  <c r="K32" i="60"/>
  <c r="J32" i="60"/>
  <c r="G32" i="60"/>
  <c r="F32" i="60"/>
  <c r="O31" i="60"/>
  <c r="N31" i="60"/>
  <c r="K31" i="60"/>
  <c r="J31" i="60"/>
  <c r="G31" i="60"/>
  <c r="F31" i="60"/>
  <c r="O30" i="60"/>
  <c r="N30" i="60"/>
  <c r="K30" i="60"/>
  <c r="J30" i="60"/>
  <c r="G30" i="60"/>
  <c r="F30" i="60"/>
  <c r="O29" i="60"/>
  <c r="N29" i="60"/>
  <c r="K29" i="60"/>
  <c r="J29" i="60"/>
  <c r="G29" i="60"/>
  <c r="F29" i="60"/>
  <c r="O28" i="60"/>
  <c r="N28" i="60"/>
  <c r="K28" i="60"/>
  <c r="J28" i="60"/>
  <c r="G28" i="60"/>
  <c r="F28" i="60"/>
  <c r="O27" i="60"/>
  <c r="N27" i="60"/>
  <c r="K27" i="60"/>
  <c r="J27" i="60"/>
  <c r="G27" i="60"/>
  <c r="F27" i="60"/>
  <c r="O25" i="60"/>
  <c r="N25" i="60"/>
  <c r="K25" i="60"/>
  <c r="J25" i="60"/>
  <c r="G25" i="60"/>
  <c r="F25" i="60"/>
  <c r="O24" i="60"/>
  <c r="N24" i="60"/>
  <c r="K24" i="60"/>
  <c r="J24" i="60"/>
  <c r="G24" i="60"/>
  <c r="F24" i="60"/>
  <c r="O23" i="60"/>
  <c r="N23" i="60"/>
  <c r="K23" i="60"/>
  <c r="J23" i="60"/>
  <c r="G23" i="60"/>
  <c r="F23" i="60"/>
  <c r="O22" i="60"/>
  <c r="N22" i="60"/>
  <c r="K22" i="60"/>
  <c r="J22" i="60"/>
  <c r="G22" i="60"/>
  <c r="F22" i="60"/>
  <c r="O21" i="60"/>
  <c r="N21" i="60"/>
  <c r="K21" i="60"/>
  <c r="J21" i="60"/>
  <c r="G21" i="60"/>
  <c r="F21" i="60"/>
  <c r="O20" i="60"/>
  <c r="N20" i="60"/>
  <c r="K20" i="60"/>
  <c r="J20" i="60"/>
  <c r="G20" i="60"/>
  <c r="F20" i="60"/>
  <c r="O19" i="60"/>
  <c r="N19" i="60"/>
  <c r="K19" i="60"/>
  <c r="J19" i="60"/>
  <c r="G19" i="60"/>
  <c r="F19" i="60"/>
  <c r="O18" i="60"/>
  <c r="N18" i="60"/>
  <c r="K18" i="60"/>
  <c r="J18" i="60"/>
  <c r="G18" i="60"/>
  <c r="F18" i="60"/>
  <c r="O17" i="60"/>
  <c r="N17" i="60"/>
  <c r="K17" i="60"/>
  <c r="J17" i="60"/>
  <c r="G17" i="60"/>
  <c r="F17" i="60"/>
  <c r="O16" i="60"/>
  <c r="N16" i="60"/>
  <c r="K16" i="60"/>
  <c r="J16" i="60"/>
  <c r="G16" i="60"/>
  <c r="F16" i="60"/>
  <c r="O15" i="60"/>
  <c r="N15" i="60"/>
  <c r="K15" i="60"/>
  <c r="J15" i="60"/>
  <c r="G15" i="60"/>
  <c r="F15" i="60"/>
  <c r="O14" i="60"/>
  <c r="N14" i="60"/>
  <c r="K14" i="60"/>
  <c r="J14" i="60"/>
  <c r="G14" i="60"/>
  <c r="F14" i="60"/>
  <c r="O13" i="60"/>
  <c r="N13" i="60"/>
  <c r="K13" i="60"/>
  <c r="J13" i="60"/>
  <c r="G13" i="60"/>
  <c r="F13" i="60"/>
  <c r="O12" i="60"/>
  <c r="N12" i="60"/>
  <c r="K12" i="60"/>
  <c r="J12" i="60"/>
  <c r="G12" i="60"/>
  <c r="F12" i="60"/>
  <c r="O11" i="60"/>
  <c r="N11" i="60"/>
  <c r="K11" i="60"/>
  <c r="J11" i="60"/>
  <c r="G11" i="60"/>
  <c r="F11" i="60"/>
  <c r="O10" i="60"/>
  <c r="N10" i="60"/>
  <c r="K10" i="60"/>
  <c r="J10" i="60"/>
  <c r="G10" i="60"/>
  <c r="F10" i="60"/>
  <c r="O9" i="60"/>
  <c r="N9" i="60"/>
  <c r="K9" i="60"/>
  <c r="J9" i="60"/>
  <c r="G9" i="60"/>
  <c r="F9" i="60"/>
  <c r="K8" i="60"/>
  <c r="J8" i="60"/>
  <c r="G8" i="60"/>
  <c r="F8" i="60"/>
  <c r="K6" i="60"/>
  <c r="G6" i="60"/>
  <c r="D87" i="57"/>
  <c r="D86" i="57"/>
  <c r="D85" i="57"/>
  <c r="D84" i="57"/>
  <c r="D83" i="57"/>
  <c r="D82" i="57"/>
  <c r="D81" i="57"/>
  <c r="D80" i="57"/>
  <c r="D79" i="57"/>
  <c r="D78" i="57"/>
  <c r="D77" i="57"/>
  <c r="D76" i="57"/>
  <c r="D75" i="57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D86" i="56"/>
  <c r="D85" i="56"/>
  <c r="D84" i="56"/>
  <c r="D83" i="56"/>
  <c r="D82" i="56"/>
  <c r="D81" i="56"/>
  <c r="D80" i="56"/>
  <c r="D79" i="56"/>
  <c r="D78" i="56"/>
  <c r="D77" i="56"/>
  <c r="D76" i="56"/>
  <c r="D75" i="56"/>
  <c r="D74" i="56"/>
  <c r="D73" i="56"/>
  <c r="D72" i="56"/>
  <c r="D71" i="56"/>
  <c r="D70" i="56"/>
  <c r="D69" i="56"/>
  <c r="D68" i="56"/>
  <c r="D67" i="56"/>
  <c r="D66" i="56"/>
  <c r="D65" i="56"/>
  <c r="D64" i="56"/>
  <c r="D63" i="56"/>
  <c r="D62" i="56"/>
  <c r="D61" i="56"/>
  <c r="D60" i="56"/>
  <c r="D59" i="56"/>
  <c r="D58" i="56"/>
  <c r="D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D5" i="56"/>
  <c r="D4" i="56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D5" i="55"/>
  <c r="D4" i="55"/>
  <c r="D47" i="54"/>
  <c r="C47" i="54"/>
  <c r="B47" i="54"/>
  <c r="D46" i="54"/>
  <c r="C46" i="54"/>
  <c r="B46" i="54"/>
  <c r="D45" i="54"/>
  <c r="C45" i="54"/>
  <c r="F45" i="54" s="1"/>
  <c r="B45" i="54"/>
  <c r="D44" i="54"/>
  <c r="C44" i="54"/>
  <c r="E44" i="54"/>
  <c r="B44" i="54"/>
  <c r="D43" i="54"/>
  <c r="C43" i="54"/>
  <c r="E43" i="54" s="1"/>
  <c r="B43" i="54"/>
  <c r="D42" i="54"/>
  <c r="C42" i="54"/>
  <c r="B42" i="54"/>
  <c r="D41" i="54"/>
  <c r="C41" i="54"/>
  <c r="B41" i="54"/>
  <c r="D37" i="54"/>
  <c r="C37" i="54"/>
  <c r="F37" i="54" s="1"/>
  <c r="B37" i="54"/>
  <c r="D36" i="54"/>
  <c r="C36" i="54"/>
  <c r="B36" i="54"/>
  <c r="F36" i="54" s="1"/>
  <c r="D35" i="54"/>
  <c r="C35" i="54"/>
  <c r="E35" i="54" s="1"/>
  <c r="B35" i="54"/>
  <c r="D34" i="54"/>
  <c r="C34" i="54"/>
  <c r="B34" i="54"/>
  <c r="D33" i="54"/>
  <c r="C33" i="54"/>
  <c r="F33" i="54" s="1"/>
  <c r="B33" i="54"/>
  <c r="D32" i="54"/>
  <c r="C32" i="54"/>
  <c r="E32" i="54"/>
  <c r="B32" i="54"/>
  <c r="D31" i="54"/>
  <c r="E31" i="54" s="1"/>
  <c r="C31" i="54"/>
  <c r="B31" i="54"/>
  <c r="F31" i="54" s="1"/>
  <c r="D30" i="54"/>
  <c r="C30" i="54"/>
  <c r="E30" i="54" s="1"/>
  <c r="B30" i="54"/>
  <c r="D29" i="54"/>
  <c r="C29" i="54"/>
  <c r="B29" i="54"/>
  <c r="D25" i="54"/>
  <c r="C25" i="54"/>
  <c r="E25" i="54" s="1"/>
  <c r="B25" i="54"/>
  <c r="D24" i="54"/>
  <c r="C24" i="54"/>
  <c r="E24" i="54" s="1"/>
  <c r="B24" i="54"/>
  <c r="F24" i="54" s="1"/>
  <c r="D23" i="54"/>
  <c r="C23" i="54"/>
  <c r="F23" i="54" s="1"/>
  <c r="B23" i="54"/>
  <c r="D22" i="54"/>
  <c r="E22" i="54" s="1"/>
  <c r="C22" i="54"/>
  <c r="B22" i="54"/>
  <c r="D21" i="54"/>
  <c r="C21" i="54"/>
  <c r="B21" i="54"/>
  <c r="D20" i="54"/>
  <c r="C20" i="54"/>
  <c r="E20" i="54" s="1"/>
  <c r="B20" i="54"/>
  <c r="D19" i="54"/>
  <c r="C19" i="54"/>
  <c r="E19" i="54" s="1"/>
  <c r="B19" i="54"/>
  <c r="F19" i="54" s="1"/>
  <c r="D18" i="54"/>
  <c r="C18" i="54"/>
  <c r="B18" i="54"/>
  <c r="D17" i="54"/>
  <c r="C17" i="54"/>
  <c r="E17" i="54" s="1"/>
  <c r="B17" i="54"/>
  <c r="J13" i="54"/>
  <c r="I13" i="54"/>
  <c r="F13" i="54"/>
  <c r="E13" i="54"/>
  <c r="N12" i="54"/>
  <c r="M12" i="54"/>
  <c r="J12" i="54"/>
  <c r="I12" i="54"/>
  <c r="F12" i="54"/>
  <c r="E12" i="54"/>
  <c r="J11" i="54"/>
  <c r="I11" i="54"/>
  <c r="F11" i="54"/>
  <c r="E11" i="54"/>
  <c r="N10" i="54"/>
  <c r="M10" i="54"/>
  <c r="J10" i="54"/>
  <c r="I10" i="54"/>
  <c r="F10" i="54"/>
  <c r="E10" i="54"/>
  <c r="N9" i="54"/>
  <c r="M9" i="54"/>
  <c r="J9" i="54"/>
  <c r="I9" i="54"/>
  <c r="F9" i="54"/>
  <c r="E9" i="54"/>
  <c r="N8" i="54"/>
  <c r="M8" i="54"/>
  <c r="J8" i="54"/>
  <c r="I8" i="54"/>
  <c r="F8" i="54"/>
  <c r="E8" i="54"/>
  <c r="N7" i="54"/>
  <c r="M7" i="54"/>
  <c r="J7" i="54"/>
  <c r="I7" i="54"/>
  <c r="F7" i="54"/>
  <c r="E7" i="54"/>
  <c r="N6" i="54"/>
  <c r="M6" i="54"/>
  <c r="J6" i="54"/>
  <c r="I6" i="54"/>
  <c r="F6" i="54"/>
  <c r="E6" i="54"/>
  <c r="N5" i="54"/>
  <c r="M5" i="54"/>
  <c r="J5" i="54"/>
  <c r="I5" i="54"/>
  <c r="F5" i="54"/>
  <c r="E5" i="54"/>
  <c r="D37" i="53"/>
  <c r="C37" i="53"/>
  <c r="B37" i="53"/>
  <c r="D36" i="53"/>
  <c r="C36" i="53"/>
  <c r="E36" i="53" s="1"/>
  <c r="B36" i="53"/>
  <c r="D32" i="53"/>
  <c r="E32" i="53" s="1"/>
  <c r="C32" i="53"/>
  <c r="B32" i="53"/>
  <c r="D31" i="53"/>
  <c r="C31" i="53"/>
  <c r="E31" i="53" s="1"/>
  <c r="B31" i="53"/>
  <c r="D30" i="53"/>
  <c r="C30" i="53"/>
  <c r="B30" i="53"/>
  <c r="D29" i="53"/>
  <c r="C29" i="53"/>
  <c r="B29" i="53"/>
  <c r="D25" i="53"/>
  <c r="E25" i="53" s="1"/>
  <c r="C25" i="53"/>
  <c r="B25" i="53"/>
  <c r="D24" i="53"/>
  <c r="E24" i="53" s="1"/>
  <c r="C24" i="53"/>
  <c r="B24" i="53"/>
  <c r="D23" i="53"/>
  <c r="E23" i="53" s="1"/>
  <c r="C23" i="53"/>
  <c r="B23" i="53"/>
  <c r="D22" i="53"/>
  <c r="C22" i="53"/>
  <c r="B22" i="53"/>
  <c r="D21" i="53"/>
  <c r="E21" i="53" s="1"/>
  <c r="C21" i="53"/>
  <c r="B21" i="53"/>
  <c r="D20" i="53"/>
  <c r="C20" i="53"/>
  <c r="E20" i="53" s="1"/>
  <c r="B20" i="53"/>
  <c r="F20" i="53" s="1"/>
  <c r="D19" i="53"/>
  <c r="C19" i="53"/>
  <c r="F19" i="53"/>
  <c r="B19" i="53"/>
  <c r="D18" i="53"/>
  <c r="C18" i="53"/>
  <c r="E18" i="53" s="1"/>
  <c r="B18" i="53"/>
  <c r="D17" i="53"/>
  <c r="C17" i="53"/>
  <c r="F17" i="53" s="1"/>
  <c r="B17" i="53"/>
  <c r="J13" i="53"/>
  <c r="I13" i="53"/>
  <c r="F13" i="53"/>
  <c r="E13" i="53"/>
  <c r="J12" i="53"/>
  <c r="I12" i="53"/>
  <c r="F12" i="53"/>
  <c r="E12" i="53"/>
  <c r="J11" i="53"/>
  <c r="I11" i="53"/>
  <c r="F11" i="53"/>
  <c r="E11" i="53"/>
  <c r="J10" i="53"/>
  <c r="I10" i="53"/>
  <c r="F10" i="53"/>
  <c r="E10" i="53"/>
  <c r="J9" i="53"/>
  <c r="I9" i="53"/>
  <c r="F9" i="53"/>
  <c r="E9" i="53"/>
  <c r="J8" i="53"/>
  <c r="I8" i="53"/>
  <c r="F8" i="53"/>
  <c r="E8" i="53"/>
  <c r="J7" i="53"/>
  <c r="I7" i="53"/>
  <c r="F7" i="53"/>
  <c r="E7" i="53"/>
  <c r="J6" i="53"/>
  <c r="I6" i="53"/>
  <c r="F6" i="53"/>
  <c r="E6" i="53"/>
  <c r="J5" i="53"/>
  <c r="I5" i="53"/>
  <c r="F5" i="53"/>
  <c r="E5" i="53"/>
  <c r="F97" i="52"/>
  <c r="D97" i="52"/>
  <c r="F96" i="52"/>
  <c r="D96" i="52"/>
  <c r="F95" i="52"/>
  <c r="D95" i="52"/>
  <c r="F94" i="52"/>
  <c r="D94" i="52"/>
  <c r="D93" i="52"/>
  <c r="F92" i="52"/>
  <c r="D92" i="52"/>
  <c r="F91" i="52"/>
  <c r="D91" i="52"/>
  <c r="F90" i="52"/>
  <c r="D90" i="52"/>
  <c r="F89" i="52"/>
  <c r="D89" i="52"/>
  <c r="F87" i="52"/>
  <c r="D87" i="52"/>
  <c r="F86" i="52"/>
  <c r="D86" i="52"/>
  <c r="F85" i="52"/>
  <c r="D85" i="52"/>
  <c r="F84" i="52"/>
  <c r="D84" i="52"/>
  <c r="F83" i="52"/>
  <c r="D83" i="52"/>
  <c r="F82" i="52"/>
  <c r="D82" i="52"/>
  <c r="F81" i="52"/>
  <c r="D81" i="52"/>
  <c r="F80" i="52"/>
  <c r="D80" i="52"/>
  <c r="F79" i="52"/>
  <c r="D79" i="52"/>
  <c r="F78" i="52"/>
  <c r="D78" i="52"/>
  <c r="F77" i="52"/>
  <c r="D77" i="52"/>
  <c r="F76" i="52"/>
  <c r="D76" i="52"/>
  <c r="F74" i="52"/>
  <c r="D74" i="52"/>
  <c r="F73" i="52"/>
  <c r="D73" i="52"/>
  <c r="F72" i="52"/>
  <c r="D72" i="52"/>
  <c r="F71" i="52"/>
  <c r="D71" i="52"/>
  <c r="F69" i="52"/>
  <c r="D69" i="52"/>
  <c r="F68" i="52"/>
  <c r="D68" i="52"/>
  <c r="F67" i="52"/>
  <c r="D67" i="52"/>
  <c r="F66" i="52"/>
  <c r="D66" i="52"/>
  <c r="F65" i="52"/>
  <c r="D65" i="52"/>
  <c r="F64" i="52"/>
  <c r="D64" i="52"/>
  <c r="F63" i="52"/>
  <c r="D63" i="52"/>
  <c r="F62" i="52"/>
  <c r="D62" i="52"/>
  <c r="F61" i="52"/>
  <c r="D61" i="52"/>
  <c r="F60" i="52"/>
  <c r="D60" i="52"/>
  <c r="F59" i="52"/>
  <c r="D59" i="52"/>
  <c r="F58" i="52"/>
  <c r="D58" i="52"/>
  <c r="F57" i="52"/>
  <c r="D57" i="52"/>
  <c r="F56" i="52"/>
  <c r="D56" i="52"/>
  <c r="F54" i="52"/>
  <c r="D54" i="52"/>
  <c r="F53" i="52"/>
  <c r="D53" i="52"/>
  <c r="F52" i="52"/>
  <c r="D52" i="52"/>
  <c r="F51" i="52"/>
  <c r="D51" i="52"/>
  <c r="F50" i="52"/>
  <c r="D50" i="52"/>
  <c r="F49" i="52"/>
  <c r="D49" i="52"/>
  <c r="F48" i="52"/>
  <c r="D48" i="52"/>
  <c r="F46" i="52"/>
  <c r="D46" i="52"/>
  <c r="F45" i="52"/>
  <c r="D45" i="52"/>
  <c r="F44" i="52"/>
  <c r="D44" i="52"/>
  <c r="F43" i="52"/>
  <c r="D43" i="52"/>
  <c r="F42" i="52"/>
  <c r="D42" i="52"/>
  <c r="F41" i="52"/>
  <c r="D41" i="52"/>
  <c r="F40" i="52"/>
  <c r="D40" i="52"/>
  <c r="F39" i="52"/>
  <c r="D39" i="52"/>
  <c r="F37" i="52"/>
  <c r="D37" i="52"/>
  <c r="F36" i="52"/>
  <c r="D36" i="52"/>
  <c r="F35" i="52"/>
  <c r="D35" i="52"/>
  <c r="F34" i="52"/>
  <c r="D34" i="52"/>
  <c r="F33" i="52"/>
  <c r="D33" i="52"/>
  <c r="F32" i="52"/>
  <c r="D32" i="52"/>
  <c r="F31" i="52"/>
  <c r="D31" i="52"/>
  <c r="F30" i="52"/>
  <c r="D30" i="52"/>
  <c r="F29" i="52"/>
  <c r="D29" i="52"/>
  <c r="F28" i="52"/>
  <c r="D28" i="52"/>
  <c r="F26" i="52"/>
  <c r="D26" i="52"/>
  <c r="F25" i="52"/>
  <c r="D25" i="52"/>
  <c r="F24" i="52"/>
  <c r="D24" i="52"/>
  <c r="F23" i="52"/>
  <c r="D23" i="52"/>
  <c r="F22" i="52"/>
  <c r="D22" i="52"/>
  <c r="F21" i="52"/>
  <c r="D21" i="52"/>
  <c r="F20" i="52"/>
  <c r="D20" i="52"/>
  <c r="F19" i="52"/>
  <c r="D19" i="52"/>
  <c r="F18" i="52"/>
  <c r="D18" i="52"/>
  <c r="F17" i="52"/>
  <c r="D17" i="52"/>
  <c r="F16" i="52"/>
  <c r="D16" i="52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7" i="52"/>
  <c r="D7" i="52"/>
  <c r="F95" i="51"/>
  <c r="E95" i="51"/>
  <c r="J94" i="51"/>
  <c r="I94" i="51"/>
  <c r="F94" i="51"/>
  <c r="E94" i="51"/>
  <c r="J93" i="51"/>
  <c r="I93" i="51"/>
  <c r="F93" i="51"/>
  <c r="E93" i="51"/>
  <c r="J92" i="51"/>
  <c r="I92" i="51"/>
  <c r="F92" i="51"/>
  <c r="E92" i="51"/>
  <c r="J91" i="51"/>
  <c r="I91" i="51"/>
  <c r="F91" i="51"/>
  <c r="E91" i="51"/>
  <c r="J90" i="51"/>
  <c r="I90" i="51"/>
  <c r="F90" i="51"/>
  <c r="E90" i="51"/>
  <c r="J89" i="51"/>
  <c r="I89" i="51"/>
  <c r="F89" i="51"/>
  <c r="E89" i="51"/>
  <c r="J88" i="51"/>
  <c r="I88" i="51"/>
  <c r="F88" i="51"/>
  <c r="E88" i="51"/>
  <c r="J87" i="51"/>
  <c r="I87" i="51"/>
  <c r="F87" i="51"/>
  <c r="E87" i="51"/>
  <c r="J86" i="51"/>
  <c r="I86" i="51"/>
  <c r="F86" i="51"/>
  <c r="E86" i="51"/>
  <c r="J85" i="51"/>
  <c r="I85" i="51"/>
  <c r="F85" i="51"/>
  <c r="E85" i="51"/>
  <c r="N84" i="51"/>
  <c r="M84" i="51"/>
  <c r="J84" i="51"/>
  <c r="I84" i="51"/>
  <c r="F84" i="51"/>
  <c r="E84" i="51"/>
  <c r="J83" i="51"/>
  <c r="I83" i="51"/>
  <c r="F83" i="51"/>
  <c r="E83" i="51"/>
  <c r="J82" i="51"/>
  <c r="I82" i="51"/>
  <c r="F82" i="51"/>
  <c r="E82" i="51"/>
  <c r="J81" i="51"/>
  <c r="I81" i="51"/>
  <c r="F81" i="51"/>
  <c r="E81" i="51"/>
  <c r="J80" i="51"/>
  <c r="I80" i="51"/>
  <c r="F80" i="51"/>
  <c r="E80" i="51"/>
  <c r="J79" i="51"/>
  <c r="I79" i="51"/>
  <c r="F79" i="51"/>
  <c r="E79" i="51"/>
  <c r="J78" i="51"/>
  <c r="I78" i="51"/>
  <c r="F78" i="51"/>
  <c r="E78" i="51"/>
  <c r="J77" i="51"/>
  <c r="I77" i="51"/>
  <c r="F77" i="51"/>
  <c r="E77" i="51"/>
  <c r="J76" i="51"/>
  <c r="I76" i="51"/>
  <c r="F76" i="51"/>
  <c r="E76" i="51"/>
  <c r="J75" i="51"/>
  <c r="I75" i="51"/>
  <c r="F75" i="51"/>
  <c r="E75" i="51"/>
  <c r="J74" i="51"/>
  <c r="I74" i="51"/>
  <c r="F74" i="51"/>
  <c r="E74" i="51"/>
  <c r="N73" i="51"/>
  <c r="M73" i="51"/>
  <c r="J73" i="51"/>
  <c r="I73" i="51"/>
  <c r="F73" i="51"/>
  <c r="E73" i="51"/>
  <c r="J72" i="51"/>
  <c r="I72" i="51"/>
  <c r="F72" i="51"/>
  <c r="E72" i="51"/>
  <c r="J71" i="51"/>
  <c r="I71" i="51"/>
  <c r="F71" i="51"/>
  <c r="E71" i="51"/>
  <c r="J70" i="51"/>
  <c r="I70" i="51"/>
  <c r="F70" i="51"/>
  <c r="E70" i="51"/>
  <c r="J69" i="51"/>
  <c r="I69" i="51"/>
  <c r="F69" i="51"/>
  <c r="E69" i="51"/>
  <c r="J68" i="51"/>
  <c r="I68" i="51"/>
  <c r="F68" i="51"/>
  <c r="E68" i="51"/>
  <c r="J67" i="51"/>
  <c r="I67" i="51"/>
  <c r="F67" i="51"/>
  <c r="E67" i="51"/>
  <c r="N66" i="51"/>
  <c r="M66" i="51"/>
  <c r="J66" i="51"/>
  <c r="I66" i="51"/>
  <c r="F66" i="51"/>
  <c r="E66" i="51"/>
  <c r="J65" i="51"/>
  <c r="I65" i="51"/>
  <c r="F65" i="51"/>
  <c r="E65" i="51"/>
  <c r="J64" i="51"/>
  <c r="I64" i="51"/>
  <c r="F64" i="51"/>
  <c r="E64" i="51"/>
  <c r="J63" i="51"/>
  <c r="I63" i="51"/>
  <c r="F63" i="51"/>
  <c r="E63" i="51"/>
  <c r="J62" i="51"/>
  <c r="I62" i="51"/>
  <c r="F62" i="51"/>
  <c r="E62" i="51"/>
  <c r="J61" i="51"/>
  <c r="I61" i="51"/>
  <c r="F61" i="51"/>
  <c r="E61" i="51"/>
  <c r="J60" i="51"/>
  <c r="I60" i="51"/>
  <c r="F60" i="51"/>
  <c r="E60" i="51"/>
  <c r="J59" i="51"/>
  <c r="I59" i="51"/>
  <c r="F59" i="51"/>
  <c r="E59" i="51"/>
  <c r="J58" i="51"/>
  <c r="I58" i="51"/>
  <c r="F58" i="51"/>
  <c r="E58" i="51"/>
  <c r="J57" i="51"/>
  <c r="I57" i="51"/>
  <c r="F57" i="51"/>
  <c r="E57" i="51"/>
  <c r="J56" i="51"/>
  <c r="I56" i="51"/>
  <c r="F56" i="51"/>
  <c r="E56" i="51"/>
  <c r="J55" i="51"/>
  <c r="I55" i="51"/>
  <c r="F55" i="51"/>
  <c r="E55" i="51"/>
  <c r="J54" i="51"/>
  <c r="I54" i="51"/>
  <c r="F54" i="51"/>
  <c r="E54" i="51"/>
  <c r="N53" i="51"/>
  <c r="M53" i="51"/>
  <c r="J53" i="51"/>
  <c r="I53" i="51"/>
  <c r="F53" i="51"/>
  <c r="E53" i="51"/>
  <c r="J52" i="51"/>
  <c r="I52" i="51"/>
  <c r="F52" i="51"/>
  <c r="E52" i="51"/>
  <c r="J51" i="51"/>
  <c r="I51" i="51"/>
  <c r="F51" i="51"/>
  <c r="E51" i="51"/>
  <c r="J50" i="51"/>
  <c r="I50" i="51"/>
  <c r="F50" i="51"/>
  <c r="E50" i="51"/>
  <c r="N49" i="51"/>
  <c r="M49" i="51"/>
  <c r="J49" i="51"/>
  <c r="I49" i="51"/>
  <c r="F49" i="51"/>
  <c r="E49" i="51"/>
  <c r="J48" i="51"/>
  <c r="I48" i="51"/>
  <c r="F48" i="51"/>
  <c r="E48" i="51"/>
  <c r="J47" i="51"/>
  <c r="I47" i="51"/>
  <c r="F47" i="51"/>
  <c r="E47" i="51"/>
  <c r="J46" i="51"/>
  <c r="I46" i="51"/>
  <c r="F46" i="51"/>
  <c r="E46" i="51"/>
  <c r="N45" i="51"/>
  <c r="M45" i="51"/>
  <c r="J45" i="51"/>
  <c r="I45" i="51"/>
  <c r="F45" i="51"/>
  <c r="E45" i="51"/>
  <c r="J44" i="51"/>
  <c r="I44" i="51"/>
  <c r="F44" i="51"/>
  <c r="E44" i="51"/>
  <c r="N43" i="51"/>
  <c r="M43" i="51"/>
  <c r="J43" i="51"/>
  <c r="I43" i="51"/>
  <c r="F43" i="51"/>
  <c r="E43" i="51"/>
  <c r="N42" i="51"/>
  <c r="M42" i="51"/>
  <c r="J42" i="51"/>
  <c r="I42" i="51"/>
  <c r="F42" i="51"/>
  <c r="E42" i="51"/>
  <c r="J41" i="51"/>
  <c r="I41" i="51"/>
  <c r="F41" i="51"/>
  <c r="E41" i="51"/>
  <c r="N40" i="51"/>
  <c r="M40" i="51"/>
  <c r="J40" i="51"/>
  <c r="I40" i="51"/>
  <c r="F40" i="51"/>
  <c r="E40" i="51"/>
  <c r="N39" i="51"/>
  <c r="M39" i="51"/>
  <c r="J39" i="51"/>
  <c r="I39" i="51"/>
  <c r="F39" i="51"/>
  <c r="E39" i="51"/>
  <c r="J38" i="51"/>
  <c r="I38" i="51"/>
  <c r="F38" i="51"/>
  <c r="E38" i="51"/>
  <c r="N37" i="51"/>
  <c r="M37" i="51"/>
  <c r="J37" i="51"/>
  <c r="I37" i="51"/>
  <c r="F37" i="51"/>
  <c r="E37" i="51"/>
  <c r="N36" i="51"/>
  <c r="M36" i="51"/>
  <c r="J36" i="51"/>
  <c r="I36" i="51"/>
  <c r="F36" i="51"/>
  <c r="E36" i="51"/>
  <c r="N35" i="51"/>
  <c r="M35" i="51"/>
  <c r="J35" i="51"/>
  <c r="I35" i="51"/>
  <c r="F35" i="51"/>
  <c r="E35" i="51"/>
  <c r="J34" i="51"/>
  <c r="I34" i="51"/>
  <c r="F34" i="51"/>
  <c r="E34" i="51"/>
  <c r="J33" i="51"/>
  <c r="I33" i="51"/>
  <c r="F33" i="51"/>
  <c r="E33" i="51"/>
  <c r="J32" i="51"/>
  <c r="I32" i="51"/>
  <c r="F32" i="51"/>
  <c r="E32" i="51"/>
  <c r="N31" i="51"/>
  <c r="M31" i="51"/>
  <c r="J31" i="51"/>
  <c r="I31" i="51"/>
  <c r="F31" i="51"/>
  <c r="E31" i="51"/>
  <c r="N30" i="51"/>
  <c r="M30" i="51"/>
  <c r="J30" i="51"/>
  <c r="I30" i="51"/>
  <c r="F30" i="51"/>
  <c r="E30" i="51"/>
  <c r="J29" i="51"/>
  <c r="I29" i="51"/>
  <c r="F29" i="51"/>
  <c r="E29" i="51"/>
  <c r="J28" i="51"/>
  <c r="I28" i="51"/>
  <c r="F28" i="51"/>
  <c r="E28" i="51"/>
  <c r="J27" i="51"/>
  <c r="I27" i="51"/>
  <c r="F27" i="51"/>
  <c r="E27" i="51"/>
  <c r="J26" i="51"/>
  <c r="I26" i="51"/>
  <c r="F26" i="51"/>
  <c r="E26" i="51"/>
  <c r="N25" i="51"/>
  <c r="M25" i="51"/>
  <c r="J25" i="51"/>
  <c r="I25" i="51"/>
  <c r="F25" i="51"/>
  <c r="E25" i="51"/>
  <c r="N24" i="51"/>
  <c r="M24" i="51"/>
  <c r="J24" i="51"/>
  <c r="I24" i="51"/>
  <c r="F24" i="51"/>
  <c r="E24" i="51"/>
  <c r="N23" i="51"/>
  <c r="M23" i="51"/>
  <c r="J23" i="51"/>
  <c r="I23" i="51"/>
  <c r="F23" i="51"/>
  <c r="E23" i="51"/>
  <c r="J22" i="51"/>
  <c r="I22" i="51"/>
  <c r="F22" i="51"/>
  <c r="E22" i="51"/>
  <c r="J21" i="51"/>
  <c r="I21" i="51"/>
  <c r="F21" i="51"/>
  <c r="E21" i="51"/>
  <c r="N20" i="51"/>
  <c r="M20" i="51"/>
  <c r="J20" i="51"/>
  <c r="I20" i="51"/>
  <c r="F20" i="51"/>
  <c r="E20" i="51"/>
  <c r="J19" i="51"/>
  <c r="I19" i="51"/>
  <c r="F19" i="51"/>
  <c r="E19" i="51"/>
  <c r="J18" i="51"/>
  <c r="I18" i="51"/>
  <c r="F18" i="51"/>
  <c r="E18" i="51"/>
  <c r="J17" i="51"/>
  <c r="I17" i="51"/>
  <c r="F17" i="51"/>
  <c r="E17" i="51"/>
  <c r="J16" i="51"/>
  <c r="I16" i="51"/>
  <c r="F16" i="51"/>
  <c r="E16" i="51"/>
  <c r="N15" i="51"/>
  <c r="M15" i="51"/>
  <c r="J15" i="51"/>
  <c r="I15" i="51"/>
  <c r="F15" i="51"/>
  <c r="E15" i="51"/>
  <c r="J14" i="51"/>
  <c r="I14" i="51"/>
  <c r="F14" i="51"/>
  <c r="E14" i="51"/>
  <c r="J13" i="51"/>
  <c r="I13" i="51"/>
  <c r="F13" i="51"/>
  <c r="E13" i="51"/>
  <c r="N12" i="51"/>
  <c r="M12" i="51"/>
  <c r="J12" i="51"/>
  <c r="I12" i="51"/>
  <c r="F12" i="51"/>
  <c r="E12" i="51"/>
  <c r="J11" i="51"/>
  <c r="I11" i="51"/>
  <c r="F11" i="51"/>
  <c r="E11" i="51"/>
  <c r="N10" i="51"/>
  <c r="M10" i="51"/>
  <c r="J10" i="51"/>
  <c r="I10" i="51"/>
  <c r="F10" i="51"/>
  <c r="E10" i="51"/>
  <c r="J9" i="51"/>
  <c r="I9" i="51"/>
  <c r="F9" i="51"/>
  <c r="E9" i="51"/>
  <c r="N8" i="51"/>
  <c r="M8" i="51"/>
  <c r="J8" i="51"/>
  <c r="I8" i="51"/>
  <c r="F8" i="51"/>
  <c r="E8" i="51"/>
  <c r="J7" i="51"/>
  <c r="I7" i="51"/>
  <c r="F7" i="51"/>
  <c r="E7" i="51"/>
  <c r="N6" i="51"/>
  <c r="M6" i="51"/>
  <c r="J6" i="51"/>
  <c r="I6" i="51"/>
  <c r="F6" i="51"/>
  <c r="E6" i="51"/>
  <c r="N5" i="51"/>
  <c r="M5" i="51"/>
  <c r="J5" i="51"/>
  <c r="I5" i="51"/>
  <c r="F5" i="51"/>
  <c r="E5" i="51"/>
  <c r="J95" i="50"/>
  <c r="I95" i="50"/>
  <c r="F95" i="50"/>
  <c r="E95" i="50"/>
  <c r="J94" i="50"/>
  <c r="I94" i="50"/>
  <c r="F94" i="50"/>
  <c r="E94" i="50"/>
  <c r="J93" i="50"/>
  <c r="I93" i="50"/>
  <c r="F93" i="50"/>
  <c r="E93" i="50"/>
  <c r="J92" i="50"/>
  <c r="I92" i="50"/>
  <c r="F92" i="50"/>
  <c r="E92" i="50"/>
  <c r="J91" i="50"/>
  <c r="I91" i="50"/>
  <c r="F91" i="50"/>
  <c r="E91" i="50"/>
  <c r="J90" i="50"/>
  <c r="I90" i="50"/>
  <c r="F90" i="50"/>
  <c r="E90" i="50"/>
  <c r="J89" i="50"/>
  <c r="I89" i="50"/>
  <c r="F89" i="50"/>
  <c r="E89" i="50"/>
  <c r="J88" i="50"/>
  <c r="I88" i="50"/>
  <c r="F88" i="50"/>
  <c r="E88" i="50"/>
  <c r="J87" i="50"/>
  <c r="I87" i="50"/>
  <c r="F87" i="50"/>
  <c r="E87" i="50"/>
  <c r="J86" i="50"/>
  <c r="I86" i="50"/>
  <c r="F86" i="50"/>
  <c r="E86" i="50"/>
  <c r="J85" i="50"/>
  <c r="I85" i="50"/>
  <c r="F85" i="50"/>
  <c r="E85" i="50"/>
  <c r="J84" i="50"/>
  <c r="I84" i="50"/>
  <c r="F84" i="50"/>
  <c r="E84" i="50"/>
  <c r="J83" i="50"/>
  <c r="I83" i="50"/>
  <c r="F83" i="50"/>
  <c r="E83" i="50"/>
  <c r="J82" i="50"/>
  <c r="I82" i="50"/>
  <c r="F82" i="50"/>
  <c r="E82" i="50"/>
  <c r="J81" i="50"/>
  <c r="I81" i="50"/>
  <c r="F81" i="50"/>
  <c r="E81" i="50"/>
  <c r="J80" i="50"/>
  <c r="I80" i="50"/>
  <c r="F80" i="50"/>
  <c r="E80" i="50"/>
  <c r="J79" i="50"/>
  <c r="I79" i="50"/>
  <c r="F79" i="50"/>
  <c r="E79" i="50"/>
  <c r="J78" i="50"/>
  <c r="I78" i="50"/>
  <c r="F78" i="50"/>
  <c r="E78" i="50"/>
  <c r="J77" i="50"/>
  <c r="I77" i="50"/>
  <c r="F77" i="50"/>
  <c r="E77" i="50"/>
  <c r="J76" i="50"/>
  <c r="I76" i="50"/>
  <c r="F76" i="50"/>
  <c r="E76" i="50"/>
  <c r="J75" i="50"/>
  <c r="I75" i="50"/>
  <c r="F75" i="50"/>
  <c r="E75" i="50"/>
  <c r="J74" i="50"/>
  <c r="I74" i="50"/>
  <c r="F74" i="50"/>
  <c r="E74" i="50"/>
  <c r="J73" i="50"/>
  <c r="I73" i="50"/>
  <c r="F73" i="50"/>
  <c r="E73" i="50"/>
  <c r="J72" i="50"/>
  <c r="I72" i="50"/>
  <c r="F72" i="50"/>
  <c r="E72" i="50"/>
  <c r="J71" i="50"/>
  <c r="I71" i="50"/>
  <c r="F71" i="50"/>
  <c r="E71" i="50"/>
  <c r="J70" i="50"/>
  <c r="I70" i="50"/>
  <c r="F70" i="50"/>
  <c r="E70" i="50"/>
  <c r="J69" i="50"/>
  <c r="I69" i="50"/>
  <c r="F69" i="50"/>
  <c r="E69" i="50"/>
  <c r="J68" i="50"/>
  <c r="I68" i="50"/>
  <c r="F68" i="50"/>
  <c r="E68" i="50"/>
  <c r="J67" i="50"/>
  <c r="I67" i="50"/>
  <c r="F67" i="50"/>
  <c r="E67" i="50"/>
  <c r="J66" i="50"/>
  <c r="I66" i="50"/>
  <c r="F66" i="50"/>
  <c r="E66" i="50"/>
  <c r="J65" i="50"/>
  <c r="I65" i="50"/>
  <c r="F65" i="50"/>
  <c r="E65" i="50"/>
  <c r="J64" i="50"/>
  <c r="I64" i="50"/>
  <c r="F64" i="50"/>
  <c r="E64" i="50"/>
  <c r="J63" i="50"/>
  <c r="I63" i="50"/>
  <c r="F63" i="50"/>
  <c r="E63" i="50"/>
  <c r="J62" i="50"/>
  <c r="I62" i="50"/>
  <c r="F62" i="50"/>
  <c r="E62" i="50"/>
  <c r="J61" i="50"/>
  <c r="I61" i="50"/>
  <c r="F61" i="50"/>
  <c r="E61" i="50"/>
  <c r="J60" i="50"/>
  <c r="I60" i="50"/>
  <c r="F60" i="50"/>
  <c r="E60" i="50"/>
  <c r="J59" i="50"/>
  <c r="I59" i="50"/>
  <c r="F59" i="50"/>
  <c r="E59" i="50"/>
  <c r="J58" i="50"/>
  <c r="I58" i="50"/>
  <c r="F58" i="50"/>
  <c r="E58" i="50"/>
  <c r="J57" i="50"/>
  <c r="I57" i="50"/>
  <c r="F57" i="50"/>
  <c r="E57" i="50"/>
  <c r="J56" i="50"/>
  <c r="I56" i="50"/>
  <c r="F56" i="50"/>
  <c r="E56" i="50"/>
  <c r="J55" i="50"/>
  <c r="I55" i="50"/>
  <c r="F55" i="50"/>
  <c r="E55" i="50"/>
  <c r="J54" i="50"/>
  <c r="I54" i="50"/>
  <c r="F54" i="50"/>
  <c r="E54" i="50"/>
  <c r="J53" i="50"/>
  <c r="I53" i="50"/>
  <c r="F53" i="50"/>
  <c r="E53" i="50"/>
  <c r="J52" i="50"/>
  <c r="I52" i="50"/>
  <c r="F52" i="50"/>
  <c r="E52" i="50"/>
  <c r="J51" i="50"/>
  <c r="I51" i="50"/>
  <c r="F51" i="50"/>
  <c r="E51" i="50"/>
  <c r="J50" i="50"/>
  <c r="I50" i="50"/>
  <c r="F50" i="50"/>
  <c r="E50" i="50"/>
  <c r="J49" i="50"/>
  <c r="I49" i="50"/>
  <c r="F49" i="50"/>
  <c r="E49" i="50"/>
  <c r="J48" i="50"/>
  <c r="I48" i="50"/>
  <c r="F48" i="50"/>
  <c r="E48" i="50"/>
  <c r="J47" i="50"/>
  <c r="I47" i="50"/>
  <c r="F47" i="50"/>
  <c r="E47" i="50"/>
  <c r="J46" i="50"/>
  <c r="I46" i="50"/>
  <c r="F46" i="50"/>
  <c r="E46" i="50"/>
  <c r="J45" i="50"/>
  <c r="I45" i="50"/>
  <c r="F45" i="50"/>
  <c r="E45" i="50"/>
  <c r="J44" i="50"/>
  <c r="I44" i="50"/>
  <c r="F44" i="50"/>
  <c r="E44" i="50"/>
  <c r="J43" i="50"/>
  <c r="I43" i="50"/>
  <c r="F43" i="50"/>
  <c r="E43" i="50"/>
  <c r="J42" i="50"/>
  <c r="I42" i="50"/>
  <c r="F42" i="50"/>
  <c r="E42" i="50"/>
  <c r="J41" i="50"/>
  <c r="I41" i="50"/>
  <c r="F41" i="50"/>
  <c r="E41" i="50"/>
  <c r="J40" i="50"/>
  <c r="I40" i="50"/>
  <c r="F40" i="50"/>
  <c r="E40" i="50"/>
  <c r="J39" i="50"/>
  <c r="I39" i="50"/>
  <c r="F39" i="50"/>
  <c r="E39" i="50"/>
  <c r="J38" i="50"/>
  <c r="I38" i="50"/>
  <c r="F38" i="50"/>
  <c r="E38" i="50"/>
  <c r="J37" i="50"/>
  <c r="I37" i="50"/>
  <c r="F37" i="50"/>
  <c r="E37" i="50"/>
  <c r="J36" i="50"/>
  <c r="I36" i="50"/>
  <c r="F36" i="50"/>
  <c r="E36" i="50"/>
  <c r="J35" i="50"/>
  <c r="I35" i="50"/>
  <c r="F35" i="50"/>
  <c r="E35" i="50"/>
  <c r="J34" i="50"/>
  <c r="I34" i="50"/>
  <c r="F34" i="50"/>
  <c r="E34" i="50"/>
  <c r="J33" i="50"/>
  <c r="I33" i="50"/>
  <c r="F33" i="50"/>
  <c r="E33" i="50"/>
  <c r="J32" i="50"/>
  <c r="I32" i="50"/>
  <c r="F32" i="50"/>
  <c r="E32" i="50"/>
  <c r="J31" i="50"/>
  <c r="I31" i="50"/>
  <c r="F31" i="50"/>
  <c r="E31" i="50"/>
  <c r="J30" i="50"/>
  <c r="I30" i="50"/>
  <c r="F30" i="50"/>
  <c r="E30" i="50"/>
  <c r="J29" i="50"/>
  <c r="I29" i="50"/>
  <c r="F29" i="50"/>
  <c r="E29" i="50"/>
  <c r="J28" i="50"/>
  <c r="I28" i="50"/>
  <c r="F28" i="50"/>
  <c r="E28" i="50"/>
  <c r="J27" i="50"/>
  <c r="I27" i="50"/>
  <c r="F27" i="50"/>
  <c r="E27" i="50"/>
  <c r="J26" i="50"/>
  <c r="I26" i="50"/>
  <c r="F26" i="50"/>
  <c r="E26" i="50"/>
  <c r="J25" i="50"/>
  <c r="I25" i="50"/>
  <c r="F25" i="50"/>
  <c r="E25" i="50"/>
  <c r="J24" i="50"/>
  <c r="I24" i="50"/>
  <c r="F24" i="50"/>
  <c r="E24" i="50"/>
  <c r="J23" i="50"/>
  <c r="I23" i="50"/>
  <c r="F23" i="50"/>
  <c r="E23" i="50"/>
  <c r="J22" i="50"/>
  <c r="I22" i="50"/>
  <c r="F22" i="50"/>
  <c r="E22" i="50"/>
  <c r="J21" i="50"/>
  <c r="I21" i="50"/>
  <c r="F21" i="50"/>
  <c r="E21" i="50"/>
  <c r="J20" i="50"/>
  <c r="I20" i="50"/>
  <c r="F20" i="50"/>
  <c r="E20" i="50"/>
  <c r="J19" i="50"/>
  <c r="I19" i="50"/>
  <c r="F19" i="50"/>
  <c r="E19" i="50"/>
  <c r="J18" i="50"/>
  <c r="I18" i="50"/>
  <c r="F18" i="50"/>
  <c r="E18" i="50"/>
  <c r="J17" i="50"/>
  <c r="I17" i="50"/>
  <c r="F17" i="50"/>
  <c r="E17" i="50"/>
  <c r="J16" i="50"/>
  <c r="I16" i="50"/>
  <c r="F16" i="50"/>
  <c r="E16" i="50"/>
  <c r="J15" i="50"/>
  <c r="I15" i="50"/>
  <c r="F15" i="50"/>
  <c r="E15" i="50"/>
  <c r="J14" i="50"/>
  <c r="I14" i="50"/>
  <c r="F14" i="50"/>
  <c r="E14" i="50"/>
  <c r="J13" i="50"/>
  <c r="I13" i="50"/>
  <c r="F13" i="50"/>
  <c r="E13" i="50"/>
  <c r="J12" i="50"/>
  <c r="I12" i="50"/>
  <c r="F12" i="50"/>
  <c r="E12" i="50"/>
  <c r="J11" i="50"/>
  <c r="I11" i="50"/>
  <c r="F11" i="50"/>
  <c r="E11" i="50"/>
  <c r="J10" i="50"/>
  <c r="I10" i="50"/>
  <c r="F10" i="50"/>
  <c r="E10" i="50"/>
  <c r="J9" i="50"/>
  <c r="I9" i="50"/>
  <c r="F9" i="50"/>
  <c r="E9" i="50"/>
  <c r="J8" i="50"/>
  <c r="I8" i="50"/>
  <c r="F8" i="50"/>
  <c r="E8" i="50"/>
  <c r="J7" i="50"/>
  <c r="I7" i="50"/>
  <c r="F7" i="50"/>
  <c r="E7" i="50"/>
  <c r="J6" i="50"/>
  <c r="I6" i="50"/>
  <c r="F6" i="50"/>
  <c r="E6" i="50"/>
  <c r="J5" i="50"/>
  <c r="I5" i="50"/>
  <c r="F5" i="50"/>
  <c r="E5" i="50"/>
  <c r="AL44" i="49"/>
  <c r="AI44" i="49"/>
  <c r="AF44" i="49"/>
  <c r="AB44" i="49"/>
  <c r="Y44" i="49"/>
  <c r="V44" i="49"/>
  <c r="S44" i="49"/>
  <c r="P44" i="49"/>
  <c r="M44" i="49"/>
  <c r="J44" i="49"/>
  <c r="G44" i="49"/>
  <c r="D44" i="49"/>
  <c r="AL43" i="49"/>
  <c r="AI43" i="49"/>
  <c r="AF43" i="49"/>
  <c r="AB43" i="49"/>
  <c r="Y43" i="49"/>
  <c r="V43" i="49"/>
  <c r="S43" i="49"/>
  <c r="P43" i="49"/>
  <c r="M43" i="49"/>
  <c r="J43" i="49"/>
  <c r="G43" i="49"/>
  <c r="D43" i="49"/>
  <c r="AL42" i="49"/>
  <c r="AI42" i="49"/>
  <c r="AF42" i="49"/>
  <c r="AB42" i="49"/>
  <c r="Y42" i="49"/>
  <c r="V42" i="49"/>
  <c r="S42" i="49"/>
  <c r="P42" i="49"/>
  <c r="M42" i="49"/>
  <c r="J42" i="49"/>
  <c r="G42" i="49"/>
  <c r="D42" i="49"/>
  <c r="AL41" i="49"/>
  <c r="AI41" i="49"/>
  <c r="AF41" i="49"/>
  <c r="AB41" i="49"/>
  <c r="Y41" i="49"/>
  <c r="V41" i="49"/>
  <c r="S41" i="49"/>
  <c r="P41" i="49"/>
  <c r="M41" i="49"/>
  <c r="J41" i="49"/>
  <c r="G41" i="49"/>
  <c r="D41" i="49"/>
  <c r="AL40" i="49"/>
  <c r="AI40" i="49"/>
  <c r="AF40" i="49"/>
  <c r="AB40" i="49"/>
  <c r="Y40" i="49"/>
  <c r="V40" i="49"/>
  <c r="S40" i="49"/>
  <c r="P40" i="49"/>
  <c r="M40" i="49"/>
  <c r="J40" i="49"/>
  <c r="G40" i="49"/>
  <c r="D40" i="49"/>
  <c r="AL39" i="49"/>
  <c r="AI39" i="49"/>
  <c r="AF39" i="49"/>
  <c r="AB39" i="49"/>
  <c r="Y39" i="49"/>
  <c r="V39" i="49"/>
  <c r="S39" i="49"/>
  <c r="P39" i="49"/>
  <c r="M39" i="49"/>
  <c r="J39" i="49"/>
  <c r="G39" i="49"/>
  <c r="D39" i="49"/>
  <c r="AL38" i="49"/>
  <c r="AI38" i="49"/>
  <c r="AF38" i="49"/>
  <c r="AB38" i="49"/>
  <c r="Y38" i="49"/>
  <c r="V38" i="49"/>
  <c r="S38" i="49"/>
  <c r="P38" i="49"/>
  <c r="M38" i="49"/>
  <c r="J38" i="49"/>
  <c r="G38" i="49"/>
  <c r="D38" i="49"/>
  <c r="AK37" i="49"/>
  <c r="AJ37" i="49"/>
  <c r="AH37" i="49"/>
  <c r="AG37" i="49"/>
  <c r="AE37" i="49"/>
  <c r="AD37" i="49"/>
  <c r="AC37" i="49"/>
  <c r="AA37" i="49"/>
  <c r="Z37" i="49"/>
  <c r="X37" i="49"/>
  <c r="W37" i="49"/>
  <c r="U37" i="49"/>
  <c r="T37" i="49"/>
  <c r="R37" i="49"/>
  <c r="Q37" i="49"/>
  <c r="O37" i="49"/>
  <c r="N37" i="49"/>
  <c r="L37" i="49"/>
  <c r="K37" i="49"/>
  <c r="I37" i="49"/>
  <c r="H37" i="49"/>
  <c r="F37" i="49"/>
  <c r="E37" i="49"/>
  <c r="C37" i="49"/>
  <c r="B37" i="49"/>
  <c r="AL36" i="49"/>
  <c r="AI36" i="49"/>
  <c r="AF36" i="49"/>
  <c r="AB36" i="49"/>
  <c r="Y36" i="49"/>
  <c r="V36" i="49"/>
  <c r="S36" i="49"/>
  <c r="P36" i="49"/>
  <c r="M36" i="49"/>
  <c r="J36" i="49"/>
  <c r="G36" i="49"/>
  <c r="D36" i="49"/>
  <c r="AL35" i="49"/>
  <c r="AI35" i="49"/>
  <c r="AF35" i="49"/>
  <c r="AB35" i="49"/>
  <c r="Y35" i="49"/>
  <c r="V35" i="49"/>
  <c r="S35" i="49"/>
  <c r="P35" i="49"/>
  <c r="M35" i="49"/>
  <c r="J35" i="49"/>
  <c r="G35" i="49"/>
  <c r="D35" i="49"/>
  <c r="AL34" i="49"/>
  <c r="AI34" i="49"/>
  <c r="AF34" i="49"/>
  <c r="AB34" i="49"/>
  <c r="Y34" i="49"/>
  <c r="V34" i="49"/>
  <c r="S34" i="49"/>
  <c r="P34" i="49"/>
  <c r="M34" i="49"/>
  <c r="J34" i="49"/>
  <c r="G34" i="49"/>
  <c r="D34" i="49"/>
  <c r="AL33" i="49"/>
  <c r="AI33" i="49"/>
  <c r="AF33" i="49"/>
  <c r="AB33" i="49"/>
  <c r="Y33" i="49"/>
  <c r="V33" i="49"/>
  <c r="S33" i="49"/>
  <c r="P33" i="49"/>
  <c r="M33" i="49"/>
  <c r="J33" i="49"/>
  <c r="G33" i="49"/>
  <c r="D33" i="49"/>
  <c r="AL32" i="49"/>
  <c r="AI32" i="49"/>
  <c r="AF32" i="49"/>
  <c r="AB32" i="49"/>
  <c r="Y32" i="49"/>
  <c r="V32" i="49"/>
  <c r="S32" i="49"/>
  <c r="P32" i="49"/>
  <c r="M32" i="49"/>
  <c r="J32" i="49"/>
  <c r="G32" i="49"/>
  <c r="D32" i="49"/>
  <c r="AL31" i="49"/>
  <c r="AI31" i="49"/>
  <c r="AF31" i="49"/>
  <c r="AB31" i="49"/>
  <c r="Y31" i="49"/>
  <c r="V31" i="49"/>
  <c r="S31" i="49"/>
  <c r="P31" i="49"/>
  <c r="M31" i="49"/>
  <c r="J31" i="49"/>
  <c r="G31" i="49"/>
  <c r="D31" i="49"/>
  <c r="AL30" i="49"/>
  <c r="AI30" i="49"/>
  <c r="AF30" i="49"/>
  <c r="AB30" i="49"/>
  <c r="Y30" i="49"/>
  <c r="V30" i="49"/>
  <c r="S30" i="49"/>
  <c r="P30" i="49"/>
  <c r="M30" i="49"/>
  <c r="J30" i="49"/>
  <c r="G30" i="49"/>
  <c r="D30" i="49"/>
  <c r="AL29" i="49"/>
  <c r="AI29" i="49"/>
  <c r="AF29" i="49"/>
  <c r="AB29" i="49"/>
  <c r="Y29" i="49"/>
  <c r="V29" i="49"/>
  <c r="S29" i="49"/>
  <c r="P29" i="49"/>
  <c r="M29" i="49"/>
  <c r="J29" i="49"/>
  <c r="G29" i="49"/>
  <c r="D29" i="49"/>
  <c r="AL28" i="49"/>
  <c r="AI28" i="49"/>
  <c r="AF28" i="49"/>
  <c r="AB28" i="49"/>
  <c r="Y28" i="49"/>
  <c r="V28" i="49"/>
  <c r="S28" i="49"/>
  <c r="P28" i="49"/>
  <c r="M28" i="49"/>
  <c r="J28" i="49"/>
  <c r="G28" i="49"/>
  <c r="D28" i="49"/>
  <c r="AL27" i="49"/>
  <c r="AI27" i="49"/>
  <c r="AF27" i="49"/>
  <c r="AB27" i="49"/>
  <c r="Y27" i="49"/>
  <c r="V27" i="49"/>
  <c r="S27" i="49"/>
  <c r="P27" i="49"/>
  <c r="M27" i="49"/>
  <c r="J27" i="49"/>
  <c r="G27" i="49"/>
  <c r="D27" i="49"/>
  <c r="AL26" i="49"/>
  <c r="AI26" i="49"/>
  <c r="AF26" i="49"/>
  <c r="AB26" i="49"/>
  <c r="Y26" i="49"/>
  <c r="V26" i="49"/>
  <c r="S26" i="49"/>
  <c r="P26" i="49"/>
  <c r="M26" i="49"/>
  <c r="J26" i="49"/>
  <c r="G26" i="49"/>
  <c r="D26" i="49"/>
  <c r="AK25" i="49"/>
  <c r="AJ25" i="49"/>
  <c r="AH25" i="49"/>
  <c r="AG25" i="49"/>
  <c r="AE25" i="49"/>
  <c r="AD25" i="49"/>
  <c r="AC25" i="49"/>
  <c r="AA25" i="49"/>
  <c r="Z25" i="49"/>
  <c r="X25" i="49"/>
  <c r="W25" i="49"/>
  <c r="U25" i="49"/>
  <c r="T25" i="49"/>
  <c r="R25" i="49"/>
  <c r="Q25" i="49"/>
  <c r="O25" i="49"/>
  <c r="N25" i="49"/>
  <c r="L25" i="49"/>
  <c r="K25" i="49"/>
  <c r="I25" i="49"/>
  <c r="H25" i="49"/>
  <c r="F25" i="49"/>
  <c r="E25" i="49"/>
  <c r="C25" i="49"/>
  <c r="B25" i="49"/>
  <c r="AL24" i="49"/>
  <c r="AI24" i="49"/>
  <c r="AF24" i="49"/>
  <c r="AB24" i="49"/>
  <c r="Y24" i="49"/>
  <c r="V24" i="49"/>
  <c r="S24" i="49"/>
  <c r="P24" i="49"/>
  <c r="M24" i="49"/>
  <c r="J24" i="49"/>
  <c r="G24" i="49"/>
  <c r="D24" i="49"/>
  <c r="AK23" i="49"/>
  <c r="AJ23" i="49"/>
  <c r="AH23" i="49"/>
  <c r="AG23" i="49"/>
  <c r="AE23" i="49"/>
  <c r="AD23" i="49"/>
  <c r="AC23" i="49"/>
  <c r="AA23" i="49"/>
  <c r="Z23" i="49"/>
  <c r="X23" i="49"/>
  <c r="W23" i="49"/>
  <c r="U23" i="49"/>
  <c r="T23" i="49"/>
  <c r="R23" i="49"/>
  <c r="Q23" i="49"/>
  <c r="O23" i="49"/>
  <c r="N23" i="49"/>
  <c r="L23" i="49"/>
  <c r="K23" i="49"/>
  <c r="I23" i="49"/>
  <c r="H23" i="49"/>
  <c r="F23" i="49"/>
  <c r="E23" i="49"/>
  <c r="C23" i="49"/>
  <c r="B23" i="49"/>
  <c r="AL22" i="49"/>
  <c r="AI22" i="49"/>
  <c r="AF22" i="49"/>
  <c r="AB22" i="49"/>
  <c r="Y22" i="49"/>
  <c r="V22" i="49"/>
  <c r="S22" i="49"/>
  <c r="P22" i="49"/>
  <c r="M22" i="49"/>
  <c r="J22" i="49"/>
  <c r="G22" i="49"/>
  <c r="D22" i="49"/>
  <c r="AK21" i="49"/>
  <c r="AJ21" i="49"/>
  <c r="AH21" i="49"/>
  <c r="AG21" i="49"/>
  <c r="AE21" i="49"/>
  <c r="AD21" i="49"/>
  <c r="AC21" i="49"/>
  <c r="AA21" i="49"/>
  <c r="Z21" i="49"/>
  <c r="X21" i="49"/>
  <c r="W21" i="49"/>
  <c r="U21" i="49"/>
  <c r="T21" i="49"/>
  <c r="R21" i="49"/>
  <c r="Q21" i="49"/>
  <c r="O21" i="49"/>
  <c r="N21" i="49"/>
  <c r="L21" i="49"/>
  <c r="K21" i="49"/>
  <c r="I21" i="49"/>
  <c r="H21" i="49"/>
  <c r="F21" i="49"/>
  <c r="E21" i="49"/>
  <c r="C21" i="49"/>
  <c r="B21" i="49"/>
  <c r="AL20" i="49"/>
  <c r="AI20" i="49"/>
  <c r="AF20" i="49"/>
  <c r="AB20" i="49"/>
  <c r="Y20" i="49"/>
  <c r="V20" i="49"/>
  <c r="S20" i="49"/>
  <c r="P20" i="49"/>
  <c r="M20" i="49"/>
  <c r="J20" i="49"/>
  <c r="G20" i="49"/>
  <c r="D20" i="49"/>
  <c r="AL18" i="49"/>
  <c r="AI18" i="49"/>
  <c r="AF18" i="49"/>
  <c r="AB18" i="49"/>
  <c r="Y18" i="49"/>
  <c r="V18" i="49"/>
  <c r="S18" i="49"/>
  <c r="P18" i="49"/>
  <c r="M18" i="49"/>
  <c r="J18" i="49"/>
  <c r="G18" i="49"/>
  <c r="D18" i="49"/>
  <c r="AL17" i="49"/>
  <c r="AI17" i="49"/>
  <c r="AF17" i="49"/>
  <c r="AB17" i="49"/>
  <c r="Y17" i="49"/>
  <c r="V17" i="49"/>
  <c r="S17" i="49"/>
  <c r="P17" i="49"/>
  <c r="M17" i="49"/>
  <c r="J17" i="49"/>
  <c r="G17" i="49"/>
  <c r="D17" i="49"/>
  <c r="AL16" i="49"/>
  <c r="AI16" i="49"/>
  <c r="AF16" i="49"/>
  <c r="AB16" i="49"/>
  <c r="Y16" i="49"/>
  <c r="V16" i="49"/>
  <c r="S16" i="49"/>
  <c r="P16" i="49"/>
  <c r="M16" i="49"/>
  <c r="J16" i="49"/>
  <c r="G16" i="49"/>
  <c r="D16" i="49"/>
  <c r="AL15" i="49"/>
  <c r="AI15" i="49"/>
  <c r="AF15" i="49"/>
  <c r="AB15" i="49"/>
  <c r="Y15" i="49"/>
  <c r="V15" i="49"/>
  <c r="S15" i="49"/>
  <c r="P15" i="49"/>
  <c r="M15" i="49"/>
  <c r="J15" i="49"/>
  <c r="G15" i="49"/>
  <c r="D15" i="49"/>
  <c r="AK14" i="49"/>
  <c r="AJ14" i="49"/>
  <c r="AH14" i="49"/>
  <c r="AG14" i="49"/>
  <c r="AE14" i="49"/>
  <c r="AD14" i="49"/>
  <c r="AC14" i="49"/>
  <c r="AA14" i="49"/>
  <c r="Z14" i="49"/>
  <c r="X14" i="49"/>
  <c r="W14" i="49"/>
  <c r="U14" i="49"/>
  <c r="T14" i="49"/>
  <c r="R14" i="49"/>
  <c r="Q14" i="49"/>
  <c r="O14" i="49"/>
  <c r="N14" i="49"/>
  <c r="L14" i="49"/>
  <c r="K14" i="49"/>
  <c r="I14" i="49"/>
  <c r="H14" i="49"/>
  <c r="F14" i="49"/>
  <c r="E14" i="49"/>
  <c r="C14" i="49"/>
  <c r="B14" i="49"/>
  <c r="AL13" i="49"/>
  <c r="AI13" i="49"/>
  <c r="AF13" i="49"/>
  <c r="AB13" i="49"/>
  <c r="Y13" i="49"/>
  <c r="V13" i="49"/>
  <c r="S13" i="49"/>
  <c r="P13" i="49"/>
  <c r="M13" i="49"/>
  <c r="J13" i="49"/>
  <c r="G13" i="49"/>
  <c r="D13" i="49"/>
  <c r="AK12" i="49"/>
  <c r="AJ12" i="49"/>
  <c r="AH12" i="49"/>
  <c r="AG12" i="49"/>
  <c r="AE12" i="49"/>
  <c r="AD12" i="49"/>
  <c r="AC12" i="49"/>
  <c r="AA12" i="49"/>
  <c r="Z12" i="49"/>
  <c r="X12" i="49"/>
  <c r="W12" i="49"/>
  <c r="U12" i="49"/>
  <c r="T12" i="49"/>
  <c r="R12" i="49"/>
  <c r="Q12" i="49"/>
  <c r="O12" i="49"/>
  <c r="N12" i="49"/>
  <c r="L12" i="49"/>
  <c r="K12" i="49"/>
  <c r="I12" i="49"/>
  <c r="H12" i="49"/>
  <c r="F12" i="49"/>
  <c r="E12" i="49"/>
  <c r="C12" i="49"/>
  <c r="B12" i="49"/>
  <c r="AL11" i="49"/>
  <c r="AI11" i="49"/>
  <c r="AF11" i="49"/>
  <c r="AB11" i="49"/>
  <c r="Y11" i="49"/>
  <c r="V11" i="49"/>
  <c r="S11" i="49"/>
  <c r="P11" i="49"/>
  <c r="M11" i="49"/>
  <c r="J11" i="49"/>
  <c r="G11" i="49"/>
  <c r="D11" i="49"/>
  <c r="AK10" i="49"/>
  <c r="AJ10" i="49"/>
  <c r="AH10" i="49"/>
  <c r="AG10" i="49"/>
  <c r="AE10" i="49"/>
  <c r="AD10" i="49"/>
  <c r="AC10" i="49"/>
  <c r="AA10" i="49"/>
  <c r="Z10" i="49"/>
  <c r="X10" i="49"/>
  <c r="W10" i="49"/>
  <c r="U10" i="49"/>
  <c r="T10" i="49"/>
  <c r="R10" i="49"/>
  <c r="Q10" i="49"/>
  <c r="O10" i="49"/>
  <c r="N10" i="49"/>
  <c r="L10" i="49"/>
  <c r="K10" i="49"/>
  <c r="I10" i="49"/>
  <c r="H10" i="49"/>
  <c r="F10" i="49"/>
  <c r="E10" i="49"/>
  <c r="C10" i="49"/>
  <c r="B10" i="49"/>
  <c r="AL9" i="49"/>
  <c r="AI9" i="49"/>
  <c r="AF9" i="49"/>
  <c r="AB9" i="49"/>
  <c r="Y9" i="49"/>
  <c r="V9" i="49"/>
  <c r="S9" i="49"/>
  <c r="P9" i="49"/>
  <c r="M9" i="49"/>
  <c r="J9" i="49"/>
  <c r="G9" i="49"/>
  <c r="D9" i="49"/>
  <c r="AK8" i="49"/>
  <c r="AJ8" i="49"/>
  <c r="AH8" i="49"/>
  <c r="AG8" i="49"/>
  <c r="AE8" i="49"/>
  <c r="AD8" i="49"/>
  <c r="AC8" i="49"/>
  <c r="AA8" i="49"/>
  <c r="Z8" i="49"/>
  <c r="X8" i="49"/>
  <c r="W8" i="49"/>
  <c r="U8" i="49"/>
  <c r="T8" i="49"/>
  <c r="R8" i="49"/>
  <c r="Q8" i="49"/>
  <c r="O8" i="49"/>
  <c r="N8" i="49"/>
  <c r="L8" i="49"/>
  <c r="K8" i="49"/>
  <c r="I8" i="49"/>
  <c r="H8" i="49"/>
  <c r="F8" i="49"/>
  <c r="E8" i="49"/>
  <c r="C8" i="49"/>
  <c r="B8" i="49"/>
  <c r="AL7" i="49"/>
  <c r="AI7" i="49"/>
  <c r="AF7" i="49"/>
  <c r="AB7" i="49"/>
  <c r="Y7" i="49"/>
  <c r="V7" i="49"/>
  <c r="S7" i="49"/>
  <c r="P7" i="49"/>
  <c r="M7" i="49"/>
  <c r="J7" i="49"/>
  <c r="G7" i="49"/>
  <c r="D7" i="49"/>
  <c r="AL6" i="49"/>
  <c r="AI6" i="49"/>
  <c r="AF6" i="49"/>
  <c r="AB6" i="49"/>
  <c r="Y6" i="49"/>
  <c r="V6" i="49"/>
  <c r="S6" i="49"/>
  <c r="P6" i="49"/>
  <c r="M6" i="49"/>
  <c r="J6" i="49"/>
  <c r="G6" i="49"/>
  <c r="D6" i="49"/>
  <c r="AL5" i="49"/>
  <c r="AI5" i="49"/>
  <c r="AF5" i="49"/>
  <c r="AB5" i="49"/>
  <c r="Y5" i="49"/>
  <c r="V5" i="49"/>
  <c r="S5" i="49"/>
  <c r="P5" i="49"/>
  <c r="M5" i="49"/>
  <c r="J5" i="49"/>
  <c r="G5" i="49"/>
  <c r="D5" i="49"/>
  <c r="BN38" i="15"/>
  <c r="BM38" i="15"/>
  <c r="BL38" i="15"/>
  <c r="BK38" i="15"/>
  <c r="BJ38" i="15"/>
  <c r="BI38" i="15"/>
  <c r="BN37" i="15"/>
  <c r="BM37" i="15"/>
  <c r="BL37" i="15"/>
  <c r="BK37" i="15"/>
  <c r="BJ37" i="15"/>
  <c r="BI37" i="15"/>
  <c r="BN36" i="15"/>
  <c r="BM36" i="15"/>
  <c r="BL36" i="15"/>
  <c r="BK36" i="15"/>
  <c r="BJ36" i="15"/>
  <c r="BI36" i="15"/>
  <c r="BM35" i="15"/>
  <c r="BK35" i="15"/>
  <c r="BJ35" i="15"/>
  <c r="BI35" i="15"/>
  <c r="BM34" i="15"/>
  <c r="BL34" i="15"/>
  <c r="BK34" i="15"/>
  <c r="BJ34" i="15"/>
  <c r="BI34" i="15"/>
  <c r="BM33" i="15"/>
  <c r="BL33" i="15"/>
  <c r="BK33" i="15"/>
  <c r="BJ33" i="15"/>
  <c r="BI33" i="15"/>
  <c r="BM32" i="15"/>
  <c r="BK32" i="15"/>
  <c r="BJ32" i="15"/>
  <c r="BI32" i="15"/>
  <c r="BN31" i="15"/>
  <c r="BM31" i="15"/>
  <c r="BL31" i="15"/>
  <c r="BK31" i="15"/>
  <c r="BJ31" i="15"/>
  <c r="BI31" i="15"/>
  <c r="BN30" i="15"/>
  <c r="BM30" i="15"/>
  <c r="BL30" i="15"/>
  <c r="BK30" i="15"/>
  <c r="BJ30" i="15"/>
  <c r="BI30" i="15"/>
  <c r="BN29" i="15"/>
  <c r="BM29" i="15"/>
  <c r="BL29" i="15"/>
  <c r="BK29" i="15"/>
  <c r="BJ29" i="15"/>
  <c r="BI29" i="15"/>
  <c r="BM28" i="15"/>
  <c r="BL28" i="15"/>
  <c r="BK28" i="15"/>
  <c r="BJ28" i="15"/>
  <c r="BI28" i="15"/>
  <c r="BM27" i="15"/>
  <c r="BL27" i="15"/>
  <c r="BK27" i="15"/>
  <c r="BI27" i="15"/>
  <c r="BN26" i="15"/>
  <c r="BM26" i="15"/>
  <c r="BL26" i="15"/>
  <c r="BK26" i="15"/>
  <c r="BJ26" i="15"/>
  <c r="BI26" i="15"/>
  <c r="BN25" i="15"/>
  <c r="BM25" i="15"/>
  <c r="BK25" i="15"/>
  <c r="BJ25" i="15"/>
  <c r="BI25" i="15"/>
  <c r="BM24" i="15"/>
  <c r="BK24" i="15"/>
  <c r="BJ24" i="15"/>
  <c r="BI24" i="15"/>
  <c r="BN23" i="15"/>
  <c r="BM23" i="15"/>
  <c r="BL23" i="15"/>
  <c r="BK23" i="15"/>
  <c r="BJ23" i="15"/>
  <c r="BI23" i="15"/>
  <c r="BN22" i="15"/>
  <c r="BM22" i="15"/>
  <c r="BL22" i="15"/>
  <c r="BK22" i="15"/>
  <c r="BJ22" i="15"/>
  <c r="BI22" i="15"/>
  <c r="BM21" i="15"/>
  <c r="BL21" i="15"/>
  <c r="BK21" i="15"/>
  <c r="BJ21" i="15"/>
  <c r="BI21" i="15"/>
  <c r="BN20" i="15"/>
  <c r="BM20" i="15"/>
  <c r="BK20" i="15"/>
  <c r="BJ20" i="15"/>
  <c r="BI20" i="15"/>
  <c r="BN19" i="15"/>
  <c r="BM19" i="15"/>
  <c r="BL19" i="15"/>
  <c r="BK19" i="15"/>
  <c r="BJ19" i="15"/>
  <c r="BI19" i="15"/>
  <c r="BN18" i="15"/>
  <c r="BM18" i="15"/>
  <c r="BL18" i="15"/>
  <c r="BK18" i="15"/>
  <c r="BJ18" i="15"/>
  <c r="BI18" i="15"/>
  <c r="BN17" i="15"/>
  <c r="BM17" i="15"/>
  <c r="BL17" i="15"/>
  <c r="BK17" i="15"/>
  <c r="BJ17" i="15"/>
  <c r="BI17" i="15"/>
  <c r="BN16" i="15"/>
  <c r="BM16" i="15"/>
  <c r="BL16" i="15"/>
  <c r="BK16" i="15"/>
  <c r="BJ16" i="15"/>
  <c r="BI16" i="15"/>
  <c r="BN15" i="15"/>
  <c r="BM15" i="15"/>
  <c r="BL15" i="15"/>
  <c r="BK15" i="15"/>
  <c r="BJ15" i="15"/>
  <c r="BI15" i="15"/>
  <c r="BN14" i="15"/>
  <c r="BM14" i="15"/>
  <c r="BL14" i="15"/>
  <c r="BK14" i="15"/>
  <c r="BJ14" i="15"/>
  <c r="BI14" i="15"/>
  <c r="BM13" i="15"/>
  <c r="BL13" i="15"/>
  <c r="BK13" i="15"/>
  <c r="BJ13" i="15"/>
  <c r="BI13" i="15"/>
  <c r="BN12" i="15"/>
  <c r="BM12" i="15"/>
  <c r="BL12" i="15"/>
  <c r="BK12" i="15"/>
  <c r="BJ12" i="15"/>
  <c r="BI12" i="15"/>
  <c r="BN11" i="15"/>
  <c r="BM11" i="15"/>
  <c r="BL11" i="15"/>
  <c r="BK11" i="15"/>
  <c r="BJ11" i="15"/>
  <c r="BI11" i="15"/>
  <c r="BH10" i="15"/>
  <c r="BK10" i="15" s="1"/>
  <c r="AG35" i="22"/>
  <c r="AF35" i="22"/>
  <c r="AG34" i="22"/>
  <c r="AF34" i="22"/>
  <c r="AG33" i="22"/>
  <c r="AF33" i="22"/>
  <c r="AF32" i="22"/>
  <c r="AG31" i="22"/>
  <c r="AF31" i="22"/>
  <c r="AG30" i="22"/>
  <c r="AF30" i="22"/>
  <c r="AF29" i="22"/>
  <c r="AG28" i="22"/>
  <c r="AF28" i="22"/>
  <c r="AG27" i="22"/>
  <c r="AF27" i="22"/>
  <c r="AG26" i="22"/>
  <c r="AF26" i="22"/>
  <c r="AG25" i="22"/>
  <c r="AF25" i="22"/>
  <c r="AG24" i="22"/>
  <c r="AF24" i="22"/>
  <c r="AG23" i="22"/>
  <c r="AF23" i="22"/>
  <c r="AF22" i="22"/>
  <c r="AF21" i="22"/>
  <c r="AG20" i="22"/>
  <c r="AF20" i="22"/>
  <c r="AG19" i="22"/>
  <c r="AF19" i="22"/>
  <c r="AG18" i="22"/>
  <c r="AF18" i="22"/>
  <c r="AF17" i="22"/>
  <c r="AG16" i="22"/>
  <c r="AF16" i="22"/>
  <c r="AG15" i="22"/>
  <c r="AF15" i="22"/>
  <c r="AG14" i="22"/>
  <c r="AF14" i="22"/>
  <c r="AG13" i="22"/>
  <c r="AF13" i="22"/>
  <c r="AG12" i="22"/>
  <c r="AF12" i="22"/>
  <c r="AG11" i="22"/>
  <c r="AF11" i="22"/>
  <c r="AG10" i="22"/>
  <c r="AF10" i="22"/>
  <c r="AG9" i="22"/>
  <c r="AF9" i="22"/>
  <c r="AG8" i="22"/>
  <c r="AF8" i="22"/>
  <c r="AE7" i="22"/>
  <c r="S119" i="16"/>
  <c r="R119" i="16"/>
  <c r="Q119" i="16"/>
  <c r="O119" i="16"/>
  <c r="T117" i="16"/>
  <c r="S117" i="16"/>
  <c r="R117" i="16"/>
  <c r="Q117" i="16"/>
  <c r="O117" i="16"/>
  <c r="S115" i="16"/>
  <c r="Q115" i="16"/>
  <c r="O115" i="16"/>
  <c r="T113" i="16"/>
  <c r="S113" i="16"/>
  <c r="R113" i="16"/>
  <c r="Q113" i="16"/>
  <c r="O113" i="16"/>
  <c r="T111" i="16"/>
  <c r="S111" i="16"/>
  <c r="R111" i="16"/>
  <c r="Q111" i="16"/>
  <c r="O111" i="16"/>
  <c r="T109" i="16"/>
  <c r="S109" i="16"/>
  <c r="R109" i="16"/>
  <c r="Q109" i="16"/>
  <c r="O109" i="16"/>
  <c r="T107" i="16"/>
  <c r="S107" i="16"/>
  <c r="R107" i="16"/>
  <c r="Q107" i="16"/>
  <c r="O107" i="16"/>
  <c r="T105" i="16"/>
  <c r="S105" i="16"/>
  <c r="R105" i="16"/>
  <c r="Q105" i="16"/>
  <c r="O105" i="16"/>
  <c r="W103" i="16"/>
  <c r="V103" i="16"/>
  <c r="N103" i="16"/>
  <c r="P119" i="16" s="1"/>
  <c r="AJ95" i="21"/>
  <c r="AI95" i="21"/>
  <c r="AG95" i="21"/>
  <c r="AJ94" i="21"/>
  <c r="AI94" i="21"/>
  <c r="AH94" i="21"/>
  <c r="AG94" i="21"/>
  <c r="AJ93" i="21"/>
  <c r="AI93" i="21"/>
  <c r="AH93" i="21"/>
  <c r="AG93" i="21"/>
  <c r="AH92" i="21"/>
  <c r="AG92" i="21"/>
  <c r="AF91" i="21"/>
  <c r="AJ88" i="21"/>
  <c r="AI88" i="21"/>
  <c r="AH88" i="21"/>
  <c r="AG88" i="21"/>
  <c r="AI87" i="21"/>
  <c r="AH87" i="21"/>
  <c r="AG87" i="21"/>
  <c r="AJ85" i="21"/>
  <c r="AI85" i="21"/>
  <c r="AH85" i="21"/>
  <c r="AG85" i="21"/>
  <c r="AJ84" i="21"/>
  <c r="AI84" i="21"/>
  <c r="AH84" i="21"/>
  <c r="AG84" i="21"/>
  <c r="AJ83" i="21"/>
  <c r="AI83" i="21"/>
  <c r="AH83" i="21"/>
  <c r="AG83" i="21"/>
  <c r="AJ81" i="21"/>
  <c r="AI81" i="21"/>
  <c r="AH81" i="21"/>
  <c r="AG81" i="21"/>
  <c r="AF78" i="21"/>
  <c r="AF73" i="21"/>
  <c r="AJ72" i="21"/>
  <c r="AI72" i="21"/>
  <c r="AG72" i="21"/>
  <c r="AJ68" i="21"/>
  <c r="AI68" i="21"/>
  <c r="AH68" i="21"/>
  <c r="AG68" i="21"/>
  <c r="AH67" i="21"/>
  <c r="AG67" i="21"/>
  <c r="AI65" i="21"/>
  <c r="AG65" i="21"/>
  <c r="AJ64" i="21"/>
  <c r="AI64" i="21"/>
  <c r="AG64" i="21"/>
  <c r="AJ62" i="21"/>
  <c r="AI62" i="21"/>
  <c r="AG62" i="21"/>
  <c r="AJ60" i="21"/>
  <c r="AI60" i="21"/>
  <c r="AH60" i="21"/>
  <c r="AG60" i="21"/>
  <c r="AF58" i="21"/>
  <c r="AO58" i="21" s="1"/>
  <c r="AJ51" i="21"/>
  <c r="AI51" i="21"/>
  <c r="AH51" i="21"/>
  <c r="AG51" i="21"/>
  <c r="AF50" i="21"/>
  <c r="AJ47" i="21"/>
  <c r="AI47" i="21"/>
  <c r="AH47" i="21"/>
  <c r="AG47" i="21"/>
  <c r="AJ44" i="21"/>
  <c r="AI44" i="21"/>
  <c r="AH44" i="21"/>
  <c r="AG44" i="21"/>
  <c r="AJ43" i="21"/>
  <c r="AI43" i="21"/>
  <c r="AG43" i="21"/>
  <c r="AF41" i="21"/>
  <c r="AJ39" i="21"/>
  <c r="AI39" i="21"/>
  <c r="AH39" i="21"/>
  <c r="AG39" i="21"/>
  <c r="AI38" i="21"/>
  <c r="AG38" i="21"/>
  <c r="AJ37" i="21"/>
  <c r="AI37" i="21"/>
  <c r="AH37" i="21"/>
  <c r="AG37" i="21"/>
  <c r="AJ36" i="21"/>
  <c r="AI36" i="21"/>
  <c r="AH36" i="21"/>
  <c r="AG36" i="21"/>
  <c r="AJ34" i="21"/>
  <c r="AI34" i="21"/>
  <c r="AG34" i="21"/>
  <c r="AI33" i="21"/>
  <c r="AH33" i="21"/>
  <c r="AG33" i="21"/>
  <c r="AJ32" i="21"/>
  <c r="AI32" i="21"/>
  <c r="AH32" i="21"/>
  <c r="AG32" i="21"/>
  <c r="AJ31" i="21"/>
  <c r="AI31" i="21"/>
  <c r="AH31" i="21"/>
  <c r="AG31" i="21"/>
  <c r="AF30" i="21"/>
  <c r="AO30" i="21" s="1"/>
  <c r="AI28" i="21"/>
  <c r="AG28" i="21"/>
  <c r="AJ21" i="21"/>
  <c r="AI21" i="21"/>
  <c r="AG21" i="21"/>
  <c r="AJ19" i="21"/>
  <c r="AI19" i="21"/>
  <c r="AG19" i="21"/>
  <c r="AJ18" i="21"/>
  <c r="AI18" i="21"/>
  <c r="AH18" i="21"/>
  <c r="AG18" i="21"/>
  <c r="AJ17" i="21"/>
  <c r="AI17" i="21"/>
  <c r="AH17" i="21"/>
  <c r="AG17" i="21"/>
  <c r="AJ16" i="21"/>
  <c r="AI16" i="21"/>
  <c r="AG16" i="21"/>
  <c r="AF11" i="21"/>
  <c r="AJ8" i="21"/>
  <c r="AI8" i="21"/>
  <c r="AH8" i="21"/>
  <c r="AG8" i="21"/>
  <c r="AY41" i="15"/>
  <c r="AX41" i="15"/>
  <c r="AW41" i="15"/>
  <c r="AV41" i="15"/>
  <c r="AU41" i="15"/>
  <c r="AZ40" i="15"/>
  <c r="AY40" i="15"/>
  <c r="AW40" i="15"/>
  <c r="AV40" i="15"/>
  <c r="AU40" i="15"/>
  <c r="AY39" i="15"/>
  <c r="AX39" i="15"/>
  <c r="AW39" i="15"/>
  <c r="AV39" i="15"/>
  <c r="AU39" i="15"/>
  <c r="AZ38" i="15"/>
  <c r="AY38" i="15"/>
  <c r="AX38" i="15"/>
  <c r="AW38" i="15"/>
  <c r="AV38" i="15"/>
  <c r="AU38" i="15"/>
  <c r="AZ37" i="15"/>
  <c r="AY37" i="15"/>
  <c r="AX37" i="15"/>
  <c r="AW37" i="15"/>
  <c r="AV37" i="15"/>
  <c r="AU37" i="15"/>
  <c r="AY36" i="15"/>
  <c r="AW36" i="15"/>
  <c r="AV36" i="15"/>
  <c r="AU36" i="15"/>
  <c r="AY35" i="15"/>
  <c r="AX35" i="15"/>
  <c r="AW35" i="15"/>
  <c r="AV35" i="15"/>
  <c r="AU35" i="15"/>
  <c r="AY34" i="15"/>
  <c r="AW34" i="15"/>
  <c r="AV34" i="15"/>
  <c r="AU34" i="15"/>
  <c r="AZ33" i="15"/>
  <c r="AY33" i="15"/>
  <c r="AX33" i="15"/>
  <c r="AW33" i="15"/>
  <c r="AV33" i="15"/>
  <c r="AU33" i="15"/>
  <c r="AZ32" i="15"/>
  <c r="AY32" i="15"/>
  <c r="AX32" i="15"/>
  <c r="AW32" i="15"/>
  <c r="AV32" i="15"/>
  <c r="AU32" i="15"/>
  <c r="AZ31" i="15"/>
  <c r="AY31" i="15"/>
  <c r="AX31" i="15"/>
  <c r="AW31" i="15"/>
  <c r="AV31" i="15"/>
  <c r="AU31" i="15"/>
  <c r="AZ30" i="15"/>
  <c r="AY30" i="15"/>
  <c r="AX30" i="15"/>
  <c r="AW30" i="15"/>
  <c r="AV30" i="15"/>
  <c r="AU30" i="15"/>
  <c r="AY29" i="15"/>
  <c r="AX29" i="15"/>
  <c r="AW29" i="15"/>
  <c r="AV29" i="15"/>
  <c r="AU29" i="15"/>
  <c r="AZ28" i="15"/>
  <c r="AY28" i="15"/>
  <c r="AX28" i="15"/>
  <c r="AW28" i="15"/>
  <c r="AV28" i="15"/>
  <c r="AU28" i="15"/>
  <c r="AZ27" i="15"/>
  <c r="AY27" i="15"/>
  <c r="AX27" i="15"/>
  <c r="AW27" i="15"/>
  <c r="AV27" i="15"/>
  <c r="AU27" i="15"/>
  <c r="AZ26" i="15"/>
  <c r="AY26" i="15"/>
  <c r="AX26" i="15"/>
  <c r="AW26" i="15"/>
  <c r="AV26" i="15"/>
  <c r="AU26" i="15"/>
  <c r="AZ25" i="15"/>
  <c r="AY25" i="15"/>
  <c r="AX25" i="15"/>
  <c r="AW25" i="15"/>
  <c r="AV25" i="15"/>
  <c r="AU25" i="15"/>
  <c r="AY24" i="15"/>
  <c r="AX24" i="15"/>
  <c r="AW24" i="15"/>
  <c r="AV24" i="15"/>
  <c r="AU24" i="15"/>
  <c r="AZ23" i="15"/>
  <c r="AY23" i="15"/>
  <c r="AX23" i="15"/>
  <c r="AW23" i="15"/>
  <c r="AV23" i="15"/>
  <c r="AU23" i="15"/>
  <c r="AY22" i="15"/>
  <c r="AX22" i="15"/>
  <c r="AW22" i="15"/>
  <c r="AV22" i="15"/>
  <c r="AU22" i="15"/>
  <c r="AY21" i="15"/>
  <c r="AX21" i="15"/>
  <c r="AW21" i="15"/>
  <c r="AV21" i="15"/>
  <c r="AU21" i="15"/>
  <c r="AZ20" i="15"/>
  <c r="AY20" i="15"/>
  <c r="AX20" i="15"/>
  <c r="AW20" i="15"/>
  <c r="AV20" i="15"/>
  <c r="AU20" i="15"/>
  <c r="AZ19" i="15"/>
  <c r="AY19" i="15"/>
  <c r="AX19" i="15"/>
  <c r="AW19" i="15"/>
  <c r="AV19" i="15"/>
  <c r="AU19" i="15"/>
  <c r="AZ18" i="15"/>
  <c r="AY18" i="15"/>
  <c r="AX18" i="15"/>
  <c r="AW18" i="15"/>
  <c r="AV18" i="15"/>
  <c r="AU18" i="15"/>
  <c r="AY17" i="15"/>
  <c r="AX17" i="15"/>
  <c r="AW17" i="15"/>
  <c r="AV17" i="15"/>
  <c r="AU17" i="15"/>
  <c r="AZ16" i="15"/>
  <c r="AY16" i="15"/>
  <c r="AX16" i="15"/>
  <c r="AW16" i="15"/>
  <c r="AV16" i="15"/>
  <c r="AU16" i="15"/>
  <c r="AZ15" i="15"/>
  <c r="AY15" i="15"/>
  <c r="AX15" i="15"/>
  <c r="AW15" i="15"/>
  <c r="AV15" i="15"/>
  <c r="AU15" i="15"/>
  <c r="AZ14" i="15"/>
  <c r="AY14" i="15"/>
  <c r="AX14" i="15"/>
  <c r="AW14" i="15"/>
  <c r="AV14" i="15"/>
  <c r="AU14" i="15"/>
  <c r="AY13" i="15"/>
  <c r="AW13" i="15"/>
  <c r="AV13" i="15"/>
  <c r="AU13" i="15"/>
  <c r="AZ12" i="15"/>
  <c r="AY12" i="15"/>
  <c r="AX12" i="15"/>
  <c r="AW12" i="15"/>
  <c r="AV12" i="15"/>
  <c r="AU12" i="15"/>
  <c r="AZ11" i="15"/>
  <c r="AY11" i="15"/>
  <c r="AX11" i="15"/>
  <c r="AW11" i="15"/>
  <c r="AV11" i="15"/>
  <c r="AU11" i="15"/>
  <c r="AT10" i="15"/>
  <c r="AZ10" i="15" s="1"/>
  <c r="AA38" i="22"/>
  <c r="Z38" i="22"/>
  <c r="Z37" i="22"/>
  <c r="AA36" i="22"/>
  <c r="Z36" i="22"/>
  <c r="AA35" i="22"/>
  <c r="Z35" i="22"/>
  <c r="AA34" i="22"/>
  <c r="Z34" i="22"/>
  <c r="Z33" i="22"/>
  <c r="AA32" i="22"/>
  <c r="Z32" i="22"/>
  <c r="Z31" i="22"/>
  <c r="AA30" i="22"/>
  <c r="Z30" i="22"/>
  <c r="AA29" i="22"/>
  <c r="Z29" i="22"/>
  <c r="AA28" i="22"/>
  <c r="Z28" i="22"/>
  <c r="AA27" i="22"/>
  <c r="Z27" i="22"/>
  <c r="AA26" i="22"/>
  <c r="Z26" i="22"/>
  <c r="AA25" i="22"/>
  <c r="Z25" i="22"/>
  <c r="AA24" i="22"/>
  <c r="Z24" i="22"/>
  <c r="AA23" i="22"/>
  <c r="Z23" i="22"/>
  <c r="AA22" i="22"/>
  <c r="Z22" i="22"/>
  <c r="AA21" i="22"/>
  <c r="Z21" i="22"/>
  <c r="AA20" i="22"/>
  <c r="Z20" i="22"/>
  <c r="AA19" i="22"/>
  <c r="Z19" i="22"/>
  <c r="AA18" i="22"/>
  <c r="Z18" i="22"/>
  <c r="AA17" i="22"/>
  <c r="Z17" i="22"/>
  <c r="AA16" i="22"/>
  <c r="Z16" i="22"/>
  <c r="AA15" i="22"/>
  <c r="Z15" i="22"/>
  <c r="AA14" i="22"/>
  <c r="Z14" i="22"/>
  <c r="AA13" i="22"/>
  <c r="Z13" i="22"/>
  <c r="AA12" i="22"/>
  <c r="Z12" i="22"/>
  <c r="AA11" i="22"/>
  <c r="Z11" i="22"/>
  <c r="Z10" i="22"/>
  <c r="AA9" i="22"/>
  <c r="Z9" i="22"/>
  <c r="AA8" i="22"/>
  <c r="Z8" i="22"/>
  <c r="Y7" i="22"/>
  <c r="O89" i="16"/>
  <c r="S95" i="16"/>
  <c r="Q95" i="16"/>
  <c r="O95" i="16"/>
  <c r="T93" i="16"/>
  <c r="S93" i="16"/>
  <c r="R93" i="16"/>
  <c r="Q93" i="16"/>
  <c r="O93" i="16"/>
  <c r="S91" i="16"/>
  <c r="Q91" i="16"/>
  <c r="O91" i="16"/>
  <c r="T89" i="16"/>
  <c r="S89" i="16"/>
  <c r="R89" i="16"/>
  <c r="Q89" i="16"/>
  <c r="T87" i="16"/>
  <c r="S87" i="16"/>
  <c r="R87" i="16"/>
  <c r="Q87" i="16"/>
  <c r="O87" i="16"/>
  <c r="T85" i="16"/>
  <c r="S85" i="16"/>
  <c r="R85" i="16"/>
  <c r="Q85" i="16"/>
  <c r="O85" i="16"/>
  <c r="T83" i="16"/>
  <c r="S83" i="16"/>
  <c r="R83" i="16"/>
  <c r="Q83" i="16"/>
  <c r="O83" i="16"/>
  <c r="T81" i="16"/>
  <c r="S81" i="16"/>
  <c r="R81" i="16"/>
  <c r="Q81" i="16"/>
  <c r="O81" i="16"/>
  <c r="W79" i="16"/>
  <c r="V79" i="16"/>
  <c r="N79" i="16"/>
  <c r="S79" i="16" s="1"/>
  <c r="AE96" i="21"/>
  <c r="AD96" i="21"/>
  <c r="AB96" i="21"/>
  <c r="AD95" i="21"/>
  <c r="AB95" i="21"/>
  <c r="AE94" i="21"/>
  <c r="AD94" i="21"/>
  <c r="AC94" i="21"/>
  <c r="AB94" i="21"/>
  <c r="AE93" i="21"/>
  <c r="AD93" i="21"/>
  <c r="AC93" i="21"/>
  <c r="AB93" i="21"/>
  <c r="AD92" i="21"/>
  <c r="AC92" i="21"/>
  <c r="AB92" i="21"/>
  <c r="AA91" i="21"/>
  <c r="AE88" i="21"/>
  <c r="AD88" i="21"/>
  <c r="AC88" i="21"/>
  <c r="AB88" i="21"/>
  <c r="AE87" i="21"/>
  <c r="AD87" i="21"/>
  <c r="AC87" i="21"/>
  <c r="AB87" i="21"/>
  <c r="AE86" i="21"/>
  <c r="AD86" i="21"/>
  <c r="AB86" i="21"/>
  <c r="AE85" i="21"/>
  <c r="AD85" i="21"/>
  <c r="AC85" i="21"/>
  <c r="AB85" i="21"/>
  <c r="AE84" i="21"/>
  <c r="AD84" i="21"/>
  <c r="AC84" i="21"/>
  <c r="AB84" i="21"/>
  <c r="AE83" i="21"/>
  <c r="AD83" i="21"/>
  <c r="AC83" i="21"/>
  <c r="AB83" i="21"/>
  <c r="AE81" i="21"/>
  <c r="AD81" i="21"/>
  <c r="AC81" i="21"/>
  <c r="AB81" i="21"/>
  <c r="AA78" i="21"/>
  <c r="AA73" i="21"/>
  <c r="AE72" i="21"/>
  <c r="AD72" i="21"/>
  <c r="AB72" i="21"/>
  <c r="AE68" i="21"/>
  <c r="AD68" i="21"/>
  <c r="AC68" i="21"/>
  <c r="AB68" i="21"/>
  <c r="AC67" i="21"/>
  <c r="AB67" i="21"/>
  <c r="AE65" i="21"/>
  <c r="AD65" i="21"/>
  <c r="AB65" i="21"/>
  <c r="AE64" i="21"/>
  <c r="AD64" i="21"/>
  <c r="AB64" i="21"/>
  <c r="AE62" i="21"/>
  <c r="AD62" i="21"/>
  <c r="AB62" i="21"/>
  <c r="AE61" i="21"/>
  <c r="AD61" i="21"/>
  <c r="AB61" i="21"/>
  <c r="AD60" i="21"/>
  <c r="AC60" i="21"/>
  <c r="AB60" i="21"/>
  <c r="AA58" i="21"/>
  <c r="AE51" i="21"/>
  <c r="AD51" i="21"/>
  <c r="AC51" i="21"/>
  <c r="AB51" i="21"/>
  <c r="AA50" i="21"/>
  <c r="AD50" i="21" s="1"/>
  <c r="AE47" i="21"/>
  <c r="AD47" i="21"/>
  <c r="AC47" i="21"/>
  <c r="AB47" i="21"/>
  <c r="AE44" i="21"/>
  <c r="AD44" i="21"/>
  <c r="AC44" i="21"/>
  <c r="AB44" i="21"/>
  <c r="AD43" i="21"/>
  <c r="AB43" i="21"/>
  <c r="AA41" i="21"/>
  <c r="AE39" i="21"/>
  <c r="AD39" i="21"/>
  <c r="AC39" i="21"/>
  <c r="AB39" i="21"/>
  <c r="AE38" i="21"/>
  <c r="AD38" i="21"/>
  <c r="AB38" i="21"/>
  <c r="AE37" i="21"/>
  <c r="AD37" i="21"/>
  <c r="AC37" i="21"/>
  <c r="AB37" i="21"/>
  <c r="AE36" i="21"/>
  <c r="AD36" i="21"/>
  <c r="AC36" i="21"/>
  <c r="AB36" i="21"/>
  <c r="AE34" i="21"/>
  <c r="AD34" i="21"/>
  <c r="AB34" i="21"/>
  <c r="AE33" i="21"/>
  <c r="AD33" i="21"/>
  <c r="AC33" i="21"/>
  <c r="AB33" i="21"/>
  <c r="AE32" i="21"/>
  <c r="AD32" i="21"/>
  <c r="AC32" i="21"/>
  <c r="AB32" i="21"/>
  <c r="AE31" i="21"/>
  <c r="AD31" i="21"/>
  <c r="AC31" i="21"/>
  <c r="AB31" i="21"/>
  <c r="AA30" i="21"/>
  <c r="AE28" i="21"/>
  <c r="AD28" i="21"/>
  <c r="AB28" i="21"/>
  <c r="AE21" i="21"/>
  <c r="AD21" i="21"/>
  <c r="AB21" i="21"/>
  <c r="AE19" i="21"/>
  <c r="AD19" i="21"/>
  <c r="AB19" i="21"/>
  <c r="AE18" i="21"/>
  <c r="AD18" i="21"/>
  <c r="AC18" i="21"/>
  <c r="AB18" i="21"/>
  <c r="AE17" i="21"/>
  <c r="AD17" i="21"/>
  <c r="AC17" i="21"/>
  <c r="AB17" i="21"/>
  <c r="AD16" i="21"/>
  <c r="AB16" i="21"/>
  <c r="AA11" i="21"/>
  <c r="AE8" i="21"/>
  <c r="AD8" i="21"/>
  <c r="AC8" i="21"/>
  <c r="AB8" i="21"/>
  <c r="AH19" i="15"/>
  <c r="AG19" i="15"/>
  <c r="AH42" i="15"/>
  <c r="AG42" i="15"/>
  <c r="AH14" i="15"/>
  <c r="AH15" i="15"/>
  <c r="AH16" i="15"/>
  <c r="AH17" i="15"/>
  <c r="AH18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13" i="15"/>
  <c r="AH12" i="15"/>
  <c r="AH11" i="15"/>
  <c r="AK42" i="15"/>
  <c r="AI42" i="15"/>
  <c r="AK41" i="15"/>
  <c r="AI41" i="15"/>
  <c r="AG41" i="15"/>
  <c r="AL40" i="15"/>
  <c r="AK40" i="15"/>
  <c r="AJ40" i="15"/>
  <c r="AI40" i="15"/>
  <c r="AG40" i="15"/>
  <c r="AL39" i="15"/>
  <c r="AK39" i="15"/>
  <c r="AJ39" i="15"/>
  <c r="AI39" i="15"/>
  <c r="AG39" i="15"/>
  <c r="AK38" i="15"/>
  <c r="AI38" i="15"/>
  <c r="AG38" i="15"/>
  <c r="AL37" i="15"/>
  <c r="AK37" i="15"/>
  <c r="AJ37" i="15"/>
  <c r="AI37" i="15"/>
  <c r="AG37" i="15"/>
  <c r="AL36" i="15"/>
  <c r="AK36" i="15"/>
  <c r="AJ36" i="15"/>
  <c r="AI36" i="15"/>
  <c r="AG36" i="15"/>
  <c r="AL35" i="15"/>
  <c r="AK35" i="15"/>
  <c r="AJ35" i="15"/>
  <c r="AI35" i="15"/>
  <c r="AG35" i="15"/>
  <c r="AK34" i="15"/>
  <c r="AJ34" i="15"/>
  <c r="AI34" i="15"/>
  <c r="AG34" i="15"/>
  <c r="AL33" i="15"/>
  <c r="AK33" i="15"/>
  <c r="AJ33" i="15"/>
  <c r="AI33" i="15"/>
  <c r="AG33" i="15"/>
  <c r="AK32" i="15"/>
  <c r="AJ32" i="15"/>
  <c r="AI32" i="15"/>
  <c r="AG32" i="15"/>
  <c r="AL31" i="15"/>
  <c r="AK31" i="15"/>
  <c r="AJ31" i="15"/>
  <c r="AI31" i="15"/>
  <c r="AG31" i="15"/>
  <c r="AK30" i="15"/>
  <c r="AJ30" i="15"/>
  <c r="AI30" i="15"/>
  <c r="AG30" i="15"/>
  <c r="AK29" i="15"/>
  <c r="AI29" i="15"/>
  <c r="AG29" i="15"/>
  <c r="AK28" i="15"/>
  <c r="AI28" i="15"/>
  <c r="AG28" i="15"/>
  <c r="AK27" i="15"/>
  <c r="AI27" i="15"/>
  <c r="AG27" i="15"/>
  <c r="AK26" i="15"/>
  <c r="AI26" i="15"/>
  <c r="AG26" i="15"/>
  <c r="AL25" i="15"/>
  <c r="AK25" i="15"/>
  <c r="AJ25" i="15"/>
  <c r="AI25" i="15"/>
  <c r="AG25" i="15"/>
  <c r="AL24" i="15"/>
  <c r="AK24" i="15"/>
  <c r="AJ24" i="15"/>
  <c r="AI24" i="15"/>
  <c r="AG24" i="15"/>
  <c r="AL23" i="15"/>
  <c r="AK23" i="15"/>
  <c r="AJ23" i="15"/>
  <c r="AI23" i="15"/>
  <c r="AG23" i="15"/>
  <c r="AK22" i="15"/>
  <c r="AJ22" i="15"/>
  <c r="AI22" i="15"/>
  <c r="AG22" i="15"/>
  <c r="AL21" i="15"/>
  <c r="AK21" i="15"/>
  <c r="AJ21" i="15"/>
  <c r="AI21" i="15"/>
  <c r="AG21" i="15"/>
  <c r="AL20" i="15"/>
  <c r="AK20" i="15"/>
  <c r="AJ20" i="15"/>
  <c r="AI20" i="15"/>
  <c r="AG20" i="15"/>
  <c r="AK19" i="15"/>
  <c r="AI19" i="15"/>
  <c r="AL18" i="15"/>
  <c r="AK18" i="15"/>
  <c r="AJ18" i="15"/>
  <c r="AI18" i="15"/>
  <c r="AG18" i="15"/>
  <c r="AL17" i="15"/>
  <c r="AK17" i="15"/>
  <c r="AJ17" i="15"/>
  <c r="AI17" i="15"/>
  <c r="AG17" i="15"/>
  <c r="AL16" i="15"/>
  <c r="AK16" i="15"/>
  <c r="AJ16" i="15"/>
  <c r="AI16" i="15"/>
  <c r="AG16" i="15"/>
  <c r="AK15" i="15"/>
  <c r="AI15" i="15"/>
  <c r="AG15" i="15"/>
  <c r="AL14" i="15"/>
  <c r="AK14" i="15"/>
  <c r="AJ14" i="15"/>
  <c r="AI14" i="15"/>
  <c r="AG14" i="15"/>
  <c r="AL13" i="15"/>
  <c r="AK13" i="15"/>
  <c r="AJ13" i="15"/>
  <c r="AI13" i="15"/>
  <c r="AG13" i="15"/>
  <c r="AL12" i="15"/>
  <c r="AK12" i="15"/>
  <c r="AJ12" i="15"/>
  <c r="AI12" i="15"/>
  <c r="AG12" i="15"/>
  <c r="AL11" i="15"/>
  <c r="AK11" i="15"/>
  <c r="AJ11" i="15"/>
  <c r="AI11" i="15"/>
  <c r="AG11" i="15"/>
  <c r="AF10" i="15"/>
  <c r="AL10" i="15" s="1"/>
  <c r="T39" i="22"/>
  <c r="T38" i="22"/>
  <c r="U37" i="22"/>
  <c r="T37" i="22"/>
  <c r="U36" i="22"/>
  <c r="T36" i="22"/>
  <c r="T35" i="22"/>
  <c r="U34" i="22"/>
  <c r="T34" i="22"/>
  <c r="U33" i="22"/>
  <c r="T33" i="22"/>
  <c r="U32" i="22"/>
  <c r="T32" i="22"/>
  <c r="U31" i="22"/>
  <c r="T31" i="22"/>
  <c r="U30" i="22"/>
  <c r="T30" i="22"/>
  <c r="U29" i="22"/>
  <c r="T29" i="22"/>
  <c r="U28" i="22"/>
  <c r="T28" i="22"/>
  <c r="U27" i="22"/>
  <c r="T27" i="22"/>
  <c r="T26" i="22"/>
  <c r="T25" i="22"/>
  <c r="T24" i="22"/>
  <c r="T23" i="22"/>
  <c r="U22" i="22"/>
  <c r="T22" i="22"/>
  <c r="U21" i="22"/>
  <c r="T21" i="22"/>
  <c r="U20" i="22"/>
  <c r="T20" i="22"/>
  <c r="U19" i="22"/>
  <c r="T19" i="22"/>
  <c r="U18" i="22"/>
  <c r="T18" i="22"/>
  <c r="U17" i="22"/>
  <c r="T17" i="22"/>
  <c r="T16" i="22"/>
  <c r="U15" i="22"/>
  <c r="T15" i="22"/>
  <c r="U14" i="22"/>
  <c r="T14" i="22"/>
  <c r="U13" i="22"/>
  <c r="T13" i="22"/>
  <c r="T12" i="22"/>
  <c r="U11" i="22"/>
  <c r="T11" i="22"/>
  <c r="U10" i="22"/>
  <c r="T10" i="22"/>
  <c r="U9" i="22"/>
  <c r="T9" i="22"/>
  <c r="U8" i="22"/>
  <c r="T8" i="22"/>
  <c r="S7" i="22"/>
  <c r="T71" i="16"/>
  <c r="S71" i="16"/>
  <c r="R71" i="16"/>
  <c r="Q71" i="16"/>
  <c r="O71" i="16"/>
  <c r="T69" i="16"/>
  <c r="S69" i="16"/>
  <c r="R69" i="16"/>
  <c r="Q69" i="16"/>
  <c r="O69" i="16"/>
  <c r="S67" i="16"/>
  <c r="Q67" i="16"/>
  <c r="O67" i="16"/>
  <c r="S65" i="16"/>
  <c r="R65" i="16"/>
  <c r="Q65" i="16"/>
  <c r="O65" i="16"/>
  <c r="T63" i="16"/>
  <c r="S63" i="16"/>
  <c r="R63" i="16"/>
  <c r="Q63" i="16"/>
  <c r="O63" i="16"/>
  <c r="T61" i="16"/>
  <c r="S61" i="16"/>
  <c r="R61" i="16"/>
  <c r="Q61" i="16"/>
  <c r="O61" i="16"/>
  <c r="T59" i="16"/>
  <c r="S59" i="16"/>
  <c r="R59" i="16"/>
  <c r="Q59" i="16"/>
  <c r="O59" i="16"/>
  <c r="T57" i="16"/>
  <c r="S57" i="16"/>
  <c r="R57" i="16"/>
  <c r="Q57" i="16"/>
  <c r="O57" i="16"/>
  <c r="W55" i="16"/>
  <c r="V55" i="16"/>
  <c r="N55" i="16"/>
  <c r="P65" i="16" s="1"/>
  <c r="Y96" i="21"/>
  <c r="W96" i="21"/>
  <c r="Z94" i="21"/>
  <c r="Y94" i="21"/>
  <c r="X94" i="21"/>
  <c r="W94" i="21"/>
  <c r="Z93" i="21"/>
  <c r="Y93" i="21"/>
  <c r="X93" i="21"/>
  <c r="W93" i="21"/>
  <c r="Z92" i="21"/>
  <c r="Y92" i="21"/>
  <c r="X92" i="21"/>
  <c r="W92" i="21"/>
  <c r="V91" i="21"/>
  <c r="Y88" i="21"/>
  <c r="W88" i="21"/>
  <c r="Z87" i="21"/>
  <c r="Y87" i="21"/>
  <c r="X87" i="21"/>
  <c r="W87" i="21"/>
  <c r="Y86" i="21"/>
  <c r="W86" i="21"/>
  <c r="Z85" i="21"/>
  <c r="Y85" i="21"/>
  <c r="X85" i="21"/>
  <c r="W85" i="21"/>
  <c r="Z84" i="21"/>
  <c r="Y84" i="21"/>
  <c r="X84" i="21"/>
  <c r="W84" i="21"/>
  <c r="Z83" i="21"/>
  <c r="Y83" i="21"/>
  <c r="X83" i="21"/>
  <c r="W83" i="21"/>
  <c r="Z81" i="21"/>
  <c r="Y81" i="21"/>
  <c r="X81" i="21"/>
  <c r="W81" i="21"/>
  <c r="V78" i="21"/>
  <c r="V73" i="21"/>
  <c r="Y72" i="21"/>
  <c r="W72" i="21"/>
  <c r="Z68" i="21"/>
  <c r="Y68" i="21"/>
  <c r="X68" i="21"/>
  <c r="W68" i="21"/>
  <c r="Y67" i="21"/>
  <c r="X67" i="21"/>
  <c r="W67" i="21"/>
  <c r="Y65" i="21"/>
  <c r="W65" i="21"/>
  <c r="Y64" i="21"/>
  <c r="W64" i="21"/>
  <c r="Y62" i="21"/>
  <c r="W62" i="21"/>
  <c r="Z61" i="21"/>
  <c r="Y61" i="21"/>
  <c r="W61" i="21"/>
  <c r="Z60" i="21"/>
  <c r="Y60" i="21"/>
  <c r="X60" i="21"/>
  <c r="W60" i="21"/>
  <c r="V58" i="21"/>
  <c r="Z51" i="21"/>
  <c r="Y51" i="21"/>
  <c r="X51" i="21"/>
  <c r="W51" i="21"/>
  <c r="V50" i="21"/>
  <c r="Z47" i="21"/>
  <c r="Y47" i="21"/>
  <c r="X47" i="21"/>
  <c r="W47" i="21"/>
  <c r="Z44" i="21"/>
  <c r="Y44" i="21"/>
  <c r="X44" i="21"/>
  <c r="W44" i="21"/>
  <c r="Y43" i="21"/>
  <c r="X43" i="21"/>
  <c r="W43" i="21"/>
  <c r="V41" i="21"/>
  <c r="AD41" i="21" s="1"/>
  <c r="Z39" i="21"/>
  <c r="Y39" i="21"/>
  <c r="X39" i="21"/>
  <c r="W39" i="21"/>
  <c r="Y38" i="21"/>
  <c r="W38" i="21"/>
  <c r="Z37" i="21"/>
  <c r="Y37" i="21"/>
  <c r="X37" i="21"/>
  <c r="W37" i="21"/>
  <c r="Z36" i="21"/>
  <c r="Y36" i="21"/>
  <c r="X36" i="21"/>
  <c r="W36" i="21"/>
  <c r="Z34" i="21"/>
  <c r="Y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V30" i="21"/>
  <c r="Z28" i="21"/>
  <c r="Y28" i="21"/>
  <c r="W28" i="21"/>
  <c r="Y21" i="21"/>
  <c r="W21" i="21"/>
  <c r="Z19" i="21"/>
  <c r="Y19" i="21"/>
  <c r="W19" i="21"/>
  <c r="Z18" i="21"/>
  <c r="Y18" i="21"/>
  <c r="X18" i="21"/>
  <c r="W18" i="21"/>
  <c r="Z17" i="21"/>
  <c r="Y17" i="21"/>
  <c r="X17" i="21"/>
  <c r="W17" i="21"/>
  <c r="V11" i="21"/>
  <c r="Z8" i="21"/>
  <c r="Y8" i="21"/>
  <c r="X8" i="21"/>
  <c r="W8" i="21"/>
  <c r="D10" i="15"/>
  <c r="I10" i="15" s="1"/>
  <c r="R10" i="15"/>
  <c r="W10" i="15" s="1"/>
  <c r="E11" i="15"/>
  <c r="F11" i="15"/>
  <c r="G11" i="15"/>
  <c r="H11" i="15"/>
  <c r="I11" i="15"/>
  <c r="J11" i="15"/>
  <c r="S11" i="15"/>
  <c r="T11" i="15"/>
  <c r="U11" i="15"/>
  <c r="V11" i="15"/>
  <c r="W11" i="15"/>
  <c r="X11" i="15"/>
  <c r="E12" i="15"/>
  <c r="F12" i="15"/>
  <c r="G12" i="15"/>
  <c r="H12" i="15"/>
  <c r="I12" i="15"/>
  <c r="S12" i="15"/>
  <c r="T12" i="15"/>
  <c r="U12" i="15"/>
  <c r="V12" i="15"/>
  <c r="W12" i="15"/>
  <c r="X12" i="15"/>
  <c r="E13" i="15"/>
  <c r="F13" i="15"/>
  <c r="G13" i="15"/>
  <c r="H13" i="15"/>
  <c r="I13" i="15"/>
  <c r="S13" i="15"/>
  <c r="T13" i="15"/>
  <c r="U13" i="15"/>
  <c r="V13" i="15"/>
  <c r="W13" i="15"/>
  <c r="X13" i="15"/>
  <c r="E14" i="15"/>
  <c r="F14" i="15"/>
  <c r="G14" i="15"/>
  <c r="H14" i="15"/>
  <c r="I14" i="15"/>
  <c r="S14" i="15"/>
  <c r="T14" i="15"/>
  <c r="U14" i="15"/>
  <c r="V14" i="15"/>
  <c r="W14" i="15"/>
  <c r="X14" i="15"/>
  <c r="E15" i="15"/>
  <c r="F15" i="15"/>
  <c r="G15" i="15"/>
  <c r="H15" i="15"/>
  <c r="I15" i="15"/>
  <c r="J15" i="15"/>
  <c r="S15" i="15"/>
  <c r="T15" i="15"/>
  <c r="U15" i="15"/>
  <c r="V15" i="15"/>
  <c r="W15" i="15"/>
  <c r="X15" i="15"/>
  <c r="E16" i="15"/>
  <c r="F16" i="15"/>
  <c r="G16" i="15"/>
  <c r="H16" i="15"/>
  <c r="I16" i="15"/>
  <c r="J16" i="15"/>
  <c r="S16" i="15"/>
  <c r="T16" i="15"/>
  <c r="U16" i="15"/>
  <c r="V16" i="15"/>
  <c r="W16" i="15"/>
  <c r="X16" i="15"/>
  <c r="E17" i="15"/>
  <c r="F17" i="15"/>
  <c r="G17" i="15"/>
  <c r="H17" i="15"/>
  <c r="I17" i="15"/>
  <c r="J17" i="15"/>
  <c r="S17" i="15"/>
  <c r="T17" i="15"/>
  <c r="U17" i="15"/>
  <c r="V17" i="15"/>
  <c r="W17" i="15"/>
  <c r="X17" i="15"/>
  <c r="E18" i="15"/>
  <c r="F18" i="15"/>
  <c r="G18" i="15"/>
  <c r="I18" i="15"/>
  <c r="J18" i="15"/>
  <c r="S18" i="15"/>
  <c r="T18" i="15"/>
  <c r="U18" i="15"/>
  <c r="V18" i="15"/>
  <c r="W18" i="15"/>
  <c r="X18" i="15"/>
  <c r="E19" i="15"/>
  <c r="F19" i="15"/>
  <c r="G19" i="15"/>
  <c r="H19" i="15"/>
  <c r="I19" i="15"/>
  <c r="S19" i="15"/>
  <c r="T19" i="15"/>
  <c r="U19" i="15"/>
  <c r="W19" i="15"/>
  <c r="E20" i="15"/>
  <c r="F20" i="15"/>
  <c r="G20" i="15"/>
  <c r="H20" i="15"/>
  <c r="I20" i="15"/>
  <c r="J20" i="15"/>
  <c r="S20" i="15"/>
  <c r="T20" i="15"/>
  <c r="U20" i="15"/>
  <c r="V20" i="15"/>
  <c r="W20" i="15"/>
  <c r="X20" i="15"/>
  <c r="E21" i="15"/>
  <c r="F21" i="15"/>
  <c r="G21" i="15"/>
  <c r="H21" i="15"/>
  <c r="I21" i="15"/>
  <c r="S21" i="15"/>
  <c r="T21" i="15"/>
  <c r="U21" i="15"/>
  <c r="W21" i="15"/>
  <c r="E22" i="15"/>
  <c r="F22" i="15"/>
  <c r="G22" i="15"/>
  <c r="H22" i="15"/>
  <c r="I22" i="15"/>
  <c r="J22" i="15"/>
  <c r="S22" i="15"/>
  <c r="T22" i="15"/>
  <c r="U22" i="15"/>
  <c r="V22" i="15"/>
  <c r="W22" i="15"/>
  <c r="X22" i="15"/>
  <c r="E23" i="15"/>
  <c r="F23" i="15"/>
  <c r="G23" i="15"/>
  <c r="H23" i="15"/>
  <c r="I23" i="15"/>
  <c r="J23" i="15"/>
  <c r="S23" i="15"/>
  <c r="T23" i="15"/>
  <c r="U23" i="15"/>
  <c r="V23" i="15"/>
  <c r="W23" i="15"/>
  <c r="X23" i="15"/>
  <c r="E24" i="15"/>
  <c r="F24" i="15"/>
  <c r="G24" i="15"/>
  <c r="H24" i="15"/>
  <c r="I24" i="15"/>
  <c r="J24" i="15"/>
  <c r="S24" i="15"/>
  <c r="T24" i="15"/>
  <c r="U24" i="15"/>
  <c r="V24" i="15"/>
  <c r="W24" i="15"/>
  <c r="X24" i="15"/>
  <c r="E25" i="15"/>
  <c r="F25" i="15"/>
  <c r="G25" i="15"/>
  <c r="H25" i="15"/>
  <c r="I25" i="15"/>
  <c r="J25" i="15"/>
  <c r="S25" i="15"/>
  <c r="T25" i="15"/>
  <c r="U25" i="15"/>
  <c r="V25" i="15"/>
  <c r="W25" i="15"/>
  <c r="X25" i="15"/>
  <c r="E26" i="15"/>
  <c r="F26" i="15"/>
  <c r="G26" i="15"/>
  <c r="I26" i="15"/>
  <c r="J26" i="15"/>
  <c r="S26" i="15"/>
  <c r="T26" i="15"/>
  <c r="U26" i="15"/>
  <c r="W26" i="15"/>
  <c r="E27" i="15"/>
  <c r="F27" i="15"/>
  <c r="G27" i="15"/>
  <c r="H27" i="15"/>
  <c r="I27" i="15"/>
  <c r="J27" i="15"/>
  <c r="S27" i="15"/>
  <c r="T27" i="15"/>
  <c r="U27" i="15"/>
  <c r="V27" i="15"/>
  <c r="W27" i="15"/>
  <c r="X27" i="15"/>
  <c r="E28" i="15"/>
  <c r="F28" i="15"/>
  <c r="G28" i="15"/>
  <c r="H28" i="15"/>
  <c r="I28" i="15"/>
  <c r="S28" i="15"/>
  <c r="T28" i="15"/>
  <c r="U28" i="15"/>
  <c r="V28" i="15"/>
  <c r="W28" i="15"/>
  <c r="X28" i="15"/>
  <c r="E29" i="15"/>
  <c r="F29" i="15"/>
  <c r="G29" i="15"/>
  <c r="H29" i="15"/>
  <c r="I29" i="15"/>
  <c r="J29" i="15"/>
  <c r="S29" i="15"/>
  <c r="T29" i="15"/>
  <c r="U29" i="15"/>
  <c r="V29" i="15"/>
  <c r="W29" i="15"/>
  <c r="X29" i="15"/>
  <c r="E30" i="15"/>
  <c r="F30" i="15"/>
  <c r="G30" i="15"/>
  <c r="H30" i="15"/>
  <c r="I30" i="15"/>
  <c r="S30" i="15"/>
  <c r="T30" i="15"/>
  <c r="U30" i="15"/>
  <c r="W30" i="15"/>
  <c r="E31" i="15"/>
  <c r="F31" i="15"/>
  <c r="G31" i="15"/>
  <c r="H31" i="15"/>
  <c r="I31" i="15"/>
  <c r="J31" i="15"/>
  <c r="S31" i="15"/>
  <c r="T31" i="15"/>
  <c r="U31" i="15"/>
  <c r="V31" i="15"/>
  <c r="W31" i="15"/>
  <c r="X31" i="15"/>
  <c r="E32" i="15"/>
  <c r="F32" i="15"/>
  <c r="G32" i="15"/>
  <c r="H32" i="15"/>
  <c r="I32" i="15"/>
  <c r="S32" i="15"/>
  <c r="T32" i="15"/>
  <c r="U32" i="15"/>
  <c r="V32" i="15"/>
  <c r="W32" i="15"/>
  <c r="X32" i="15"/>
  <c r="E33" i="15"/>
  <c r="F33" i="15"/>
  <c r="G33" i="15"/>
  <c r="H33" i="15"/>
  <c r="I33" i="15"/>
  <c r="J33" i="15"/>
  <c r="S33" i="15"/>
  <c r="T33" i="15"/>
  <c r="U33" i="15"/>
  <c r="W33" i="15"/>
  <c r="E34" i="15"/>
  <c r="F34" i="15"/>
  <c r="G34" i="15"/>
  <c r="H34" i="15"/>
  <c r="I34" i="15"/>
  <c r="J34" i="15"/>
  <c r="S34" i="15"/>
  <c r="T34" i="15"/>
  <c r="U34" i="15"/>
  <c r="V34" i="15"/>
  <c r="W34" i="15"/>
  <c r="X34" i="15"/>
  <c r="S35" i="15"/>
  <c r="T35" i="15"/>
  <c r="U35" i="15"/>
  <c r="W35" i="15"/>
  <c r="S36" i="15"/>
  <c r="T36" i="15"/>
  <c r="U36" i="15"/>
  <c r="V36" i="15"/>
  <c r="W36" i="15"/>
  <c r="X36" i="15"/>
  <c r="S37" i="15"/>
  <c r="T37" i="15"/>
  <c r="U37" i="15"/>
  <c r="V37" i="15"/>
  <c r="W37" i="15"/>
  <c r="X37" i="15"/>
  <c r="S38" i="15"/>
  <c r="T38" i="15"/>
  <c r="U38" i="15"/>
  <c r="W38" i="15"/>
  <c r="S39" i="15"/>
  <c r="T39" i="15"/>
  <c r="U39" i="15"/>
  <c r="V39" i="15"/>
  <c r="W39" i="15"/>
  <c r="X39" i="15"/>
  <c r="C7" i="22"/>
  <c r="G7" i="22"/>
  <c r="H7" i="22" s="1"/>
  <c r="M7" i="22"/>
  <c r="N7" i="22" s="1"/>
  <c r="H8" i="22"/>
  <c r="I8" i="22"/>
  <c r="N8" i="22"/>
  <c r="O8" i="22"/>
  <c r="H9" i="22"/>
  <c r="I9" i="22"/>
  <c r="N9" i="22"/>
  <c r="O9" i="22"/>
  <c r="H10" i="22"/>
  <c r="I10" i="22"/>
  <c r="N10" i="22"/>
  <c r="O10" i="22"/>
  <c r="H11" i="22"/>
  <c r="I11" i="22"/>
  <c r="N11" i="22"/>
  <c r="O11" i="22"/>
  <c r="H12" i="22"/>
  <c r="I12" i="22"/>
  <c r="N12" i="22"/>
  <c r="O12" i="22"/>
  <c r="H13" i="22"/>
  <c r="I13" i="22"/>
  <c r="N13" i="22"/>
  <c r="O13" i="22"/>
  <c r="H14" i="22"/>
  <c r="I14" i="22"/>
  <c r="N14" i="22"/>
  <c r="O14" i="22"/>
  <c r="H15" i="22"/>
  <c r="N15" i="22"/>
  <c r="O15" i="22"/>
  <c r="H16" i="22"/>
  <c r="I16" i="22"/>
  <c r="N16" i="22"/>
  <c r="H17" i="22"/>
  <c r="I17" i="22"/>
  <c r="N17" i="22"/>
  <c r="O17" i="22"/>
  <c r="H18" i="22"/>
  <c r="I18" i="22"/>
  <c r="N18" i="22"/>
  <c r="H19" i="22"/>
  <c r="I19" i="22"/>
  <c r="N19" i="22"/>
  <c r="O19" i="22"/>
  <c r="H20" i="22"/>
  <c r="I20" i="22"/>
  <c r="N20" i="22"/>
  <c r="O20" i="22"/>
  <c r="H21" i="22"/>
  <c r="I21" i="22"/>
  <c r="N21" i="22"/>
  <c r="O21" i="22"/>
  <c r="H22" i="22"/>
  <c r="I22" i="22"/>
  <c r="N22" i="22"/>
  <c r="O22" i="22"/>
  <c r="H23" i="22"/>
  <c r="N23" i="22"/>
  <c r="H24" i="22"/>
  <c r="I24" i="22"/>
  <c r="N24" i="22"/>
  <c r="O24" i="22"/>
  <c r="H25" i="22"/>
  <c r="I25" i="22"/>
  <c r="N25" i="22"/>
  <c r="O25" i="22"/>
  <c r="H26" i="22"/>
  <c r="I26" i="22"/>
  <c r="N26" i="22"/>
  <c r="O26" i="22"/>
  <c r="H27" i="22"/>
  <c r="I27" i="22"/>
  <c r="N27" i="22"/>
  <c r="H28" i="22"/>
  <c r="I28" i="22"/>
  <c r="N28" i="22"/>
  <c r="O28" i="22"/>
  <c r="H29" i="22"/>
  <c r="I29" i="22"/>
  <c r="N29" i="22"/>
  <c r="O29" i="22"/>
  <c r="H30" i="22"/>
  <c r="I30" i="22"/>
  <c r="N30" i="22"/>
  <c r="H31" i="22"/>
  <c r="I31" i="22"/>
  <c r="N31" i="22"/>
  <c r="O31" i="22"/>
  <c r="N32" i="22"/>
  <c r="N33" i="22"/>
  <c r="O33" i="22"/>
  <c r="N34" i="22"/>
  <c r="O34" i="22"/>
  <c r="N35" i="22"/>
  <c r="N36" i="22"/>
  <c r="O36" i="22"/>
  <c r="N7" i="16"/>
  <c r="O7" i="16" s="1"/>
  <c r="V7" i="16"/>
  <c r="W7" i="16"/>
  <c r="O9" i="16"/>
  <c r="P9" i="16"/>
  <c r="Q9" i="16"/>
  <c r="R9" i="16"/>
  <c r="S9" i="16"/>
  <c r="T9" i="16"/>
  <c r="O11" i="16"/>
  <c r="Q11" i="16"/>
  <c r="R11" i="16"/>
  <c r="S11" i="16"/>
  <c r="T11" i="16"/>
  <c r="O13" i="16"/>
  <c r="Q13" i="16"/>
  <c r="R13" i="16"/>
  <c r="S13" i="16"/>
  <c r="T13" i="16"/>
  <c r="O15" i="16"/>
  <c r="P15" i="16"/>
  <c r="Q15" i="16"/>
  <c r="R15" i="16"/>
  <c r="S15" i="16"/>
  <c r="O17" i="16"/>
  <c r="P17" i="16"/>
  <c r="Q17" i="16"/>
  <c r="R17" i="16"/>
  <c r="S17" i="16"/>
  <c r="T17" i="16"/>
  <c r="O19" i="16"/>
  <c r="P19" i="16"/>
  <c r="Q19" i="16"/>
  <c r="S19" i="16"/>
  <c r="O21" i="16"/>
  <c r="P21" i="16"/>
  <c r="Q21" i="16"/>
  <c r="R21" i="16"/>
  <c r="S21" i="16"/>
  <c r="T21" i="16"/>
  <c r="O23" i="16"/>
  <c r="P23" i="16"/>
  <c r="Q23" i="16"/>
  <c r="R23" i="16"/>
  <c r="S23" i="16"/>
  <c r="N31" i="16"/>
  <c r="S31" i="16" s="1"/>
  <c r="V31" i="16"/>
  <c r="W31" i="16"/>
  <c r="O33" i="16"/>
  <c r="Q33" i="16"/>
  <c r="R33" i="16"/>
  <c r="S33" i="16"/>
  <c r="T33" i="16"/>
  <c r="O35" i="16"/>
  <c r="P35" i="16"/>
  <c r="Q35" i="16"/>
  <c r="R35" i="16"/>
  <c r="S35" i="16"/>
  <c r="T35" i="16"/>
  <c r="O37" i="16"/>
  <c r="Q37" i="16"/>
  <c r="R37" i="16"/>
  <c r="S37" i="16"/>
  <c r="T37" i="16"/>
  <c r="O39" i="16"/>
  <c r="P39" i="16"/>
  <c r="Q39" i="16"/>
  <c r="R39" i="16"/>
  <c r="S39" i="16"/>
  <c r="T39" i="16"/>
  <c r="O41" i="16"/>
  <c r="Q41" i="16"/>
  <c r="R41" i="16"/>
  <c r="S41" i="16"/>
  <c r="T41" i="16"/>
  <c r="O43" i="16"/>
  <c r="P43" i="16"/>
  <c r="Q43" i="16"/>
  <c r="S43" i="16"/>
  <c r="O45" i="16"/>
  <c r="P45" i="16"/>
  <c r="Q45" i="16"/>
  <c r="R45" i="16"/>
  <c r="S45" i="16"/>
  <c r="T45" i="16"/>
  <c r="O47" i="16"/>
  <c r="P47" i="16"/>
  <c r="Q47" i="16"/>
  <c r="R47" i="16"/>
  <c r="S47" i="16"/>
  <c r="T47" i="16"/>
  <c r="O8" i="21"/>
  <c r="P8" i="21"/>
  <c r="Q8" i="21"/>
  <c r="R8" i="21"/>
  <c r="T8" i="21"/>
  <c r="U8" i="21"/>
  <c r="B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AG11" i="21" s="1"/>
  <c r="S11" i="21"/>
  <c r="O16" i="21"/>
  <c r="P16" i="21"/>
  <c r="O17" i="21"/>
  <c r="P17" i="21"/>
  <c r="Q17" i="21"/>
  <c r="R17" i="21"/>
  <c r="T17" i="21"/>
  <c r="U17" i="21"/>
  <c r="O18" i="21"/>
  <c r="Q18" i="21"/>
  <c r="R18" i="21"/>
  <c r="T18" i="21"/>
  <c r="U18" i="21"/>
  <c r="T19" i="21"/>
  <c r="Q22" i="21"/>
  <c r="R22" i="21"/>
  <c r="O28" i="21"/>
  <c r="P28" i="21"/>
  <c r="Q28" i="21"/>
  <c r="R28" i="21"/>
  <c r="T28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R30" i="21" s="1"/>
  <c r="N30" i="21"/>
  <c r="P30" i="21" s="1"/>
  <c r="Q30" i="21"/>
  <c r="S30" i="21"/>
  <c r="T30" i="21" s="1"/>
  <c r="O31" i="21"/>
  <c r="P31" i="21"/>
  <c r="Q31" i="21"/>
  <c r="R31" i="21"/>
  <c r="T31" i="21"/>
  <c r="U31" i="21"/>
  <c r="O32" i="21"/>
  <c r="P32" i="21"/>
  <c r="Q32" i="21"/>
  <c r="R32" i="21"/>
  <c r="T32" i="21"/>
  <c r="U32" i="21"/>
  <c r="O33" i="21"/>
  <c r="P33" i="21"/>
  <c r="Q33" i="21"/>
  <c r="T33" i="21"/>
  <c r="U33" i="21"/>
  <c r="O34" i="21"/>
  <c r="P34" i="21"/>
  <c r="T34" i="21"/>
  <c r="O36" i="21"/>
  <c r="Q36" i="21"/>
  <c r="R36" i="21"/>
  <c r="T36" i="21"/>
  <c r="U36" i="21"/>
  <c r="O37" i="21"/>
  <c r="P37" i="21"/>
  <c r="Q37" i="21"/>
  <c r="R37" i="21"/>
  <c r="T37" i="21"/>
  <c r="U37" i="21"/>
  <c r="O39" i="21"/>
  <c r="P39" i="21"/>
  <c r="Q39" i="21"/>
  <c r="R39" i="21"/>
  <c r="T39" i="21"/>
  <c r="U39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S41" i="21"/>
  <c r="T41" i="21" s="1"/>
  <c r="O43" i="21"/>
  <c r="P43" i="21"/>
  <c r="Q43" i="21"/>
  <c r="R43" i="21"/>
  <c r="T43" i="21"/>
  <c r="U43" i="21"/>
  <c r="O44" i="21"/>
  <c r="P44" i="21"/>
  <c r="Q44" i="21"/>
  <c r="R44" i="21"/>
  <c r="T44" i="21"/>
  <c r="U44" i="21"/>
  <c r="O45" i="21"/>
  <c r="P45" i="21"/>
  <c r="O47" i="21"/>
  <c r="Q47" i="21"/>
  <c r="R47" i="21"/>
  <c r="T47" i="21"/>
  <c r="U47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AV50" i="21" s="1"/>
  <c r="S50" i="21"/>
  <c r="T50" i="21" s="1"/>
  <c r="O51" i="21"/>
  <c r="Q51" i="21"/>
  <c r="R51" i="21"/>
  <c r="T51" i="21"/>
  <c r="U51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S58" i="21"/>
  <c r="T58" i="21" s="1"/>
  <c r="O60" i="21"/>
  <c r="Q60" i="21"/>
  <c r="R60" i="21"/>
  <c r="T60" i="21"/>
  <c r="U60" i="21"/>
  <c r="T61" i="21"/>
  <c r="O62" i="21"/>
  <c r="P62" i="21"/>
  <c r="T62" i="21"/>
  <c r="O64" i="21"/>
  <c r="P64" i="21"/>
  <c r="Q65" i="21"/>
  <c r="R65" i="21"/>
  <c r="T65" i="21"/>
  <c r="O67" i="21"/>
  <c r="P67" i="21"/>
  <c r="Q67" i="21"/>
  <c r="R67" i="21"/>
  <c r="T67" i="21"/>
  <c r="U67" i="21"/>
  <c r="O68" i="21"/>
  <c r="P68" i="21"/>
  <c r="Q68" i="21"/>
  <c r="R68" i="21"/>
  <c r="T68" i="21"/>
  <c r="U68" i="21"/>
  <c r="O69" i="21"/>
  <c r="P69" i="21"/>
  <c r="T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S73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P78" i="21" s="1"/>
  <c r="S78" i="21"/>
  <c r="T78" i="21" s="1"/>
  <c r="O81" i="21"/>
  <c r="Q81" i="21"/>
  <c r="R81" i="21"/>
  <c r="T81" i="21"/>
  <c r="U81" i="21"/>
  <c r="O83" i="21"/>
  <c r="P83" i="21"/>
  <c r="Q83" i="21"/>
  <c r="R83" i="21"/>
  <c r="T83" i="21"/>
  <c r="U83" i="21"/>
  <c r="O84" i="21"/>
  <c r="P84" i="21"/>
  <c r="Q84" i="21"/>
  <c r="R84" i="21"/>
  <c r="T84" i="21"/>
  <c r="U84" i="21"/>
  <c r="O85" i="21"/>
  <c r="P85" i="21"/>
  <c r="Q85" i="21"/>
  <c r="R85" i="21"/>
  <c r="T85" i="21"/>
  <c r="U85" i="21"/>
  <c r="O87" i="21"/>
  <c r="P87" i="21"/>
  <c r="Q87" i="21"/>
  <c r="T87" i="21"/>
  <c r="U87" i="21"/>
  <c r="O88" i="21"/>
  <c r="P88" i="21"/>
  <c r="Q88" i="21"/>
  <c r="R88" i="21"/>
  <c r="T88" i="21"/>
  <c r="U88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AV91" i="21" s="1"/>
  <c r="S91" i="21"/>
  <c r="T91" i="21" s="1"/>
  <c r="O92" i="21"/>
  <c r="Q92" i="21"/>
  <c r="R92" i="21"/>
  <c r="T92" i="21"/>
  <c r="U92" i="21"/>
  <c r="O93" i="21"/>
  <c r="P93" i="21"/>
  <c r="Q93" i="21"/>
  <c r="R93" i="21"/>
  <c r="T93" i="21"/>
  <c r="U93" i="21"/>
  <c r="O94" i="21"/>
  <c r="Q94" i="21"/>
  <c r="R94" i="21"/>
  <c r="T94" i="21"/>
  <c r="U94" i="21"/>
  <c r="Z41" i="21"/>
  <c r="Z50" i="21"/>
  <c r="Z78" i="21"/>
  <c r="V9" i="21"/>
  <c r="V10" i="21" s="1"/>
  <c r="Y41" i="21"/>
  <c r="Y50" i="21"/>
  <c r="Y78" i="21"/>
  <c r="Z30" i="21"/>
  <c r="X41" i="21"/>
  <c r="X50" i="21"/>
  <c r="X78" i="21"/>
  <c r="S55" i="16"/>
  <c r="P71" i="16"/>
  <c r="R55" i="16"/>
  <c r="P59" i="16"/>
  <c r="P63" i="16"/>
  <c r="Q55" i="16"/>
  <c r="P67" i="16"/>
  <c r="P69" i="16"/>
  <c r="O55" i="16"/>
  <c r="T55" i="16"/>
  <c r="P57" i="16"/>
  <c r="P61" i="16"/>
  <c r="AI10" i="15"/>
  <c r="AY10" i="15"/>
  <c r="AW10" i="15"/>
  <c r="AX10" i="15"/>
  <c r="AU10" i="15"/>
  <c r="AA7" i="22"/>
  <c r="O79" i="16"/>
  <c r="T79" i="16"/>
  <c r="P81" i="16"/>
  <c r="P85" i="16"/>
  <c r="AE11" i="21"/>
  <c r="AE30" i="21"/>
  <c r="AD11" i="21"/>
  <c r="AD30" i="21"/>
  <c r="AE41" i="21"/>
  <c r="AE58" i="21"/>
  <c r="AC78" i="21"/>
  <c r="AD91" i="21"/>
  <c r="AE78" i="21"/>
  <c r="AD78" i="21"/>
  <c r="AJ41" i="21"/>
  <c r="AJ78" i="21"/>
  <c r="AJ30" i="21"/>
  <c r="AI78" i="21"/>
  <c r="AI11" i="21"/>
  <c r="AI30" i="21"/>
  <c r="AH41" i="21"/>
  <c r="AH50" i="21"/>
  <c r="AG58" i="21"/>
  <c r="AH78" i="21"/>
  <c r="AI91" i="21"/>
  <c r="AJ11" i="21"/>
  <c r="AI41" i="21"/>
  <c r="AJ91" i="21"/>
  <c r="AF9" i="21"/>
  <c r="S103" i="16"/>
  <c r="Q103" i="16"/>
  <c r="R103" i="16"/>
  <c r="P107" i="16"/>
  <c r="P111" i="16"/>
  <c r="P115" i="16"/>
  <c r="P117" i="16"/>
  <c r="O103" i="16"/>
  <c r="T103" i="16"/>
  <c r="P105" i="16"/>
  <c r="P109" i="16"/>
  <c r="P113" i="16"/>
  <c r="BI10" i="15"/>
  <c r="BN10" i="15"/>
  <c r="F18" i="54"/>
  <c r="F22" i="54"/>
  <c r="F44" i="54"/>
  <c r="F17" i="54"/>
  <c r="F21" i="54"/>
  <c r="E29" i="54"/>
  <c r="F32" i="54"/>
  <c r="E33" i="54"/>
  <c r="E37" i="54"/>
  <c r="F43" i="54"/>
  <c r="F47" i="54"/>
  <c r="E19" i="53"/>
  <c r="E30" i="53"/>
  <c r="F21" i="53"/>
  <c r="F25" i="53"/>
  <c r="F32" i="53"/>
  <c r="F36" i="53"/>
  <c r="F35" i="53"/>
  <c r="E34" i="53"/>
  <c r="F34" i="53"/>
  <c r="F33" i="53"/>
  <c r="CA10" i="15"/>
  <c r="BZ10" i="15"/>
  <c r="S127" i="16"/>
  <c r="AO50" i="21"/>
  <c r="AN41" i="21"/>
  <c r="AN50" i="21"/>
  <c r="AM41" i="21"/>
  <c r="AM50" i="21"/>
  <c r="AO41" i="21"/>
  <c r="AL11" i="21"/>
  <c r="AN11" i="21"/>
  <c r="AO11" i="21"/>
  <c r="AM11" i="21"/>
  <c r="AT30" i="21"/>
  <c r="AQ41" i="21"/>
  <c r="AT50" i="21"/>
  <c r="AQ91" i="21"/>
  <c r="AT41" i="21"/>
  <c r="AS41" i="21"/>
  <c r="AP9" i="21"/>
  <c r="AS58" i="21"/>
  <c r="AT58" i="21"/>
  <c r="AR58" i="21"/>
  <c r="CN10" i="15"/>
  <c r="CM10" i="15"/>
  <c r="CP10" i="15"/>
  <c r="CK10" i="15"/>
  <c r="AS7" i="22"/>
  <c r="R151" i="16"/>
  <c r="P155" i="16"/>
  <c r="P159" i="16"/>
  <c r="P163" i="16"/>
  <c r="P165" i="16"/>
  <c r="S151" i="16"/>
  <c r="P19" i="53"/>
  <c r="P23" i="53"/>
  <c r="P30" i="53"/>
  <c r="Q25" i="53"/>
  <c r="Q32" i="53"/>
  <c r="T17" i="54"/>
  <c r="U20" i="54"/>
  <c r="T21" i="54"/>
  <c r="U24" i="54"/>
  <c r="U31" i="54"/>
  <c r="T32" i="54"/>
  <c r="U35" i="54"/>
  <c r="T36" i="54"/>
  <c r="U42" i="54"/>
  <c r="T43" i="54"/>
  <c r="U46" i="54"/>
  <c r="CY10" i="15"/>
  <c r="DD10" i="15"/>
  <c r="P179" i="16"/>
  <c r="P187" i="16"/>
  <c r="Q175" i="16"/>
  <c r="S175" i="16"/>
  <c r="R175" i="16"/>
  <c r="P183" i="16"/>
  <c r="P189" i="16"/>
  <c r="O175" i="16"/>
  <c r="T175" i="16"/>
  <c r="P177" i="16"/>
  <c r="P181" i="16"/>
  <c r="P185" i="16"/>
  <c r="AY50" i="21"/>
  <c r="AY30" i="21"/>
  <c r="AX50" i="21"/>
  <c r="AW11" i="21"/>
  <c r="AX30" i="21"/>
  <c r="AV41" i="21"/>
  <c r="AW50" i="21"/>
  <c r="AV58" i="21"/>
  <c r="AX91" i="21"/>
  <c r="AY91" i="21"/>
  <c r="DQ10" i="15"/>
  <c r="DP10" i="15"/>
  <c r="BE7" i="22"/>
  <c r="S199" i="16"/>
  <c r="R199" i="16"/>
  <c r="P203" i="16"/>
  <c r="P207" i="16"/>
  <c r="P211" i="16"/>
  <c r="P213" i="16"/>
  <c r="Q199" i="16"/>
  <c r="O199" i="16"/>
  <c r="T199" i="16"/>
  <c r="P201" i="16"/>
  <c r="P205" i="16"/>
  <c r="P209" i="16"/>
  <c r="BD30" i="21"/>
  <c r="BD58" i="21"/>
  <c r="AZ9" i="21"/>
  <c r="BC30" i="21"/>
  <c r="BA41" i="21"/>
  <c r="BC58" i="21"/>
  <c r="BA78" i="21"/>
  <c r="M9" i="21" l="1"/>
  <c r="M10" i="21" s="1"/>
  <c r="AV78" i="21"/>
  <c r="AP10" i="21"/>
  <c r="AT91" i="21"/>
  <c r="P137" i="16"/>
  <c r="Q127" i="16"/>
  <c r="AA9" i="21"/>
  <c r="AD9" i="21" s="1"/>
  <c r="O30" i="21"/>
  <c r="L9" i="21"/>
  <c r="L10" i="21" s="1"/>
  <c r="D9" i="21"/>
  <c r="D10" i="21" s="1"/>
  <c r="F24" i="53"/>
  <c r="F37" i="53"/>
  <c r="E18" i="54"/>
  <c r="E36" i="54"/>
  <c r="AS91" i="21"/>
  <c r="Q23" i="53"/>
  <c r="P36" i="53"/>
  <c r="T18" i="54"/>
  <c r="T37" i="54"/>
  <c r="M18" i="66"/>
  <c r="M22" i="66"/>
  <c r="M31" i="66"/>
  <c r="M38" i="66"/>
  <c r="M45" i="66"/>
  <c r="M54" i="66"/>
  <c r="BB58" i="21"/>
  <c r="AJ9" i="21"/>
  <c r="U45" i="54"/>
  <c r="T25" i="54"/>
  <c r="AR11" i="21"/>
  <c r="AN58" i="21"/>
  <c r="P133" i="16"/>
  <c r="P139" i="16"/>
  <c r="AI50" i="21"/>
  <c r="U41" i="21"/>
  <c r="K9" i="21"/>
  <c r="K10" i="21" s="1"/>
  <c r="C9" i="21"/>
  <c r="C10" i="21" s="1"/>
  <c r="P37" i="16"/>
  <c r="Q7" i="16"/>
  <c r="AB11" i="21"/>
  <c r="E17" i="53"/>
  <c r="E29" i="53"/>
  <c r="F29" i="54"/>
  <c r="E42" i="54"/>
  <c r="E47" i="54"/>
  <c r="AL41" i="21"/>
  <c r="AS30" i="21"/>
  <c r="AQ50" i="21"/>
  <c r="AQ58" i="21"/>
  <c r="Q19" i="53"/>
  <c r="Q35" i="53"/>
  <c r="M62" i="66"/>
  <c r="M66" i="66"/>
  <c r="M89" i="66"/>
  <c r="AV30" i="21"/>
  <c r="BC41" i="21"/>
  <c r="BC11" i="21"/>
  <c r="AY11" i="21"/>
  <c r="P34" i="53"/>
  <c r="P129" i="16"/>
  <c r="P135" i="16"/>
  <c r="F25" i="54"/>
  <c r="J9" i="21"/>
  <c r="J10" i="21" s="1"/>
  <c r="B9" i="21"/>
  <c r="B10" i="21" s="1"/>
  <c r="T31" i="16"/>
  <c r="Z11" i="21"/>
  <c r="Z58" i="21"/>
  <c r="W78" i="21"/>
  <c r="U7" i="22"/>
  <c r="AB91" i="21"/>
  <c r="Z7" i="22"/>
  <c r="AG50" i="21"/>
  <c r="F22" i="53"/>
  <c r="E21" i="54"/>
  <c r="E34" i="54"/>
  <c r="AS11" i="21"/>
  <c r="M6" i="66"/>
  <c r="M11" i="66"/>
  <c r="M42" i="66"/>
  <c r="M68" i="66"/>
  <c r="M70" i="66"/>
  <c r="M72" i="66"/>
  <c r="AV11" i="21"/>
  <c r="BA50" i="21"/>
  <c r="BC78" i="21"/>
  <c r="E9" i="21"/>
  <c r="E10" i="21" s="1"/>
  <c r="BD11" i="21"/>
  <c r="AQ11" i="21"/>
  <c r="AK9" i="21"/>
  <c r="AK10" i="21" s="1"/>
  <c r="T127" i="16"/>
  <c r="R127" i="16"/>
  <c r="O41" i="21"/>
  <c r="S9" i="21"/>
  <c r="S10" i="21" s="1"/>
  <c r="I9" i="21"/>
  <c r="I10" i="21" s="1"/>
  <c r="X30" i="21"/>
  <c r="X91" i="21"/>
  <c r="AN30" i="21"/>
  <c r="AR7" i="22"/>
  <c r="U17" i="54"/>
  <c r="T29" i="54"/>
  <c r="U36" i="54"/>
  <c r="M84" i="66"/>
  <c r="AX41" i="21"/>
  <c r="AW58" i="21"/>
  <c r="BC50" i="21"/>
  <c r="BA91" i="21"/>
  <c r="O127" i="16"/>
  <c r="AM7" i="22"/>
  <c r="AJ50" i="21"/>
  <c r="R11" i="21"/>
  <c r="H9" i="21"/>
  <c r="H10" i="21" s="1"/>
  <c r="AC41" i="21"/>
  <c r="AI58" i="21"/>
  <c r="AG7" i="22"/>
  <c r="E22" i="53"/>
  <c r="F30" i="53"/>
  <c r="AM58" i="21"/>
  <c r="AR41" i="21"/>
  <c r="Q33" i="53"/>
  <c r="T19" i="54"/>
  <c r="T41" i="54"/>
  <c r="M23" i="66"/>
  <c r="M44" i="66"/>
  <c r="M55" i="66"/>
  <c r="M78" i="66"/>
  <c r="AX7" i="22"/>
  <c r="BD91" i="21"/>
  <c r="AT78" i="21"/>
  <c r="AT11" i="21"/>
  <c r="P141" i="16"/>
  <c r="P11" i="21"/>
  <c r="G9" i="21"/>
  <c r="G10" i="21" s="1"/>
  <c r="P41" i="16"/>
  <c r="P33" i="16"/>
  <c r="W50" i="21"/>
  <c r="AB30" i="21"/>
  <c r="AL50" i="21"/>
  <c r="AQ78" i="21"/>
  <c r="P20" i="53"/>
  <c r="Q22" i="53"/>
  <c r="U30" i="54"/>
  <c r="M65" i="66"/>
  <c r="DC10" i="15"/>
  <c r="BD7" i="22"/>
  <c r="BB11" i="21"/>
  <c r="AU9" i="21"/>
  <c r="P131" i="16"/>
  <c r="AF10" i="21"/>
  <c r="O58" i="21"/>
  <c r="F9" i="21"/>
  <c r="F10" i="21" s="1"/>
  <c r="P11" i="16"/>
  <c r="AG41" i="21"/>
  <c r="AG78" i="21"/>
  <c r="AG91" i="21"/>
  <c r="F23" i="53"/>
  <c r="F41" i="54"/>
  <c r="F46" i="54"/>
  <c r="P18" i="53"/>
  <c r="P31" i="53"/>
  <c r="P24" i="53"/>
  <c r="T20" i="54"/>
  <c r="T30" i="54"/>
  <c r="T42" i="54"/>
  <c r="M12" i="66"/>
  <c r="M25" i="66"/>
  <c r="M36" i="66"/>
  <c r="M41" i="66"/>
  <c r="M50" i="66"/>
  <c r="M69" i="66"/>
  <c r="M71" i="66"/>
  <c r="M73" i="66"/>
  <c r="BA30" i="21"/>
  <c r="AX9" i="21"/>
  <c r="AN9" i="21"/>
  <c r="R91" i="21"/>
  <c r="O78" i="21"/>
  <c r="O11" i="21"/>
  <c r="R31" i="16"/>
  <c r="O7" i="22"/>
  <c r="H10" i="15"/>
  <c r="X10" i="15"/>
  <c r="W11" i="21"/>
  <c r="W58" i="21"/>
  <c r="Y91" i="21"/>
  <c r="AB78" i="21"/>
  <c r="BL10" i="15"/>
  <c r="F29" i="53"/>
  <c r="E37" i="53"/>
  <c r="E46" i="54"/>
  <c r="AL58" i="21"/>
  <c r="AL91" i="21"/>
  <c r="BW10" i="15"/>
  <c r="AS50" i="21"/>
  <c r="AS78" i="21"/>
  <c r="P157" i="16"/>
  <c r="T23" i="54"/>
  <c r="AX58" i="21"/>
  <c r="AY7" i="22"/>
  <c r="BB50" i="21"/>
  <c r="BA58" i="21"/>
  <c r="BC91" i="21"/>
  <c r="AZ10" i="21"/>
  <c r="AO9" i="21"/>
  <c r="AI9" i="21"/>
  <c r="Q91" i="21"/>
  <c r="U58" i="21"/>
  <c r="U30" i="21"/>
  <c r="O31" i="16"/>
  <c r="P13" i="16"/>
  <c r="T7" i="16"/>
  <c r="G10" i="15"/>
  <c r="Q31" i="16"/>
  <c r="X11" i="21"/>
  <c r="Y58" i="21"/>
  <c r="T7" i="22"/>
  <c r="Q79" i="16"/>
  <c r="AF7" i="22"/>
  <c r="F31" i="53"/>
  <c r="F30" i="54"/>
  <c r="F35" i="54"/>
  <c r="E41" i="54"/>
  <c r="AL30" i="21"/>
  <c r="AN91" i="21"/>
  <c r="CB10" i="15"/>
  <c r="AR30" i="21"/>
  <c r="O151" i="16"/>
  <c r="P167" i="16"/>
  <c r="AY41" i="21"/>
  <c r="BC9" i="21"/>
  <c r="AA10" i="21"/>
  <c r="O91" i="21"/>
  <c r="U78" i="21"/>
  <c r="U50" i="21"/>
  <c r="U11" i="21"/>
  <c r="S7" i="16"/>
  <c r="E10" i="15"/>
  <c r="Y11" i="21"/>
  <c r="AK10" i="15"/>
  <c r="AE50" i="21"/>
  <c r="R79" i="16"/>
  <c r="AH30" i="21"/>
  <c r="E23" i="54"/>
  <c r="AM30" i="21"/>
  <c r="Q18" i="53"/>
  <c r="BD78" i="21"/>
  <c r="DO10" i="15"/>
  <c r="AE9" i="21"/>
  <c r="R41" i="21"/>
  <c r="T11" i="21"/>
  <c r="N9" i="21"/>
  <c r="AH9" i="21" s="1"/>
  <c r="R7" i="16"/>
  <c r="I7" i="22"/>
  <c r="Y30" i="21"/>
  <c r="AC30" i="21"/>
  <c r="AD58" i="21"/>
  <c r="P83" i="16"/>
  <c r="P93" i="16"/>
  <c r="F20" i="54"/>
  <c r="F34" i="54"/>
  <c r="F42" i="54"/>
  <c r="E45" i="54"/>
  <c r="AO78" i="21"/>
  <c r="AQ30" i="21"/>
  <c r="P161" i="16"/>
  <c r="Q29" i="53"/>
  <c r="T22" i="54"/>
  <c r="T44" i="54"/>
  <c r="AW41" i="21"/>
  <c r="DA10" i="15"/>
  <c r="BB41" i="21"/>
  <c r="R58" i="21"/>
  <c r="Q41" i="21"/>
  <c r="S10" i="15"/>
  <c r="W41" i="21"/>
  <c r="Z91" i="21"/>
  <c r="AG10" i="15"/>
  <c r="AB50" i="21"/>
  <c r="P89" i="16"/>
  <c r="AH11" i="21"/>
  <c r="AG30" i="21"/>
  <c r="AJ58" i="21"/>
  <c r="F18" i="53"/>
  <c r="T151" i="16"/>
  <c r="Q31" i="53"/>
  <c r="AY78" i="21"/>
  <c r="BB78" i="21"/>
  <c r="DM10" i="15"/>
  <c r="U91" i="21"/>
  <c r="R78" i="21"/>
  <c r="Q58" i="21"/>
  <c r="R50" i="21"/>
  <c r="P41" i="21"/>
  <c r="U10" i="15"/>
  <c r="W30" i="21"/>
  <c r="AJ10" i="15"/>
  <c r="AC11" i="21"/>
  <c r="AC50" i="21"/>
  <c r="AB58" i="21"/>
  <c r="P91" i="16"/>
  <c r="BM10" i="15"/>
  <c r="AL78" i="21"/>
  <c r="AR50" i="21"/>
  <c r="AR78" i="21"/>
  <c r="P153" i="16"/>
  <c r="AW30" i="21"/>
  <c r="AY58" i="21"/>
  <c r="BB30" i="21"/>
  <c r="BD50" i="21"/>
  <c r="Q78" i="21"/>
  <c r="P58" i="21"/>
  <c r="Q50" i="21"/>
  <c r="Q11" i="21"/>
  <c r="J10" i="15"/>
  <c r="V10" i="15"/>
  <c r="W91" i="21"/>
  <c r="AB41" i="21"/>
  <c r="AC58" i="21"/>
  <c r="P87" i="16"/>
  <c r="P95" i="16"/>
  <c r="AH58" i="21"/>
  <c r="AM78" i="21"/>
  <c r="AW78" i="21"/>
  <c r="O50" i="21"/>
  <c r="Z9" i="21" l="1"/>
  <c r="AG9" i="21"/>
  <c r="AU10" i="21"/>
  <c r="AY9" i="21"/>
  <c r="AT9" i="21"/>
  <c r="Y9" i="21"/>
  <c r="BD9" i="21"/>
  <c r="AS9" i="21"/>
  <c r="AV9" i="21"/>
  <c r="U9" i="21"/>
  <c r="T9" i="21"/>
  <c r="R9" i="21"/>
  <c r="N10" i="21"/>
  <c r="AM9" i="21"/>
  <c r="AL9" i="21"/>
  <c r="BB9" i="21"/>
  <c r="W9" i="21"/>
  <c r="AR9" i="21"/>
  <c r="AW9" i="21"/>
  <c r="O9" i="21"/>
  <c r="AQ9" i="21"/>
  <c r="P9" i="21"/>
  <c r="X9" i="21"/>
  <c r="Q9" i="21"/>
  <c r="AB9" i="21"/>
  <c r="AC9" i="21"/>
  <c r="BA9" i="21"/>
</calcChain>
</file>

<file path=xl/sharedStrings.xml><?xml version="1.0" encoding="utf-8"?>
<sst xmlns="http://schemas.openxmlformats.org/spreadsheetml/2006/main" count="6241" uniqueCount="455">
  <si>
    <t xml:space="preserve">Объем просроченной задолженности по заработной плате </t>
  </si>
  <si>
    <t>млн.руб.</t>
  </si>
  <si>
    <t>%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</si>
  <si>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</si>
  <si>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</si>
  <si>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</si>
  <si>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</si>
  <si>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-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</si>
  <si>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</si>
  <si>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</si>
  <si>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</si>
  <si>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</si>
  <si>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</si>
  <si>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</si>
  <si>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</si>
  <si>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</si>
  <si>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</si>
  <si>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</si>
  <si>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</si>
  <si>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</si>
  <si>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</si>
  <si>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</si>
  <si>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</si>
  <si>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</si>
  <si>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</si>
  <si>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</si>
  <si>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</si>
  <si>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</si>
  <si>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</si>
  <si>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</si>
  <si>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</si>
  <si>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</si>
  <si>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</si>
  <si>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</si>
  <si>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</si>
  <si>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</si>
  <si>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</si>
  <si>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</si>
  <si>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</si>
  <si>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</si>
  <si>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</si>
  <si>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</si>
  <si>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</si>
  <si>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</si>
  <si>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</si>
  <si>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</si>
  <si>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</si>
  <si>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</si>
  <si>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</si>
  <si>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</si>
  <si>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</si>
  <si>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</si>
  <si>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</si>
  <si>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</si>
  <si>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</si>
  <si>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</si>
  <si>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</si>
  <si>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</si>
  <si>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</si>
  <si>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</si>
  <si>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</si>
  <si>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</si>
  <si>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</si>
  <si>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</si>
  <si>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</si>
  <si>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</si>
  <si>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</si>
  <si>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</si>
  <si>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</si>
  <si>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</si>
  <si>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</si>
  <si>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</si>
  <si>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</si>
  <si>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</si>
  <si>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</si>
  <si>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</si>
  <si>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</si>
  <si>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</si>
  <si>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</si>
  <si>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</si>
  <si>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</si>
  <si>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</si>
  <si>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</si>
  <si>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</si>
  <si>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</si>
  <si>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</si>
  <si>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</si>
  <si>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</si>
  <si>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</si>
  <si>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</si>
  <si>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Забайкальский край</t>
  </si>
  <si>
    <t>Северо-Кавказский федеральный округ</t>
  </si>
  <si>
    <t>По экономике РФ</t>
  </si>
  <si>
    <t>в %% к   задолженности по экономике РФ</t>
  </si>
  <si>
    <t xml:space="preserve"> изменение    к    предыдущему месяцу</t>
  </si>
  <si>
    <t>№ п/п</t>
  </si>
  <si>
    <t xml:space="preserve"> изменение    к          1 января 2014 г.</t>
  </si>
  <si>
    <t xml:space="preserve"> изменение  к предыдущему месяцу </t>
  </si>
  <si>
    <t>Сельское хозяйство, охота и лесное хозяйство</t>
  </si>
  <si>
    <t>Всего</t>
  </si>
  <si>
    <t>в % к общей сумме в субъекте</t>
  </si>
  <si>
    <t>Российская Федерация</t>
  </si>
  <si>
    <t>в % к  сумме по сельскому хозяйству</t>
  </si>
  <si>
    <t>Всего по экономике</t>
  </si>
  <si>
    <t>в % к общей сумме по экономике в субъекте</t>
  </si>
  <si>
    <t>Республика Крым</t>
  </si>
  <si>
    <t>г.Севастополь</t>
  </si>
  <si>
    <t>Субъект РФ</t>
  </si>
  <si>
    <t>сумма задолженности, млн.руб.</t>
  </si>
  <si>
    <t>изменение к пред.месяцу</t>
  </si>
  <si>
    <t xml:space="preserve">Анализ просроченной задолженности по заработной плате </t>
  </si>
  <si>
    <t>пред.месяц</t>
  </si>
  <si>
    <t>в % к общей сумме по экономике в округе</t>
  </si>
  <si>
    <t>Численность</t>
  </si>
  <si>
    <t>Просрочен-</t>
  </si>
  <si>
    <t>из нее задолженность:</t>
  </si>
  <si>
    <t>Просроченная за-</t>
  </si>
  <si>
    <t>работников,</t>
  </si>
  <si>
    <t>ная задол-</t>
  </si>
  <si>
    <t>из-за несвоевременного</t>
  </si>
  <si>
    <t>из-за отсутствия</t>
  </si>
  <si>
    <t>долженность по за-</t>
  </si>
  <si>
    <t>перед кото-</t>
  </si>
  <si>
    <t>женность</t>
  </si>
  <si>
    <t>получения денежных</t>
  </si>
  <si>
    <t>собственных</t>
  </si>
  <si>
    <t>работной плате</t>
  </si>
  <si>
    <t>рыми орга-</t>
  </si>
  <si>
    <t>по зара-</t>
  </si>
  <si>
    <t>средств из</t>
  </si>
  <si>
    <t xml:space="preserve">     средств</t>
  </si>
  <si>
    <t>низация</t>
  </si>
  <si>
    <t>ботной</t>
  </si>
  <si>
    <t>бюджетов всех</t>
  </si>
  <si>
    <t>имеет</t>
  </si>
  <si>
    <t>плате</t>
  </si>
  <si>
    <t>уровней</t>
  </si>
  <si>
    <t>просрочен-</t>
  </si>
  <si>
    <t>работников</t>
  </si>
  <si>
    <t>тыс.руб-</t>
  </si>
  <si>
    <t>в %  к</t>
  </si>
  <si>
    <t>тыс.</t>
  </si>
  <si>
    <t>в расчете</t>
  </si>
  <si>
    <t>в % к</t>
  </si>
  <si>
    <t>ную задол-</t>
  </si>
  <si>
    <t>- всего,</t>
  </si>
  <si>
    <t>лей</t>
  </si>
  <si>
    <t>общей</t>
  </si>
  <si>
    <t>рублей</t>
  </si>
  <si>
    <t>на одного</t>
  </si>
  <si>
    <t>фонду</t>
  </si>
  <si>
    <t>тыс. рублей</t>
  </si>
  <si>
    <t>задол-</t>
  </si>
  <si>
    <t>работника,</t>
  </si>
  <si>
    <t>заработ-</t>
  </si>
  <si>
    <t>по заработ-</t>
  </si>
  <si>
    <t>жен-</t>
  </si>
  <si>
    <t>ной пла-</t>
  </si>
  <si>
    <t>ной плате,</t>
  </si>
  <si>
    <t>ности</t>
  </si>
  <si>
    <t>ты орга-</t>
  </si>
  <si>
    <t>человек</t>
  </si>
  <si>
    <t>низаций,</t>
  </si>
  <si>
    <t>имеющих</t>
  </si>
  <si>
    <t>Животноводство</t>
  </si>
  <si>
    <t>Лесозаготовки</t>
  </si>
  <si>
    <t>Обрабатывающие производства</t>
  </si>
  <si>
    <t>Производство растительных и животных масел и жиров</t>
  </si>
  <si>
    <t>Производство готовых кормов для животных</t>
  </si>
  <si>
    <t>Производство прочих пищевых продуктов</t>
  </si>
  <si>
    <t>Производство табачных изделий</t>
  </si>
  <si>
    <t>в 3,3р.</t>
  </si>
  <si>
    <t>на 01.01.17</t>
  </si>
  <si>
    <t>на 01.02.17</t>
  </si>
  <si>
    <t xml:space="preserve"> изменение    к          1 января 2017 г.</t>
  </si>
  <si>
    <t>на 01.01.2017</t>
  </si>
  <si>
    <t xml:space="preserve"> изменение    к             1 января 2017 г.</t>
  </si>
  <si>
    <t>на 01.03.17</t>
  </si>
  <si>
    <t>Всего по отдельным видам экономической деятельности</t>
  </si>
  <si>
    <t>Сельское хозяйство, охота и предоставление услуг в этих областях; лесозаготовки</t>
  </si>
  <si>
    <t>Растениеводство и животноводство, охота и предоставление соответствующих услуг в этих областях</t>
  </si>
  <si>
    <t>Выращивание однолетних культур</t>
  </si>
  <si>
    <t>Выращивание многолетних культур</t>
  </si>
  <si>
    <t>Выращивание рассады</t>
  </si>
  <si>
    <t>Смешанное сельское хозяйство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</si>
  <si>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</si>
  <si>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Охота, отлов и отстрел диких животных, включая предоставление услуг в этих областях</t>
  </si>
  <si>
    <t>Производство пищевых продуктов</t>
  </si>
  <si>
    <t>Переработка и консервирование мяса и мясной пищевой продукции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</si>
  <si>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</si>
  <si>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</si>
  <si>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молочной продукции</t>
  </si>
  <si>
    <t>Производство продуктов мукомольной и крупяной промышленности, крахмала и крахмалосодержащих продуктов</t>
  </si>
  <si>
    <t>Производство хлебобулочных и мучных кондитерских изделий</t>
  </si>
  <si>
    <t>на 01.04.17</t>
  </si>
  <si>
    <t>на 01.05.17</t>
  </si>
  <si>
    <t>на 01.06.17</t>
  </si>
  <si>
    <t>в сельском хозяйстве, охоте и предоставлении услуг в этих областях; лесозаготовках  по субъектам Российской Федерации</t>
  </si>
  <si>
    <t xml:space="preserve">в сельском хозяйстве, охоте и предоставлении услуг в этих областях; </t>
  </si>
  <si>
    <t>лесозаготовках по субъектам РФ</t>
  </si>
  <si>
    <t>на 01.07.17</t>
  </si>
  <si>
    <t>в 3,8р.</t>
  </si>
  <si>
    <t>в % к  задолженности  по ОКВЭД2 (01+02.2)</t>
  </si>
  <si>
    <t>Сельское хозяйство, охота и предоставление услуг в этих областях; лесозаготовки (ОКВЭД2 01+02.2)</t>
  </si>
  <si>
    <t>на 01.08.17</t>
  </si>
  <si>
    <t>на 01.09.17</t>
  </si>
  <si>
    <t>на 01.10.17</t>
  </si>
  <si>
    <t>на 01.11.17</t>
  </si>
  <si>
    <t>в 2,2р.</t>
  </si>
  <si>
    <t>на 01.12.17</t>
  </si>
  <si>
    <t>На 1 декабря 2017 г.</t>
  </si>
  <si>
    <t>Нет задолженности на 1 декабря 2017 г.</t>
  </si>
  <si>
    <t>на 01.01.18</t>
  </si>
  <si>
    <t>в 4,2р.</t>
  </si>
  <si>
    <t>в 3,4р.</t>
  </si>
  <si>
    <t>Анализ просроченной задолженности по заработной плате на 1 января 2018 года по федеральным округам</t>
  </si>
  <si>
    <t>На 1 января 2018 г.</t>
  </si>
  <si>
    <t>Нет задолженности на 1 января 2018 г.</t>
  </si>
  <si>
    <t>Анализ просроченной задолженности по заработной плате на 1 января 2018 года</t>
  </si>
  <si>
    <t>на 01.02.18</t>
  </si>
  <si>
    <t>Анализ просроченной задолженности по заработной плате на 1 февраля 2018 года по федеральным округам</t>
  </si>
  <si>
    <t xml:space="preserve"> изменение    к          1 января 2018 г.</t>
  </si>
  <si>
    <t>На 1 февраля 2018 г.</t>
  </si>
  <si>
    <t>Нет задолженности на 1 февраля 2018 г.</t>
  </si>
  <si>
    <t xml:space="preserve">в сельском хозяйстве, охоте и предоставлении услуг  </t>
  </si>
  <si>
    <t>в этих областях; лесозаготовках по субъектам РФ</t>
  </si>
  <si>
    <t>Анализ просроченной задолженности по заработной плате на 1 февраля 2018 года</t>
  </si>
  <si>
    <t xml:space="preserve"> изменение    к             1 января 2018 г.</t>
  </si>
  <si>
    <t>на 01.01.2018</t>
  </si>
  <si>
    <t>на 01.03.18</t>
  </si>
  <si>
    <t>в 2,0р.</t>
  </si>
  <si>
    <t>в 2,7р.</t>
  </si>
  <si>
    <t>в 2,5р.</t>
  </si>
  <si>
    <t>в 7,8р.</t>
  </si>
  <si>
    <t>в 4,0р.</t>
  </si>
  <si>
    <t>в 2,6р.</t>
  </si>
  <si>
    <t>Анализ просроченной задолженности по заработной плате на 1 марта 2018 года по федеральным округам</t>
  </si>
  <si>
    <t>На 1 марта 2018 г.</t>
  </si>
  <si>
    <t>Нет задолженности на 1 марта 2018 г.</t>
  </si>
  <si>
    <t>Анализ просроченной задолженности по заработной плате на 1 марта 2018 года</t>
  </si>
  <si>
    <t>на 01.04.18</t>
  </si>
  <si>
    <t>в 11р.</t>
  </si>
  <si>
    <t>в 2,8р.</t>
  </si>
  <si>
    <t>в 3,0р.</t>
  </si>
  <si>
    <t>Анализ просроченной задолженности по заработной плате на 1 апреля 2018 года по федеральным округам</t>
  </si>
  <si>
    <t>На 1 апреля 2018 г.</t>
  </si>
  <si>
    <t>Нет задолженности на 1 апреля 2018 г.</t>
  </si>
  <si>
    <t>Анализ просроченной задолженности по заработной плате на 1 апреля 2018 года</t>
  </si>
  <si>
    <t>на 01.05.18</t>
  </si>
  <si>
    <t>в 6,8р.</t>
  </si>
  <si>
    <t>в 2,1р.</t>
  </si>
  <si>
    <t>в 13,0р.</t>
  </si>
  <si>
    <t>в 9,0р.</t>
  </si>
  <si>
    <t>Анализ просроченной задолженности по заработной плате на 1 мая 2018 года по федеральным округам</t>
  </si>
  <si>
    <t>На 1 мая 2018 г.</t>
  </si>
  <si>
    <t>Нет задолженности на 1 мая 2018 г.</t>
  </si>
  <si>
    <t>Анализ просроченной задолженности по заработной плате на 1 мая 2018 года</t>
  </si>
  <si>
    <t>Среднемесячная зарплата по видам экономической деятельности</t>
  </si>
  <si>
    <t>январь-апрель 2017 года</t>
  </si>
  <si>
    <t>январь-апрель 2016 года</t>
  </si>
  <si>
    <t xml:space="preserve"> темп роста,            в %  </t>
  </si>
  <si>
    <t>январь-май 2017 года</t>
  </si>
  <si>
    <t>январь-май 2016 года</t>
  </si>
  <si>
    <t>январь-июнь 2017 года</t>
  </si>
  <si>
    <t>январь-июнь 2016 года</t>
  </si>
  <si>
    <t>январь-июль 2017 года</t>
  </si>
  <si>
    <t>январь-июль 2016 года</t>
  </si>
  <si>
    <t>январь-август 2017 года</t>
  </si>
  <si>
    <t>январь-август 2016 года</t>
  </si>
  <si>
    <t>январь-сентябрь 2017 года</t>
  </si>
  <si>
    <t>январь-сентябрь 2016 года</t>
  </si>
  <si>
    <t>январь-октябрь 2017 года</t>
  </si>
  <si>
    <t>январь-октябрь 2016 года</t>
  </si>
  <si>
    <t>январь-ноябрь 2017 года</t>
  </si>
  <si>
    <t>январь-ноябрь 2016 года</t>
  </si>
  <si>
    <t>январь-декабрь 2017 года</t>
  </si>
  <si>
    <t>январь-декабрь 2016 года</t>
  </si>
  <si>
    <t>2017 год</t>
  </si>
  <si>
    <t>январь 2018 года</t>
  </si>
  <si>
    <t>январь 2017 года</t>
  </si>
  <si>
    <t>январь-февраль 2018 года</t>
  </si>
  <si>
    <t>январь-февраль 2017 года</t>
  </si>
  <si>
    <t>январь-март 2018 года</t>
  </si>
  <si>
    <t>январь-март 2017 года</t>
  </si>
  <si>
    <t>Всего по России</t>
  </si>
  <si>
    <t>Промышленное производство (промышленность)</t>
  </si>
  <si>
    <t>Сельское хозяйство  (без вспомогательной деятельности, оказания услуг)</t>
  </si>
  <si>
    <t>в %% к среднемесячной зарплате по России</t>
  </si>
  <si>
    <t>Растениеводство 01.1+01.2+01.3</t>
  </si>
  <si>
    <t>СЕЛЬСКОЕ, ЛЕСНОЕ ХОЗЯЙСТВО, ОХОТА, РЫБОЛОВСТВО И РЫБОВОДСТВО</t>
  </si>
  <si>
    <t>Лесоводство и лесозаготовки</t>
  </si>
  <si>
    <t>Рыболовство, рыбоводство</t>
  </si>
  <si>
    <t>Добыча полезных ископаемых</t>
  </si>
  <si>
    <t>в том числе:</t>
  </si>
  <si>
    <t>производство пищевых продуктов</t>
  </si>
  <si>
    <t>производство напитков</t>
  </si>
  <si>
    <t>производство  табачных изделий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</si>
  <si>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</si>
  <si>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</si>
  <si>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</si>
  <si>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</si>
  <si>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</si>
  <si>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</si>
  <si>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</si>
  <si>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</si>
  <si>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</si>
  <si>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</si>
  <si>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</si>
  <si>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</si>
  <si>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</si>
  <si>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</si>
  <si>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</si>
  <si>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</si>
  <si>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</si>
  <si>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экстерриториальных организаций и органов</t>
  </si>
  <si>
    <t>Сельское хозяйство                       (без вспомогательной деятельности, оказания услуг)</t>
  </si>
  <si>
    <t xml:space="preserve">в % к </t>
  </si>
  <si>
    <t>Сельское, лесное хозяйство, охота, рыболовство и рыбоводство</t>
  </si>
  <si>
    <t>соответствующему периоду 2017 года</t>
  </si>
  <si>
    <t>уровню среднемесячной зарплаты в субъекте РФ</t>
  </si>
  <si>
    <t>РОССИЯ</t>
  </si>
  <si>
    <t>Воронежская облпсть</t>
  </si>
  <si>
    <t xml:space="preserve">Московская область </t>
  </si>
  <si>
    <t>г. Москва</t>
  </si>
  <si>
    <t xml:space="preserve">Архангельская область </t>
  </si>
  <si>
    <t>г.  Санкт-Петербург</t>
  </si>
  <si>
    <t>Республика Северная Осетия-Алания</t>
  </si>
  <si>
    <t xml:space="preserve">СРЕДНЕМЕСЯЧНАЯ ЗАРАБОТНАЯ ПЛАТА РАБОТНИКОВ </t>
  </si>
  <si>
    <t>Уровень среднемесячной зарплаты в субъекте РФ за январь-март 2018 года</t>
  </si>
  <si>
    <t>Производство напитков</t>
  </si>
  <si>
    <t>ЦФО</t>
  </si>
  <si>
    <t/>
  </si>
  <si>
    <t>СЗФО</t>
  </si>
  <si>
    <t>Калининградская обл.</t>
  </si>
  <si>
    <t>ЮФО</t>
  </si>
  <si>
    <t>СКФО</t>
  </si>
  <si>
    <t>ПФО</t>
  </si>
  <si>
    <t>УФО</t>
  </si>
  <si>
    <t>СФО</t>
  </si>
  <si>
    <t>ДВФО</t>
  </si>
  <si>
    <t xml:space="preserve">СРАВНИТЕЛЬНЫЕ   ДАННЫЕ   ВЕЛИЧИНЫ    ПРОЖИТОЧНОГО </t>
  </si>
  <si>
    <t>МИНИМУМА И СРЕДНЕМЕСЯЧНОЙ ЗАРАБОТНОЙ ПЛАТЫ</t>
  </si>
  <si>
    <t>Субъекты федерации</t>
  </si>
  <si>
    <t>Величина ПМ   в среднем на душу населения     (трудоспособное население);                   рублей в месяц  в 1 квартале  2018 г.)</t>
  </si>
  <si>
    <t xml:space="preserve">Среднемесячная заработная плата за январь-март 2018 г. (сельское хозяйство (без вспомогательной деятельности, оказания услуг) </t>
  </si>
  <si>
    <t>Соотношение среднемесячной заработной платы с величиной прожиточного минимума</t>
  </si>
  <si>
    <t xml:space="preserve">Среднемесячная заработная плата за январь-март 2018 г. (производство пищевых продуктов) </t>
  </si>
  <si>
    <t>Россия</t>
  </si>
  <si>
    <t>Данные за 4 кв. 2017 г.</t>
  </si>
  <si>
    <t>пояснения:</t>
  </si>
  <si>
    <t>сельское хоз-во</t>
  </si>
  <si>
    <t>пищевая</t>
  </si>
  <si>
    <t>более 2,0</t>
  </si>
  <si>
    <t xml:space="preserve">более 3,0 </t>
  </si>
  <si>
    <t>менее 2,0, но более 1,5</t>
  </si>
  <si>
    <t>менее 3,0, но более 2,0</t>
  </si>
  <si>
    <t>менее 1,5, но более 1,0</t>
  </si>
  <si>
    <t>менее 2,0, но более 1,0</t>
  </si>
  <si>
    <t>менее или =1,0</t>
  </si>
  <si>
    <t>СРЕДНЕМЕСЯЧНАЯ ЗАРАБОТНАЯ ПЛАТА РАБОТНИКОВ  ПО ФЕДЕРАЛЬНЫМ ОКРУГАМ</t>
  </si>
  <si>
    <t>Уровень среднемесячной зарплаты  за  январь-март 2018 года</t>
  </si>
  <si>
    <t xml:space="preserve">Сельское хозяйство (без вспомогательной деятельности, оказания услуг) </t>
  </si>
  <si>
    <t>Данные о средней заработной плате                                                                                 за январь-март  2018 года  по субъектам РФ</t>
  </si>
  <si>
    <t>(Сельское, лесное хозяйство, охота, рыболовство и рыбоводство)</t>
  </si>
  <si>
    <t>Субъекты РФ</t>
  </si>
  <si>
    <t xml:space="preserve"> январь-март        2018 г.</t>
  </si>
  <si>
    <t>% к общероссийскому уровню</t>
  </si>
  <si>
    <t>% к уровню в субъекте РФ</t>
  </si>
  <si>
    <t xml:space="preserve"> январь-март 2018 г.</t>
  </si>
  <si>
    <t>Данные о средней заработной плате                                                                                      за  январь-март 2018 года по субъектам РФ</t>
  </si>
  <si>
    <t xml:space="preserve"> январь-март     2018 г.</t>
  </si>
  <si>
    <r>
      <t xml:space="preserve">СРЕДНЕСПИСОЧНАЯ ЧИСЛЕНННОСТЬ РАБОТНИКОВ за январь-март 2018 г.                   </t>
    </r>
    <r>
      <rPr>
        <b/>
        <sz val="10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  </t>
    </r>
    <r>
      <rPr>
        <b/>
        <sz val="10"/>
        <rFont val="Arial Cyr"/>
        <charset val="204"/>
      </rPr>
      <t xml:space="preserve">                                         (по полному кругу организаций, за исключением субъектов малого предпринимательства)</t>
    </r>
  </si>
  <si>
    <t xml:space="preserve">г. Москва </t>
  </si>
  <si>
    <t>г. Санкт-Петербург</t>
  </si>
  <si>
    <t>г. Севастополь</t>
  </si>
  <si>
    <t xml:space="preserve">Чувашская Республика </t>
  </si>
  <si>
    <t xml:space="preserve">Величина прожиточного минимума </t>
  </si>
  <si>
    <t>1 квартал 2017 года</t>
  </si>
  <si>
    <t>2 квартал 2017 года</t>
  </si>
  <si>
    <t>в среднем за                              1,2 кварталы 2017 года</t>
  </si>
  <si>
    <t>3 квартал 2017 года</t>
  </si>
  <si>
    <t>в среднем за                              1,2,3 кварталы 2017 года</t>
  </si>
  <si>
    <t>4 квартал 2017</t>
  </si>
  <si>
    <t>в среднем за                               2017</t>
  </si>
  <si>
    <t>все население</t>
  </si>
  <si>
    <t>трудоспособное население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</si>
  <si>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</si>
  <si>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</si>
  <si>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</si>
  <si>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</si>
  <si>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</si>
  <si>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</si>
  <si>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</si>
  <si>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</si>
  <si>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Еврейская автономная область</t>
  </si>
  <si>
    <t>1 квартал 2018</t>
  </si>
  <si>
    <t>Уровень среднемесячной зарплаты в   субъекте РФ      за январь-март 2018 года</t>
  </si>
  <si>
    <t>(Сельское хозяйство (без вспомогательной деятельности, оказания услуг)</t>
  </si>
  <si>
    <t>( Производство пищевых продуктов)</t>
  </si>
  <si>
    <t>на 01.06.18</t>
  </si>
  <si>
    <t>в 2,4р.</t>
  </si>
  <si>
    <t>в 2,3р.</t>
  </si>
  <si>
    <t>Анализ просроченной задолженности по заработной плате на 1 июня 2018 года по федеральным округам</t>
  </si>
  <si>
    <t>На 1 июня 2018 г.</t>
  </si>
  <si>
    <t>Нет задолженности на 1 июня 2018 г.</t>
  </si>
  <si>
    <t>Анализ просроченной задолженности по заработной плате на 1 июня 2018 года</t>
  </si>
  <si>
    <t>на 01.07.18</t>
  </si>
  <si>
    <t>в 3,1р.</t>
  </si>
  <si>
    <t>Анализ просроченной задолженности по заработной плате на 1 июля 2018 года по федеральным округам</t>
  </si>
  <si>
    <t>На 1 июля 2018 г.</t>
  </si>
  <si>
    <t>Нет задолженности на 1 июля 2018 г.</t>
  </si>
  <si>
    <t>Анализ просроченной задолженности по заработной плате на 1 июля 2018 года</t>
  </si>
  <si>
    <t>Рыболовство и рыбоводство</t>
  </si>
  <si>
    <t>Транспорт</t>
  </si>
  <si>
    <t>Управление недвижимым имуществом за вознаграждение или на договорной основе</t>
  </si>
  <si>
    <t>Научные исследования и разработки</t>
  </si>
  <si>
    <t>Деятельность в области культуры, искусства, отдыха и развлечений, теле- и радиовещания</t>
  </si>
  <si>
    <t>январь-апрель 2018 года</t>
  </si>
  <si>
    <t>январь-май                   2018 года</t>
  </si>
  <si>
    <t>январь-май                              2017 года</t>
  </si>
  <si>
    <t>январь-июнь         2018 года</t>
  </si>
  <si>
    <t>январь-июнь         2017 года</t>
  </si>
  <si>
    <t>Уровень среднемесячной зарплаты в   субъекте РФ    за  январь-июнь 2018 года</t>
  </si>
  <si>
    <t>январь-июнь 2018 года</t>
  </si>
  <si>
    <t>Уровень среднемесячной зарплаты в субъекте РФ за январь-июнь 2018 года</t>
  </si>
  <si>
    <t>Величина ПМ   в среднем на душу населения     (трудоспособное население);                   рублей в месяц  в 1, 2 квартале  2018 г.)</t>
  </si>
  <si>
    <t xml:space="preserve">Среднемесячная заработная плата за январь-июнь 2018 г. (сельское хозяйство (без вспомогательной деятельности, оказания услуг) </t>
  </si>
  <si>
    <t xml:space="preserve">Среднемесячная заработная плата за январь-июнь 2018 г. (производство пищевых продуктов) </t>
  </si>
  <si>
    <t>Данные за 1 кв. 2018 г.</t>
  </si>
  <si>
    <t>Уровень среднемесячной зарплаты  за  январь-июнь 2018 года</t>
  </si>
  <si>
    <t>уровню среднемесяч-ной зарплаты в субъекте РФ</t>
  </si>
  <si>
    <t>Данные о средней заработной плате                                                                                 за январь-июнь  2018 года  по субъектам РФ</t>
  </si>
  <si>
    <t xml:space="preserve"> январь-июнь    2018 г.</t>
  </si>
  <si>
    <t>Данные о средней заработной плате                                                                                 за январь-июнь 2018 года  по субъектам РФ</t>
  </si>
  <si>
    <t>(Сельское хозяйство (без вспомогательной деятельности, оказания услуг))</t>
  </si>
  <si>
    <t xml:space="preserve"> январь-июнь 2018 г.</t>
  </si>
  <si>
    <t>Данные о средней заработной плате                                                                                      за  январь-июнь 2018 года по субъектам РФ</t>
  </si>
  <si>
    <t>( производство пищевых продуктов)</t>
  </si>
  <si>
    <t xml:space="preserve">СРЕДНЕСПИСОЧНАЯ ЧИСЛЕНННОСТЬ РАБОТНИКОВ  </t>
  </si>
  <si>
    <t xml:space="preserve"> (по полному кругу организаций, за исключением субъектов малого предпринимательства)</t>
  </si>
  <si>
    <t>в % к  соответствующему периоду 2017 года</t>
  </si>
  <si>
    <t>2 квартал 2018</t>
  </si>
  <si>
    <t>в среднем за                              1,2 кварталы 2018</t>
  </si>
  <si>
    <t>на 01.08.18</t>
  </si>
  <si>
    <t>в 4,5р.</t>
  </si>
  <si>
    <t>Анализ просроченной задолженности по заработной плате на 1 августа 2018 года по федеральным округам</t>
  </si>
  <si>
    <t>На 1 августа 2018 г.</t>
  </si>
  <si>
    <t>Нет задолженности на 1 августа 2018 г.</t>
  </si>
  <si>
    <t>Анализ просроченной задолженности по заработной плате на 1 августа 2018 года</t>
  </si>
  <si>
    <t>на 01.09.18</t>
  </si>
  <si>
    <t>Анализ просроченной задолженности по заработной плате на 1 сентября 2018 года по федеральным округам</t>
  </si>
  <si>
    <t>На 1 сентября 2018 г.</t>
  </si>
  <si>
    <t>Нет задолженности на 1 сентября 2018 г.</t>
  </si>
  <si>
    <t>Анализ просроченной задолженности по заработной плате на 1 сентября 2018 года</t>
  </si>
  <si>
    <t xml:space="preserve">Основные показатели о просроченной задолженности по заработной плате  на 1 сентября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</si>
</sst>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%"/>
    <numFmt numFmtId="167" formatCode="[=0]&quot;-&quot;;0"/>
    <numFmt numFmtId="168" formatCode="[=0]&quot;-&quot;;0.0"/>
  </numFmts>
  <fonts count="78">
    <font>
      <sz val="11"/>
      <color theme="1"/>
      <name val="Calibri"/>
      <family val="2"/>
      <charset val="204"/>
      <scheme val="minor"/>
    </font>
    <font>
      <sz val="10"/>
      <name val="Arial 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"/>
      <charset val="204"/>
    </font>
    <font>
      <b/>
      <sz val="10"/>
      <name val="Arial "/>
      <charset val="204"/>
    </font>
    <font>
      <sz val="11"/>
      <name val="Arial "/>
      <charset val="204"/>
    </font>
    <font>
      <sz val="8"/>
      <name val="Arial 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name val="Arial Cyr"/>
      <charset val="204"/>
    </font>
    <font>
      <sz val="9"/>
      <name val="Arial 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b/>
      <sz val="8"/>
      <name val="Arial "/>
      <charset val="204"/>
    </font>
    <font>
      <b/>
      <i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FF000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0"/>
      <color rgb="FFFF0000"/>
      <name val="Arial "/>
      <charset val="204"/>
    </font>
    <font>
      <sz val="10"/>
      <color rgb="FFFF0000"/>
      <name val="Arial "/>
      <charset val="204"/>
    </font>
    <font>
      <i/>
      <sz val="11"/>
      <color theme="1"/>
      <name val="Arial"/>
      <family val="2"/>
      <charset val="204"/>
    </font>
    <font>
      <sz val="10"/>
      <color theme="1"/>
      <name val="Arial "/>
      <charset val="204"/>
    </font>
    <font>
      <b/>
      <sz val="10"/>
      <color theme="1"/>
      <name val="Arial "/>
      <charset val="204"/>
    </font>
    <font>
      <b/>
      <i/>
      <sz val="11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color rgb="FF7030A0"/>
      <name val="Arial"/>
      <family val="2"/>
      <charset val="204"/>
    </font>
    <font>
      <b/>
      <sz val="10"/>
      <color rgb="FF7030A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0" fontId="46" fillId="0" borderId="0"/>
  </cellStyleXfs>
  <cellXfs count="73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1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5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49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0" fillId="0" borderId="0" xfId="0" applyFont="1"/>
    <xf numFmtId="0" fontId="49" fillId="0" borderId="0" xfId="0" applyFont="1"/>
    <xf numFmtId="0" fontId="49" fillId="0" borderId="1" xfId="0" applyFont="1" applyBorder="1"/>
    <xf numFmtId="0" fontId="50" fillId="0" borderId="1" xfId="0" applyFont="1" applyBorder="1"/>
    <xf numFmtId="0" fontId="48" fillId="0" borderId="1" xfId="0" applyFont="1" applyBorder="1" applyAlignment="1">
      <alignment vertical="center" wrapText="1"/>
    </xf>
    <xf numFmtId="0" fontId="48" fillId="0" borderId="1" xfId="0" applyFont="1" applyBorder="1"/>
    <xf numFmtId="0" fontId="3" fillId="0" borderId="1" xfId="0" applyFont="1" applyBorder="1"/>
    <xf numFmtId="0" fontId="6" fillId="0" borderId="0" xfId="0" applyFont="1" applyAlignment="1"/>
    <xf numFmtId="0" fontId="50" fillId="5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/>
    </xf>
    <xf numFmtId="0" fontId="51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horizontal="center" vertical="center"/>
    </xf>
    <xf numFmtId="164" fontId="52" fillId="0" borderId="1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164" fontId="50" fillId="3" borderId="1" xfId="0" applyNumberFormat="1" applyFont="1" applyFill="1" applyBorder="1" applyAlignment="1">
      <alignment horizontal="center" vertical="center" wrapText="1"/>
    </xf>
    <xf numFmtId="164" fontId="48" fillId="7" borderId="1" xfId="0" applyNumberFormat="1" applyFont="1" applyFill="1" applyBorder="1" applyAlignment="1">
      <alignment horizontal="center" vertical="center" wrapText="1"/>
    </xf>
    <xf numFmtId="0" fontId="49" fillId="0" borderId="0" xfId="0" applyFont="1" applyBorder="1"/>
    <xf numFmtId="165" fontId="54" fillId="0" borderId="1" xfId="0" applyNumberFormat="1" applyFont="1" applyFill="1" applyBorder="1" applyAlignment="1">
      <alignment horizontal="center" vertical="center"/>
    </xf>
    <xf numFmtId="165" fontId="55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6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53" fillId="8" borderId="0" xfId="0" applyFont="1" applyFill="1" applyAlignment="1">
      <alignment horizontal="left"/>
    </xf>
    <xf numFmtId="0" fontId="1" fillId="8" borderId="0" xfId="0" applyFont="1" applyFill="1"/>
    <xf numFmtId="164" fontId="9" fillId="8" borderId="0" xfId="0" applyNumberFormat="1" applyFont="1" applyFill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10" fillId="0" borderId="0" xfId="0" applyFont="1"/>
    <xf numFmtId="164" fontId="11" fillId="0" borderId="0" xfId="0" applyNumberFormat="1" applyFont="1" applyFill="1" applyBorder="1" applyAlignment="1">
      <alignment horizontal="center" vertical="center" wrapText="1"/>
    </xf>
    <xf numFmtId="164" fontId="49" fillId="8" borderId="1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/>
    </xf>
    <xf numFmtId="165" fontId="57" fillId="0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center" vertical="center"/>
    </xf>
    <xf numFmtId="165" fontId="58" fillId="0" borderId="1" xfId="0" applyNumberFormat="1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0" fillId="0" borderId="1" xfId="0" applyNumberFormat="1" applyFont="1" applyBorder="1"/>
    <xf numFmtId="166" fontId="59" fillId="8" borderId="1" xfId="0" applyNumberFormat="1" applyFont="1" applyFill="1" applyBorder="1" applyAlignment="1">
      <alignment horizontal="center" vertical="center"/>
    </xf>
    <xf numFmtId="164" fontId="48" fillId="8" borderId="1" xfId="0" applyNumberFormat="1" applyFont="1" applyFill="1" applyBorder="1" applyAlignment="1">
      <alignment horizontal="center" vertical="center" wrapText="1"/>
    </xf>
    <xf numFmtId="164" fontId="48" fillId="8" borderId="1" xfId="0" applyNumberFormat="1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/>
    </xf>
    <xf numFmtId="165" fontId="1" fillId="8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5" fontId="8" fillId="8" borderId="0" xfId="0" applyNumberFormat="1" applyFont="1" applyFill="1" applyBorder="1" applyAlignment="1">
      <alignment horizontal="center" vertical="center"/>
    </xf>
    <xf numFmtId="165" fontId="54" fillId="8" borderId="1" xfId="0" applyNumberFormat="1" applyFont="1" applyFill="1" applyBorder="1" applyAlignment="1">
      <alignment horizontal="center" vertical="center"/>
    </xf>
    <xf numFmtId="165" fontId="55" fillId="8" borderId="1" xfId="0" applyNumberFormat="1" applyFont="1" applyFill="1" applyBorder="1" applyAlignment="1">
      <alignment horizontal="center" vertical="center"/>
    </xf>
    <xf numFmtId="0" fontId="0" fillId="0" borderId="0" xfId="0" applyBorder="1"/>
    <xf numFmtId="165" fontId="57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59" fillId="8" borderId="1" xfId="0" applyNumberFormat="1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49" fillId="8" borderId="1" xfId="0" applyFont="1" applyFill="1" applyBorder="1"/>
    <xf numFmtId="0" fontId="49" fillId="8" borderId="1" xfId="0" applyFont="1" applyFill="1" applyBorder="1" applyAlignment="1">
      <alignment horizontal="center" vertical="center"/>
    </xf>
    <xf numFmtId="165" fontId="49" fillId="8" borderId="1" xfId="0" applyNumberFormat="1" applyFont="1" applyFill="1" applyBorder="1" applyAlignment="1">
      <alignment horizontal="center" vertical="center"/>
    </xf>
    <xf numFmtId="165" fontId="58" fillId="8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48" fillId="8" borderId="1" xfId="0" applyFont="1" applyFill="1" applyBorder="1"/>
    <xf numFmtId="165" fontId="48" fillId="7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164" fontId="48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166" fontId="52" fillId="8" borderId="1" xfId="0" applyNumberFormat="1" applyFont="1" applyFill="1" applyBorder="1" applyAlignment="1">
      <alignment horizontal="center" vertical="center"/>
    </xf>
    <xf numFmtId="165" fontId="49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164" fontId="50" fillId="8" borderId="1" xfId="0" applyNumberFormat="1" applyFont="1" applyFill="1" applyBorder="1" applyAlignment="1">
      <alignment horizontal="center" vertical="center" wrapText="1"/>
    </xf>
    <xf numFmtId="165" fontId="49" fillId="8" borderId="0" xfId="0" applyNumberFormat="1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164" fontId="50" fillId="9" borderId="1" xfId="0" applyNumberFormat="1" applyFont="1" applyFill="1" applyBorder="1" applyAlignment="1">
      <alignment horizontal="center" vertical="center" wrapText="1"/>
    </xf>
    <xf numFmtId="166" fontId="60" fillId="9" borderId="1" xfId="0" applyNumberFormat="1" applyFont="1" applyFill="1" applyBorder="1" applyAlignment="1">
      <alignment horizontal="center" vertical="center"/>
    </xf>
    <xf numFmtId="166" fontId="48" fillId="8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right" wrapText="1"/>
    </xf>
    <xf numFmtId="168" fontId="14" fillId="0" borderId="1" xfId="0" applyNumberFormat="1" applyFont="1" applyBorder="1" applyAlignment="1">
      <alignment horizontal="right" wrapText="1"/>
    </xf>
    <xf numFmtId="0" fontId="14" fillId="0" borderId="1" xfId="0" applyNumberFormat="1" applyFont="1" applyBorder="1" applyAlignment="1">
      <alignment horizontal="right" wrapText="1"/>
    </xf>
    <xf numFmtId="167" fontId="0" fillId="0" borderId="1" xfId="0" applyNumberFormat="1" applyBorder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166" fontId="60" fillId="8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49" fillId="9" borderId="1" xfId="0" applyFont="1" applyFill="1" applyBorder="1"/>
    <xf numFmtId="164" fontId="1" fillId="0" borderId="0" xfId="0" applyNumberFormat="1" applyFont="1"/>
    <xf numFmtId="164" fontId="60" fillId="8" borderId="1" xfId="0" applyNumberFormat="1" applyFont="1" applyFill="1" applyBorder="1" applyAlignment="1">
      <alignment horizontal="center" vertical="center"/>
    </xf>
    <xf numFmtId="164" fontId="49" fillId="8" borderId="1" xfId="0" applyNumberFormat="1" applyFont="1" applyFill="1" applyBorder="1" applyAlignment="1">
      <alignment horizontal="center" vertical="center"/>
    </xf>
    <xf numFmtId="166" fontId="49" fillId="8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0" fontId="48" fillId="8" borderId="1" xfId="0" applyFont="1" applyFill="1" applyBorder="1" applyAlignment="1">
      <alignment vertical="center" wrapText="1"/>
    </xf>
    <xf numFmtId="164" fontId="50" fillId="9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 wrapText="1"/>
    </xf>
    <xf numFmtId="164" fontId="49" fillId="8" borderId="0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164" fontId="50" fillId="8" borderId="0" xfId="0" applyNumberFormat="1" applyFont="1" applyFill="1" applyBorder="1" applyAlignment="1">
      <alignment horizontal="center" vertical="center" wrapText="1"/>
    </xf>
    <xf numFmtId="165" fontId="57" fillId="0" borderId="0" xfId="0" applyNumberFormat="1" applyFont="1" applyFill="1" applyBorder="1" applyAlignment="1">
      <alignment horizontal="center" vertical="center"/>
    </xf>
    <xf numFmtId="165" fontId="58" fillId="8" borderId="0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164" fontId="61" fillId="8" borderId="1" xfId="0" applyNumberFormat="1" applyFont="1" applyFill="1" applyBorder="1" applyAlignment="1">
      <alignment horizontal="center" vertical="center"/>
    </xf>
    <xf numFmtId="164" fontId="50" fillId="8" borderId="1" xfId="0" applyNumberFormat="1" applyFont="1" applyFill="1" applyBorder="1" applyAlignment="1">
      <alignment horizontal="center" vertical="center"/>
    </xf>
    <xf numFmtId="164" fontId="56" fillId="8" borderId="1" xfId="0" applyNumberFormat="1" applyFont="1" applyFill="1" applyBorder="1" applyAlignment="1">
      <alignment horizontal="center" vertical="center"/>
    </xf>
    <xf numFmtId="166" fontId="56" fillId="8" borderId="1" xfId="0" applyNumberFormat="1" applyFont="1" applyFill="1" applyBorder="1" applyAlignment="1">
      <alignment horizontal="center" vertical="center"/>
    </xf>
    <xf numFmtId="166" fontId="6" fillId="8" borderId="1" xfId="0" applyNumberFormat="1" applyFont="1" applyFill="1" applyBorder="1" applyAlignment="1">
      <alignment horizontal="center" vertical="center"/>
    </xf>
    <xf numFmtId="164" fontId="60" fillId="9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6" fontId="50" fillId="8" borderId="1" xfId="0" applyNumberFormat="1" applyFont="1" applyFill="1" applyBorder="1" applyAlignment="1">
      <alignment horizontal="center" vertical="center"/>
    </xf>
    <xf numFmtId="166" fontId="61" fillId="8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49" fillId="0" borderId="1" xfId="0" applyFont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right" wrapText="1"/>
    </xf>
    <xf numFmtId="168" fontId="47" fillId="0" borderId="1" xfId="0" applyNumberFormat="1" applyFont="1" applyBorder="1" applyAlignment="1">
      <alignment horizontal="right" wrapText="1"/>
    </xf>
    <xf numFmtId="0" fontId="47" fillId="0" borderId="1" xfId="0" applyNumberFormat="1" applyFont="1" applyBorder="1" applyAlignment="1">
      <alignment horizontal="right" wrapText="1"/>
    </xf>
    <xf numFmtId="0" fontId="48" fillId="9" borderId="1" xfId="0" applyFont="1" applyFill="1" applyBorder="1"/>
    <xf numFmtId="0" fontId="48" fillId="9" borderId="1" xfId="0" applyFont="1" applyFill="1" applyBorder="1" applyAlignment="1">
      <alignment vertical="center" wrapText="1"/>
    </xf>
    <xf numFmtId="164" fontId="48" fillId="9" borderId="1" xfId="0" applyNumberFormat="1" applyFont="1" applyFill="1" applyBorder="1" applyAlignment="1">
      <alignment horizontal="center" vertical="center" wrapText="1"/>
    </xf>
    <xf numFmtId="164" fontId="48" fillId="9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right" wrapText="1"/>
    </xf>
    <xf numFmtId="168" fontId="12" fillId="0" borderId="1" xfId="0" applyNumberFormat="1" applyFont="1" applyBorder="1" applyAlignment="1">
      <alignment horizontal="right" wrapText="1"/>
    </xf>
    <xf numFmtId="0" fontId="12" fillId="0" borderId="1" xfId="0" applyNumberFormat="1" applyFont="1" applyBorder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20" fillId="10" borderId="1" xfId="0" applyFont="1" applyFill="1" applyBorder="1" applyAlignment="1">
      <alignment vertical="center" wrapText="1"/>
    </xf>
    <xf numFmtId="3" fontId="20" fillId="10" borderId="1" xfId="1" quotePrefix="1" applyNumberFormat="1" applyFont="1" applyFill="1" applyBorder="1" applyAlignment="1">
      <alignment horizontal="center" vertical="center" wrapText="1"/>
    </xf>
    <xf numFmtId="165" fontId="21" fillId="11" borderId="1" xfId="0" applyNumberFormat="1" applyFont="1" applyFill="1" applyBorder="1" applyAlignment="1">
      <alignment horizontal="center" vertical="center"/>
    </xf>
    <xf numFmtId="3" fontId="21" fillId="10" borderId="1" xfId="1" quotePrefix="1" applyNumberFormat="1" applyFont="1" applyFill="1" applyBorder="1" applyAlignment="1">
      <alignment horizontal="center" vertical="center" wrapText="1"/>
    </xf>
    <xf numFmtId="165" fontId="21" fillId="1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1" fillId="0" borderId="1" xfId="1" quotePrefix="1" applyNumberFormat="1" applyFont="1" applyFill="1" applyBorder="1" applyAlignment="1">
      <alignment horizontal="center" vertical="center" wrapText="1"/>
    </xf>
    <xf numFmtId="165" fontId="22" fillId="8" borderId="1" xfId="0" applyNumberFormat="1" applyFont="1" applyFill="1" applyBorder="1" applyAlignment="1">
      <alignment horizontal="center" vertical="center"/>
    </xf>
    <xf numFmtId="3" fontId="46" fillId="0" borderId="1" xfId="1" quotePrefix="1" applyNumberFormat="1" applyFont="1" applyFill="1" applyBorder="1" applyAlignment="1">
      <alignment horizontal="center" vertical="center" wrapText="1"/>
    </xf>
    <xf numFmtId="49" fontId="62" fillId="5" borderId="1" xfId="1" applyNumberFormat="1" applyFont="1" applyFill="1" applyBorder="1" applyAlignment="1" applyProtection="1">
      <alignment vertical="center" wrapText="1"/>
    </xf>
    <xf numFmtId="3" fontId="20" fillId="5" borderId="1" xfId="1" quotePrefix="1" applyNumberFormat="1" applyFont="1" applyFill="1" applyBorder="1" applyAlignment="1">
      <alignment horizontal="center" vertical="center" wrapText="1"/>
    </xf>
    <xf numFmtId="165" fontId="21" fillId="5" borderId="1" xfId="0" applyNumberFormat="1" applyFont="1" applyFill="1" applyBorder="1" applyAlignment="1">
      <alignment horizontal="center" vertical="center"/>
    </xf>
    <xf numFmtId="3" fontId="62" fillId="5" borderId="1" xfId="1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165" fontId="63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63" fillId="0" borderId="1" xfId="0" applyNumberFormat="1" applyFont="1" applyFill="1" applyBorder="1" applyAlignment="1">
      <alignment horizontal="center" vertical="center"/>
    </xf>
    <xf numFmtId="49" fontId="20" fillId="4" borderId="1" xfId="1" applyNumberFormat="1" applyFont="1" applyFill="1" applyBorder="1" applyAlignment="1" applyProtection="1">
      <alignment vertical="center" wrapText="1"/>
    </xf>
    <xf numFmtId="3" fontId="20" fillId="4" borderId="1" xfId="1" quotePrefix="1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/>
    </xf>
    <xf numFmtId="0" fontId="62" fillId="8" borderId="1" xfId="0" applyFont="1" applyFill="1" applyBorder="1" applyAlignment="1">
      <alignment vertical="center" wrapText="1"/>
    </xf>
    <xf numFmtId="3" fontId="20" fillId="8" borderId="1" xfId="1" quotePrefix="1" applyNumberFormat="1" applyFont="1" applyFill="1" applyBorder="1" applyAlignment="1">
      <alignment horizontal="center" vertical="center" wrapText="1"/>
    </xf>
    <xf numFmtId="165" fontId="21" fillId="8" borderId="1" xfId="0" applyNumberFormat="1" applyFont="1" applyFill="1" applyBorder="1" applyAlignment="1">
      <alignment horizontal="center" vertical="center"/>
    </xf>
    <xf numFmtId="3" fontId="20" fillId="0" borderId="1" xfId="1" quotePrefix="1" applyNumberFormat="1" applyFont="1" applyFill="1" applyBorder="1" applyAlignment="1">
      <alignment horizontal="center" vertical="center" wrapText="1"/>
    </xf>
    <xf numFmtId="0" fontId="62" fillId="12" borderId="1" xfId="0" applyFont="1" applyFill="1" applyBorder="1" applyAlignment="1">
      <alignment vertical="center" wrapText="1"/>
    </xf>
    <xf numFmtId="3" fontId="20" fillId="12" borderId="1" xfId="1" quotePrefix="1" applyNumberFormat="1" applyFont="1" applyFill="1" applyBorder="1" applyAlignment="1">
      <alignment horizontal="center" vertical="center" wrapText="1"/>
    </xf>
    <xf numFmtId="165" fontId="21" fillId="12" borderId="1" xfId="0" applyNumberFormat="1" applyFont="1" applyFill="1" applyBorder="1" applyAlignment="1">
      <alignment horizontal="center" vertical="center"/>
    </xf>
    <xf numFmtId="3" fontId="21" fillId="12" borderId="1" xfId="1" quotePrefix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64" fillId="0" borderId="1" xfId="0" applyFont="1" applyFill="1" applyBorder="1" applyAlignment="1">
      <alignment vertical="center" wrapText="1"/>
    </xf>
    <xf numFmtId="165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1" fillId="8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20" fillId="0" borderId="1" xfId="1" quotePrefix="1" applyNumberFormat="1" applyFont="1" applyFill="1" applyBorder="1" applyAlignment="1">
      <alignment horizontal="center" vertical="center" wrapText="1"/>
    </xf>
    <xf numFmtId="165" fontId="46" fillId="0" borderId="6" xfId="1" quotePrefix="1" applyNumberFormat="1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center" wrapText="1"/>
    </xf>
    <xf numFmtId="3" fontId="20" fillId="3" borderId="1" xfId="1" quotePrefix="1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vertical="center" wrapText="1"/>
    </xf>
    <xf numFmtId="3" fontId="20" fillId="13" borderId="1" xfId="1" quotePrefix="1" applyNumberFormat="1" applyFont="1" applyFill="1" applyBorder="1" applyAlignment="1">
      <alignment horizontal="center" vertical="center" wrapText="1"/>
    </xf>
    <xf numFmtId="165" fontId="21" fillId="13" borderId="1" xfId="0" applyNumberFormat="1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vertical="center" wrapText="1"/>
    </xf>
    <xf numFmtId="3" fontId="20" fillId="14" borderId="1" xfId="1" quotePrefix="1" applyNumberFormat="1" applyFont="1" applyFill="1" applyBorder="1" applyAlignment="1">
      <alignment horizontal="center" vertical="center" wrapText="1"/>
    </xf>
    <xf numFmtId="165" fontId="21" fillId="14" borderId="1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vertical="center" wrapText="1"/>
    </xf>
    <xf numFmtId="3" fontId="20" fillId="12" borderId="1" xfId="1" quotePrefix="1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0" fontId="11" fillId="0" borderId="0" xfId="3" applyAlignment="1">
      <alignment horizontal="left"/>
    </xf>
    <xf numFmtId="0" fontId="11" fillId="0" borderId="0" xfId="3" applyAlignment="1">
      <alignment horizontal="center"/>
    </xf>
    <xf numFmtId="3" fontId="11" fillId="0" borderId="0" xfId="3" applyNumberFormat="1" applyAlignment="1">
      <alignment horizontal="center"/>
    </xf>
    <xf numFmtId="0" fontId="11" fillId="0" borderId="0" xfId="3" applyFont="1" applyAlignment="1">
      <alignment horizontal="right" vertical="center"/>
    </xf>
    <xf numFmtId="0" fontId="11" fillId="0" borderId="7" xfId="3" applyFont="1" applyBorder="1" applyAlignment="1">
      <alignment horizontal="center" vertical="center" wrapText="1"/>
    </xf>
    <xf numFmtId="3" fontId="11" fillId="0" borderId="1" xfId="3" applyNumberFormat="1" applyFont="1" applyBorder="1" applyAlignment="1">
      <alignment horizontal="center" vertical="center" wrapText="1"/>
    </xf>
    <xf numFmtId="0" fontId="20" fillId="0" borderId="7" xfId="3" applyFont="1" applyBorder="1" applyAlignment="1">
      <alignment horizontal="left" vertical="center" wrapText="1"/>
    </xf>
    <xf numFmtId="164" fontId="20" fillId="0" borderId="6" xfId="1" quotePrefix="1" applyNumberFormat="1" applyFont="1" applyFill="1" applyBorder="1" applyAlignment="1">
      <alignment horizontal="center" vertical="center" wrapText="1"/>
    </xf>
    <xf numFmtId="164" fontId="20" fillId="0" borderId="1" xfId="1" quotePrefix="1" applyNumberFormat="1" applyFont="1" applyFill="1" applyBorder="1" applyAlignment="1">
      <alignment horizontal="center" vertical="center" wrapText="1"/>
    </xf>
    <xf numFmtId="165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165" fontId="20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 wrapText="1"/>
    </xf>
    <xf numFmtId="165" fontId="11" fillId="0" borderId="1" xfId="3" applyNumberFormat="1" applyFont="1" applyBorder="1" applyAlignment="1">
      <alignment horizontal="center" vertical="center"/>
    </xf>
    <xf numFmtId="165" fontId="20" fillId="3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top" wrapText="1"/>
    </xf>
    <xf numFmtId="165" fontId="20" fillId="12" borderId="1" xfId="3" applyNumberFormat="1" applyFont="1" applyFill="1" applyBorder="1" applyAlignment="1">
      <alignment horizontal="center" vertical="center" wrapText="1"/>
    </xf>
    <xf numFmtId="165" fontId="11" fillId="8" borderId="1" xfId="3" applyNumberFormat="1" applyFont="1" applyFill="1" applyBorder="1" applyAlignment="1">
      <alignment horizontal="center" vertical="center" wrapText="1"/>
    </xf>
    <xf numFmtId="165" fontId="11" fillId="0" borderId="1" xfId="3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top" wrapText="1"/>
    </xf>
    <xf numFmtId="164" fontId="65" fillId="0" borderId="6" xfId="1" quotePrefix="1" applyNumberFormat="1" applyFont="1" applyFill="1" applyBorder="1" applyAlignment="1">
      <alignment horizontal="center" vertical="center" wrapText="1"/>
    </xf>
    <xf numFmtId="164" fontId="65" fillId="0" borderId="1" xfId="1" quotePrefix="1" applyNumberFormat="1" applyFont="1" applyFill="1" applyBorder="1" applyAlignment="1">
      <alignment horizontal="center" vertical="center" wrapText="1"/>
    </xf>
    <xf numFmtId="0" fontId="11" fillId="0" borderId="0" xfId="3"/>
    <xf numFmtId="0" fontId="11" fillId="0" borderId="0" xfId="3" applyFont="1" applyAlignment="1">
      <alignment horizontal="center"/>
    </xf>
    <xf numFmtId="3" fontId="24" fillId="0" borderId="1" xfId="3" applyNumberFormat="1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12" fillId="0" borderId="1" xfId="4" applyBorder="1" applyAlignment="1">
      <alignment vertical="center" wrapText="1"/>
    </xf>
    <xf numFmtId="164" fontId="65" fillId="0" borderId="1" xfId="1" applyNumberFormat="1" applyFont="1" applyFill="1" applyBorder="1" applyAlignment="1" applyProtection="1">
      <alignment horizontal="center" vertical="center" wrapText="1"/>
    </xf>
    <xf numFmtId="164" fontId="65" fillId="0" borderId="3" xfId="1" quotePrefix="1" applyNumberFormat="1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/>
    </xf>
    <xf numFmtId="4" fontId="14" fillId="8" borderId="1" xfId="2" applyNumberFormat="1" applyFont="1" applyFill="1" applyBorder="1" applyAlignment="1">
      <alignment horizontal="center" vertical="center"/>
    </xf>
    <xf numFmtId="2" fontId="12" fillId="15" borderId="1" xfId="2" applyNumberFormat="1" applyFont="1" applyFill="1" applyBorder="1" applyAlignment="1">
      <alignment horizontal="center"/>
    </xf>
    <xf numFmtId="0" fontId="8" fillId="0" borderId="3" xfId="2" applyFont="1" applyFill="1" applyBorder="1" applyAlignment="1"/>
    <xf numFmtId="4" fontId="0" fillId="0" borderId="1" xfId="0" applyNumberFormat="1" applyFill="1" applyBorder="1" applyAlignment="1">
      <alignment horizontal="center" vertical="center"/>
    </xf>
    <xf numFmtId="4" fontId="14" fillId="0" borderId="1" xfId="4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4" fontId="14" fillId="0" borderId="1" xfId="4" applyNumberFormat="1" applyFont="1" applyBorder="1" applyAlignment="1">
      <alignment horizontal="center" vertical="center" wrapText="1"/>
    </xf>
    <xf numFmtId="2" fontId="14" fillId="0" borderId="1" xfId="2" applyNumberFormat="1" applyFont="1" applyBorder="1" applyAlignment="1">
      <alignment horizontal="center"/>
    </xf>
    <xf numFmtId="3" fontId="1" fillId="0" borderId="3" xfId="2" applyNumberFormat="1" applyFont="1" applyBorder="1" applyAlignment="1">
      <alignment wrapText="1"/>
    </xf>
    <xf numFmtId="3" fontId="65" fillId="0" borderId="1" xfId="0" applyNumberFormat="1" applyFont="1" applyBorder="1" applyAlignment="1">
      <alignment horizontal="center" vertical="center"/>
    </xf>
    <xf numFmtId="164" fontId="17" fillId="0" borderId="1" xfId="1" quotePrefix="1" applyNumberFormat="1" applyFont="1" applyFill="1" applyBorder="1" applyAlignment="1">
      <alignment horizontal="center" vertical="center" wrapText="1"/>
    </xf>
    <xf numFmtId="4" fontId="26" fillId="8" borderId="1" xfId="2" applyNumberFormat="1" applyFont="1" applyFill="1" applyBorder="1" applyAlignment="1">
      <alignment horizontal="center" vertical="center"/>
    </xf>
    <xf numFmtId="2" fontId="26" fillId="0" borderId="1" xfId="2" applyNumberFormat="1" applyFont="1" applyBorder="1" applyAlignment="1">
      <alignment horizontal="center"/>
    </xf>
    <xf numFmtId="2" fontId="26" fillId="8" borderId="1" xfId="2" applyNumberFormat="1" applyFont="1" applyFill="1" applyBorder="1" applyAlignment="1">
      <alignment horizontal="center"/>
    </xf>
    <xf numFmtId="4" fontId="12" fillId="15" borderId="1" xfId="2" applyNumberFormat="1" applyFont="1" applyFill="1" applyBorder="1" applyAlignment="1">
      <alignment horizontal="center" vertical="center"/>
    </xf>
    <xf numFmtId="2" fontId="14" fillId="16" borderId="1" xfId="2" applyNumberFormat="1" applyFont="1" applyFill="1" applyBorder="1" applyAlignment="1">
      <alignment horizontal="center"/>
    </xf>
    <xf numFmtId="4" fontId="26" fillId="0" borderId="1" xfId="2" applyNumberFormat="1" applyFont="1" applyBorder="1" applyAlignment="1">
      <alignment horizontal="center" vertical="center"/>
    </xf>
    <xf numFmtId="3" fontId="65" fillId="7" borderId="1" xfId="0" applyNumberFormat="1" applyFont="1" applyFill="1" applyBorder="1" applyAlignment="1">
      <alignment horizontal="center" vertical="center"/>
    </xf>
    <xf numFmtId="3" fontId="20" fillId="0" borderId="3" xfId="2" applyNumberFormat="1" applyFont="1" applyFill="1" applyBorder="1" applyAlignment="1">
      <alignment vertical="center"/>
    </xf>
    <xf numFmtId="164" fontId="16" fillId="0" borderId="1" xfId="4" applyNumberFormat="1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wrapText="1"/>
    </xf>
    <xf numFmtId="4" fontId="14" fillId="16" borderId="1" xfId="2" applyNumberFormat="1" applyFont="1" applyFill="1" applyBorder="1" applyAlignment="1">
      <alignment horizontal="center" vertical="center"/>
    </xf>
    <xf numFmtId="3" fontId="20" fillId="0" borderId="3" xfId="2" applyNumberFormat="1" applyFont="1" applyFill="1" applyBorder="1" applyAlignment="1"/>
    <xf numFmtId="4" fontId="16" fillId="0" borderId="1" xfId="4" applyNumberFormat="1" applyFont="1" applyBorder="1" applyAlignment="1">
      <alignment horizontal="center" vertical="center" wrapText="1"/>
    </xf>
    <xf numFmtId="164" fontId="16" fillId="8" borderId="1" xfId="4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left" vertical="top" wrapText="1"/>
    </xf>
    <xf numFmtId="0" fontId="12" fillId="0" borderId="3" xfId="4" applyBorder="1" applyAlignment="1">
      <alignment wrapText="1"/>
    </xf>
    <xf numFmtId="3" fontId="65" fillId="8" borderId="1" xfId="0" applyNumberFormat="1" applyFont="1" applyFill="1" applyBorder="1" applyAlignment="1">
      <alignment horizontal="center" vertical="center"/>
    </xf>
    <xf numFmtId="4" fontId="46" fillId="0" borderId="1" xfId="1" quotePrefix="1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left" vertical="center" wrapText="1"/>
    </xf>
    <xf numFmtId="2" fontId="26" fillId="17" borderId="1" xfId="2" applyNumberFormat="1" applyFont="1" applyFill="1" applyBorder="1" applyAlignment="1">
      <alignment horizontal="center" vertical="center"/>
    </xf>
    <xf numFmtId="4" fontId="26" fillId="17" borderId="1" xfId="2" applyNumberFormat="1" applyFont="1" applyFill="1" applyBorder="1" applyAlignment="1">
      <alignment horizontal="center" vertical="center"/>
    </xf>
    <xf numFmtId="3" fontId="11" fillId="0" borderId="8" xfId="2" applyNumberFormat="1" applyFont="1" applyBorder="1" applyAlignment="1">
      <alignment wrapText="1"/>
    </xf>
    <xf numFmtId="3" fontId="66" fillId="0" borderId="1" xfId="0" applyNumberFormat="1" applyFont="1" applyFill="1" applyBorder="1" applyAlignment="1">
      <alignment horizontal="center" vertical="center" wrapText="1"/>
    </xf>
    <xf numFmtId="3" fontId="11" fillId="0" borderId="9" xfId="2" applyNumberFormat="1" applyFont="1" applyBorder="1" applyAlignment="1">
      <alignment wrapText="1"/>
    </xf>
    <xf numFmtId="2" fontId="26" fillId="16" borderId="1" xfId="2" applyNumberFormat="1" applyFont="1" applyFill="1" applyBorder="1" applyAlignment="1">
      <alignment horizontal="center"/>
    </xf>
    <xf numFmtId="3" fontId="11" fillId="0" borderId="1" xfId="2" applyNumberFormat="1" applyFont="1" applyBorder="1" applyAlignment="1">
      <alignment wrapText="1"/>
    </xf>
    <xf numFmtId="0" fontId="20" fillId="7" borderId="4" xfId="0" applyFont="1" applyFill="1" applyBorder="1" applyAlignment="1">
      <alignment vertical="top"/>
    </xf>
    <xf numFmtId="0" fontId="13" fillId="0" borderId="6" xfId="2" applyBorder="1" applyAlignment="1"/>
    <xf numFmtId="0" fontId="13" fillId="0" borderId="0" xfId="2"/>
    <xf numFmtId="0" fontId="13" fillId="0" borderId="0" xfId="2" applyBorder="1" applyAlignment="1"/>
    <xf numFmtId="3" fontId="14" fillId="0" borderId="0" xfId="2" applyNumberFormat="1" applyFont="1" applyAlignment="1">
      <alignment horizontal="left"/>
    </xf>
    <xf numFmtId="3" fontId="13" fillId="0" borderId="0" xfId="2" applyNumberFormat="1"/>
    <xf numFmtId="3" fontId="13" fillId="0" borderId="0" xfId="2" applyNumberFormat="1" applyAlignment="1">
      <alignment horizontal="left"/>
    </xf>
    <xf numFmtId="3" fontId="27" fillId="0" borderId="0" xfId="2" applyNumberFormat="1" applyFont="1" applyFill="1" applyAlignment="1">
      <alignment horizontal="left"/>
    </xf>
    <xf numFmtId="3" fontId="27" fillId="0" borderId="0" xfId="2" applyNumberFormat="1" applyFont="1"/>
    <xf numFmtId="0" fontId="26" fillId="0" borderId="0" xfId="2" applyFont="1" applyFill="1" applyAlignment="1">
      <alignment horizontal="left"/>
    </xf>
    <xf numFmtId="0" fontId="26" fillId="0" borderId="0" xfId="2" applyFont="1"/>
    <xf numFmtId="0" fontId="12" fillId="15" borderId="0" xfId="2" applyFont="1" applyFill="1" applyAlignment="1">
      <alignment horizontal="left"/>
    </xf>
    <xf numFmtId="0" fontId="13" fillId="15" borderId="0" xfId="2" applyFill="1"/>
    <xf numFmtId="0" fontId="28" fillId="15" borderId="0" xfId="2" applyFont="1" applyFill="1"/>
    <xf numFmtId="0" fontId="0" fillId="15" borderId="0" xfId="0" applyFill="1"/>
    <xf numFmtId="0" fontId="29" fillId="16" borderId="0" xfId="2" applyFont="1" applyFill="1" applyAlignment="1">
      <alignment horizontal="left"/>
    </xf>
    <xf numFmtId="0" fontId="29" fillId="16" borderId="0" xfId="2" applyFont="1" applyFill="1"/>
    <xf numFmtId="0" fontId="13" fillId="16" borderId="0" xfId="2" applyFill="1"/>
    <xf numFmtId="0" fontId="0" fillId="16" borderId="0" xfId="0" applyFill="1"/>
    <xf numFmtId="0" fontId="26" fillId="17" borderId="0" xfId="2" applyFont="1" applyFill="1" applyAlignment="1">
      <alignment horizontal="left"/>
    </xf>
    <xf numFmtId="0" fontId="26" fillId="18" borderId="0" xfId="2" applyFont="1" applyFill="1"/>
    <xf numFmtId="0" fontId="13" fillId="18" borderId="0" xfId="2" applyFill="1"/>
    <xf numFmtId="0" fontId="13" fillId="0" borderId="0" xfId="2" applyBorder="1"/>
    <xf numFmtId="0" fontId="1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3" fontId="20" fillId="0" borderId="6" xfId="1" quotePrefix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Fill="1" applyBorder="1"/>
    <xf numFmtId="3" fontId="20" fillId="5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65" fontId="20" fillId="8" borderId="1" xfId="0" applyNumberFormat="1" applyFont="1" applyFill="1" applyBorder="1" applyAlignment="1">
      <alignment horizontal="center" vertical="center" wrapText="1"/>
    </xf>
    <xf numFmtId="3" fontId="20" fillId="8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left" vertical="center" wrapText="1"/>
    </xf>
    <xf numFmtId="165" fontId="20" fillId="5" borderId="1" xfId="0" applyNumberFormat="1" applyFont="1" applyFill="1" applyBorder="1" applyAlignment="1">
      <alignment horizontal="center" vertical="center"/>
    </xf>
    <xf numFmtId="165" fontId="20" fillId="5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3" fontId="20" fillId="12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3" fontId="62" fillId="0" borderId="1" xfId="0" applyNumberFormat="1" applyFont="1" applyBorder="1" applyAlignment="1">
      <alignment horizontal="center" vertical="center" wrapText="1"/>
    </xf>
    <xf numFmtId="3" fontId="62" fillId="1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 wrapText="1"/>
    </xf>
    <xf numFmtId="0" fontId="31" fillId="12" borderId="1" xfId="0" applyFont="1" applyFill="1" applyBorder="1" applyAlignment="1">
      <alignment vertical="top" wrapText="1"/>
    </xf>
    <xf numFmtId="165" fontId="20" fillId="12" borderId="1" xfId="0" applyNumberFormat="1" applyFont="1" applyFill="1" applyBorder="1" applyAlignment="1">
      <alignment horizontal="center" vertical="center" wrapText="1"/>
    </xf>
    <xf numFmtId="3" fontId="20" fillId="12" borderId="1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top" wrapText="1"/>
    </xf>
    <xf numFmtId="3" fontId="20" fillId="8" borderId="0" xfId="0" applyNumberFormat="1" applyFont="1" applyFill="1" applyBorder="1" applyAlignment="1">
      <alignment horizontal="center" vertical="center"/>
    </xf>
    <xf numFmtId="165" fontId="20" fillId="8" borderId="0" xfId="0" applyNumberFormat="1" applyFont="1" applyFill="1" applyBorder="1" applyAlignment="1">
      <alignment horizontal="center" vertical="center"/>
    </xf>
    <xf numFmtId="165" fontId="20" fillId="8" borderId="0" xfId="0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64" fontId="46" fillId="0" borderId="1" xfId="1" applyNumberFormat="1" applyFont="1" applyFill="1" applyBorder="1" applyAlignment="1" applyProtection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3" fontId="62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/>
    </xf>
    <xf numFmtId="3" fontId="20" fillId="13" borderId="1" xfId="0" applyNumberFormat="1" applyFont="1" applyFill="1" applyBorder="1" applyAlignment="1">
      <alignment horizontal="center" vertical="center" wrapText="1"/>
    </xf>
    <xf numFmtId="3" fontId="20" fillId="13" borderId="1" xfId="0" applyNumberFormat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vertical="center" wrapText="1"/>
    </xf>
    <xf numFmtId="165" fontId="20" fillId="13" borderId="1" xfId="0" applyNumberFormat="1" applyFont="1" applyFill="1" applyBorder="1" applyAlignment="1">
      <alignment horizontal="center" vertical="center"/>
    </xf>
    <xf numFmtId="165" fontId="20" fillId="13" borderId="1" xfId="0" applyNumberFormat="1" applyFont="1" applyFill="1" applyBorder="1" applyAlignment="1">
      <alignment horizontal="center" vertical="center" wrapText="1"/>
    </xf>
    <xf numFmtId="3" fontId="20" fillId="8" borderId="7" xfId="0" applyNumberFormat="1" applyFont="1" applyFill="1" applyBorder="1" applyAlignment="1">
      <alignment horizontal="center" vertical="center" wrapText="1"/>
    </xf>
    <xf numFmtId="3" fontId="20" fillId="13" borderId="7" xfId="0" applyNumberFormat="1" applyFont="1" applyFill="1" applyBorder="1" applyAlignment="1">
      <alignment horizontal="center" vertical="center" wrapText="1"/>
    </xf>
    <xf numFmtId="3" fontId="20" fillId="14" borderId="1" xfId="0" applyNumberFormat="1" applyFont="1" applyFill="1" applyBorder="1" applyAlignment="1">
      <alignment horizontal="center" vertical="center"/>
    </xf>
    <xf numFmtId="165" fontId="20" fillId="14" borderId="1" xfId="0" applyNumberFormat="1" applyFont="1" applyFill="1" applyBorder="1" applyAlignment="1">
      <alignment horizontal="center" vertical="center"/>
    </xf>
    <xf numFmtId="165" fontId="20" fillId="1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1" fillId="0" borderId="7" xfId="3" applyFont="1" applyFill="1" applyBorder="1" applyAlignment="1">
      <alignment horizontal="left" vertical="top" wrapText="1"/>
    </xf>
    <xf numFmtId="164" fontId="46" fillId="0" borderId="1" xfId="1" quotePrefix="1" applyNumberFormat="1" applyFont="1" applyFill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center" vertical="center"/>
    </xf>
    <xf numFmtId="165" fontId="63" fillId="0" borderId="1" xfId="0" applyNumberFormat="1" applyFont="1" applyBorder="1" applyAlignment="1">
      <alignment horizontal="center" vertical="center"/>
    </xf>
    <xf numFmtId="0" fontId="12" fillId="8" borderId="1" xfId="4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0" fillId="12" borderId="1" xfId="3" applyFont="1" applyFill="1" applyBorder="1" applyAlignment="1">
      <alignment horizontal="left" vertical="center" wrapText="1"/>
    </xf>
    <xf numFmtId="164" fontId="20" fillId="12" borderId="1" xfId="1" quotePrefix="1" applyNumberFormat="1" applyFont="1" applyFill="1" applyBorder="1" applyAlignment="1">
      <alignment horizontal="center" vertical="center" wrapText="1"/>
    </xf>
    <xf numFmtId="165" fontId="20" fillId="12" borderId="1" xfId="0" applyNumberFormat="1" applyFont="1" applyFill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center" vertical="center"/>
    </xf>
    <xf numFmtId="0" fontId="67" fillId="8" borderId="1" xfId="3" applyFont="1" applyFill="1" applyBorder="1" applyAlignment="1">
      <alignment horizontal="left" vertical="top" wrapText="1"/>
    </xf>
    <xf numFmtId="164" fontId="67" fillId="8" borderId="1" xfId="1" quotePrefix="1" applyNumberFormat="1" applyFont="1" applyFill="1" applyBorder="1" applyAlignment="1">
      <alignment horizontal="center" vertical="center" wrapText="1"/>
    </xf>
    <xf numFmtId="165" fontId="67" fillId="8" borderId="1" xfId="0" applyNumberFormat="1" applyFont="1" applyFill="1" applyBorder="1" applyAlignment="1">
      <alignment horizontal="center" vertical="center"/>
    </xf>
    <xf numFmtId="165" fontId="67" fillId="0" borderId="1" xfId="0" applyNumberFormat="1" applyFont="1" applyBorder="1" applyAlignment="1">
      <alignment horizontal="center" vertical="center"/>
    </xf>
    <xf numFmtId="0" fontId="68" fillId="8" borderId="1" xfId="4" applyNumberFormat="1" applyFont="1" applyFill="1" applyBorder="1" applyAlignment="1">
      <alignment horizontal="center" vertical="center" wrapText="1"/>
    </xf>
    <xf numFmtId="0" fontId="67" fillId="0" borderId="1" xfId="3" applyFont="1" applyFill="1" applyBorder="1" applyAlignment="1">
      <alignment horizontal="left" vertical="top" wrapText="1"/>
    </xf>
    <xf numFmtId="164" fontId="67" fillId="0" borderId="1" xfId="1" quotePrefix="1" applyNumberFormat="1" applyFont="1" applyFill="1" applyBorder="1" applyAlignment="1">
      <alignment horizontal="center" vertical="center" wrapText="1"/>
    </xf>
    <xf numFmtId="0" fontId="67" fillId="0" borderId="1" xfId="3" applyFont="1" applyFill="1" applyBorder="1" applyAlignment="1">
      <alignment horizontal="left" vertical="center" wrapText="1"/>
    </xf>
    <xf numFmtId="0" fontId="69" fillId="8" borderId="1" xfId="4" applyNumberFormat="1" applyFont="1" applyFill="1" applyBorder="1" applyAlignment="1">
      <alignment horizontal="center" vertical="center" wrapText="1"/>
    </xf>
    <xf numFmtId="0" fontId="70" fillId="0" borderId="1" xfId="3" applyFont="1" applyFill="1" applyBorder="1" applyAlignment="1">
      <alignment horizontal="left" vertical="top" wrapText="1"/>
    </xf>
    <xf numFmtId="164" fontId="70" fillId="0" borderId="1" xfId="1" quotePrefix="1" applyNumberFormat="1" applyFont="1" applyFill="1" applyBorder="1" applyAlignment="1">
      <alignment horizontal="center" vertical="center" wrapText="1"/>
    </xf>
    <xf numFmtId="165" fontId="70" fillId="8" borderId="1" xfId="0" applyNumberFormat="1" applyFont="1" applyFill="1" applyBorder="1" applyAlignment="1">
      <alignment horizontal="center" vertical="center"/>
    </xf>
    <xf numFmtId="165" fontId="70" fillId="0" borderId="1" xfId="0" applyNumberFormat="1" applyFont="1" applyBorder="1" applyAlignment="1">
      <alignment horizontal="center" vertical="center"/>
    </xf>
    <xf numFmtId="0" fontId="70" fillId="8" borderId="1" xfId="0" applyFont="1" applyFill="1" applyBorder="1" applyAlignment="1">
      <alignment horizontal="center" vertical="center"/>
    </xf>
    <xf numFmtId="0" fontId="69" fillId="0" borderId="1" xfId="4" applyFont="1" applyBorder="1" applyAlignment="1">
      <alignment wrapText="1"/>
    </xf>
    <xf numFmtId="164" fontId="71" fillId="0" borderId="1" xfId="1" quotePrefix="1" applyNumberFormat="1" applyFont="1" applyFill="1" applyBorder="1" applyAlignment="1">
      <alignment horizontal="center" vertical="center" wrapText="1"/>
    </xf>
    <xf numFmtId="165" fontId="71" fillId="0" borderId="1" xfId="0" applyNumberFormat="1" applyFont="1" applyBorder="1" applyAlignment="1">
      <alignment horizontal="center" vertical="center"/>
    </xf>
    <xf numFmtId="0" fontId="71" fillId="0" borderId="1" xfId="3" applyFont="1" applyFill="1" applyBorder="1" applyAlignment="1">
      <alignment horizontal="left" vertical="center" wrapText="1"/>
    </xf>
    <xf numFmtId="0" fontId="63" fillId="7" borderId="1" xfId="0" applyFont="1" applyFill="1" applyBorder="1" applyAlignment="1">
      <alignment horizontal="center" vertical="center"/>
    </xf>
    <xf numFmtId="0" fontId="63" fillId="7" borderId="1" xfId="3" applyFont="1" applyFill="1" applyBorder="1" applyAlignment="1">
      <alignment horizontal="left" vertical="top" wrapText="1"/>
    </xf>
    <xf numFmtId="164" fontId="63" fillId="7" borderId="1" xfId="1" quotePrefix="1" applyNumberFormat="1" applyFont="1" applyFill="1" applyBorder="1" applyAlignment="1">
      <alignment horizontal="center" vertical="center" wrapText="1"/>
    </xf>
    <xf numFmtId="165" fontId="63" fillId="7" borderId="1" xfId="0" applyNumberFormat="1" applyFont="1" applyFill="1" applyBorder="1" applyAlignment="1">
      <alignment horizontal="center" vertical="center"/>
    </xf>
    <xf numFmtId="0" fontId="72" fillId="7" borderId="1" xfId="4" applyNumberFormat="1" applyFont="1" applyFill="1" applyBorder="1" applyAlignment="1">
      <alignment horizontal="center" vertical="center" wrapText="1"/>
    </xf>
    <xf numFmtId="0" fontId="63" fillId="7" borderId="1" xfId="3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3" applyFont="1" applyFill="1" applyBorder="1" applyAlignment="1">
      <alignment horizontal="left" vertical="center" wrapText="1"/>
    </xf>
    <xf numFmtId="164" fontId="20" fillId="5" borderId="1" xfId="1" quotePrefix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" applyNumberFormat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68" fillId="3" borderId="1" xfId="4" applyNumberFormat="1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left" vertical="center" wrapText="1"/>
    </xf>
    <xf numFmtId="164" fontId="20" fillId="3" borderId="1" xfId="1" quotePrefix="1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68" fillId="0" borderId="1" xfId="4" applyNumberFormat="1" applyFont="1" applyBorder="1" applyAlignment="1">
      <alignment horizontal="center" vertical="center" wrapText="1"/>
    </xf>
    <xf numFmtId="165" fontId="67" fillId="0" borderId="1" xfId="0" applyNumberFormat="1" applyFont="1" applyFill="1" applyBorder="1" applyAlignment="1">
      <alignment horizontal="center" vertical="center"/>
    </xf>
    <xf numFmtId="0" fontId="69" fillId="0" borderId="1" xfId="4" applyNumberFormat="1" applyFont="1" applyBorder="1" applyAlignment="1">
      <alignment horizontal="center" vertical="center" wrapText="1"/>
    </xf>
    <xf numFmtId="0" fontId="69" fillId="0" borderId="1" xfId="4" applyFont="1" applyBorder="1" applyAlignment="1">
      <alignment vertical="center" wrapText="1"/>
    </xf>
    <xf numFmtId="165" fontId="70" fillId="0" borderId="1" xfId="0" applyNumberFormat="1" applyFont="1" applyFill="1" applyBorder="1" applyAlignment="1">
      <alignment horizontal="center" vertical="center"/>
    </xf>
    <xf numFmtId="0" fontId="70" fillId="0" borderId="1" xfId="3" applyFont="1" applyFill="1" applyBorder="1" applyAlignment="1">
      <alignment horizontal="left" vertical="center" wrapText="1"/>
    </xf>
    <xf numFmtId="0" fontId="73" fillId="0" borderId="1" xfId="4" applyNumberFormat="1" applyFont="1" applyBorder="1" applyAlignment="1">
      <alignment horizontal="center" vertical="center" wrapText="1"/>
    </xf>
    <xf numFmtId="165" fontId="71" fillId="0" borderId="1" xfId="0" applyNumberFormat="1" applyFont="1" applyFill="1" applyBorder="1" applyAlignment="1">
      <alignment horizontal="center" vertical="center"/>
    </xf>
    <xf numFmtId="0" fontId="72" fillId="0" borderId="1" xfId="4" applyNumberFormat="1" applyFont="1" applyBorder="1" applyAlignment="1">
      <alignment horizontal="center" vertical="center" wrapText="1"/>
    </xf>
    <xf numFmtId="0" fontId="63" fillId="0" borderId="1" xfId="3" applyFont="1" applyFill="1" applyBorder="1" applyAlignment="1">
      <alignment horizontal="left" vertical="center" wrapText="1"/>
    </xf>
    <xf numFmtId="164" fontId="63" fillId="0" borderId="1" xfId="1" quotePrefix="1" applyNumberFormat="1" applyFont="1" applyFill="1" applyBorder="1" applyAlignment="1">
      <alignment horizontal="center" vertical="center" wrapText="1"/>
    </xf>
    <xf numFmtId="0" fontId="12" fillId="0" borderId="0" xfId="4"/>
    <xf numFmtId="0" fontId="12" fillId="0" borderId="0" xfId="4" applyAlignment="1">
      <alignment horizontal="right"/>
    </xf>
    <xf numFmtId="0" fontId="12" fillId="0" borderId="0" xfId="4" applyAlignment="1">
      <alignment horizontal="right" vertical="top"/>
    </xf>
    <xf numFmtId="0" fontId="34" fillId="0" borderId="1" xfId="4" applyFont="1" applyBorder="1" applyAlignment="1">
      <alignment horizontal="center"/>
    </xf>
    <xf numFmtId="0" fontId="35" fillId="0" borderId="1" xfId="4" applyFont="1" applyBorder="1" applyAlignment="1">
      <alignment horizontal="center" vertical="top" wrapText="1"/>
    </xf>
    <xf numFmtId="0" fontId="36" fillId="0" borderId="1" xfId="4" applyFont="1" applyBorder="1" applyAlignment="1">
      <alignment horizontal="center" vertical="top" wrapText="1"/>
    </xf>
    <xf numFmtId="0" fontId="37" fillId="0" borderId="1" xfId="4" applyFont="1" applyBorder="1" applyAlignment="1">
      <alignment horizontal="center" vertical="top" wrapText="1"/>
    </xf>
    <xf numFmtId="49" fontId="38" fillId="0" borderId="1" xfId="1" applyNumberFormat="1" applyFont="1" applyFill="1" applyBorder="1" applyAlignment="1" applyProtection="1">
      <alignment vertical="center" wrapText="1"/>
    </xf>
    <xf numFmtId="3" fontId="38" fillId="0" borderId="1" xfId="1" quotePrefix="1" applyNumberFormat="1" applyFont="1" applyFill="1" applyBorder="1" applyAlignment="1">
      <alignment horizontal="center" vertical="center" wrapText="1"/>
    </xf>
    <xf numFmtId="49" fontId="37" fillId="0" borderId="1" xfId="1" applyNumberFormat="1" applyFont="1" applyFill="1" applyBorder="1" applyAlignment="1" applyProtection="1">
      <alignment vertical="center" wrapText="1"/>
    </xf>
    <xf numFmtId="3" fontId="37" fillId="0" borderId="1" xfId="1" quotePrefix="1" applyNumberFormat="1" applyFont="1" applyFill="1" applyBorder="1" applyAlignment="1">
      <alignment horizontal="center" vertical="center" wrapText="1"/>
    </xf>
    <xf numFmtId="3" fontId="37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4" applyAlignment="1">
      <alignment horizontal="center"/>
    </xf>
    <xf numFmtId="0" fontId="20" fillId="0" borderId="1" xfId="0" applyFont="1" applyBorder="1" applyAlignment="1">
      <alignment horizontal="left" wrapText="1"/>
    </xf>
    <xf numFmtId="3" fontId="14" fillId="8" borderId="17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3" fontId="14" fillId="8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3" fontId="7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wrapText="1"/>
    </xf>
    <xf numFmtId="3" fontId="12" fillId="8" borderId="1" xfId="0" applyNumberFormat="1" applyFont="1" applyFill="1" applyBorder="1" applyAlignment="1">
      <alignment horizontal="center" vertical="center" wrapText="1"/>
    </xf>
    <xf numFmtId="3" fontId="66" fillId="8" borderId="17" xfId="0" applyNumberFormat="1" applyFont="1" applyFill="1" applyBorder="1" applyAlignment="1">
      <alignment horizontal="center" vertical="center" wrapText="1"/>
    </xf>
    <xf numFmtId="3" fontId="66" fillId="8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/>
    <xf numFmtId="0" fontId="11" fillId="0" borderId="10" xfId="0" applyFont="1" applyBorder="1" applyAlignment="1">
      <alignment horizontal="left" wrapText="1"/>
    </xf>
    <xf numFmtId="3" fontId="75" fillId="8" borderId="17" xfId="0" applyNumberFormat="1" applyFont="1" applyFill="1" applyBorder="1" applyAlignment="1">
      <alignment horizontal="center" vertical="center" wrapText="1"/>
    </xf>
    <xf numFmtId="3" fontId="75" fillId="8" borderId="1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Border="1" applyAlignment="1">
      <alignment horizontal="center" vertical="center"/>
    </xf>
    <xf numFmtId="3" fontId="62" fillId="0" borderId="1" xfId="1" quotePrefix="1" applyNumberFormat="1" applyFont="1" applyFill="1" applyBorder="1" applyAlignment="1">
      <alignment horizontal="center" vertical="center" wrapText="1"/>
    </xf>
    <xf numFmtId="2" fontId="14" fillId="16" borderId="1" xfId="2" applyNumberFormat="1" applyFont="1" applyFill="1" applyBorder="1" applyAlignment="1">
      <alignment horizontal="center" vertical="center"/>
    </xf>
    <xf numFmtId="3" fontId="11" fillId="0" borderId="8" xfId="2" applyNumberFormat="1" applyFont="1" applyBorder="1" applyAlignment="1">
      <alignment vertical="center" wrapText="1"/>
    </xf>
    <xf numFmtId="3" fontId="11" fillId="0" borderId="3" xfId="2" applyNumberFormat="1" applyFont="1" applyBorder="1" applyAlignment="1">
      <alignment vertical="center" wrapText="1"/>
    </xf>
    <xf numFmtId="3" fontId="20" fillId="14" borderId="1" xfId="0" applyNumberFormat="1" applyFont="1" applyFill="1" applyBorder="1" applyAlignment="1">
      <alignment horizontal="center" vertical="center" wrapText="1"/>
    </xf>
    <xf numFmtId="0" fontId="72" fillId="8" borderId="1" xfId="4" applyNumberFormat="1" applyFont="1" applyFill="1" applyBorder="1" applyAlignment="1">
      <alignment horizontal="center" vertical="center" wrapText="1"/>
    </xf>
    <xf numFmtId="0" fontId="63" fillId="0" borderId="1" xfId="3" applyFont="1" applyFill="1" applyBorder="1" applyAlignment="1">
      <alignment horizontal="left" vertical="top" wrapText="1"/>
    </xf>
    <xf numFmtId="165" fontId="63" fillId="8" borderId="1" xfId="0" applyNumberFormat="1" applyFont="1" applyFill="1" applyBorder="1" applyAlignment="1">
      <alignment horizontal="center" vertical="center"/>
    </xf>
    <xf numFmtId="0" fontId="63" fillId="8" borderId="1" xfId="0" applyFont="1" applyFill="1" applyBorder="1" applyAlignment="1">
      <alignment horizontal="center" vertical="center"/>
    </xf>
    <xf numFmtId="0" fontId="11" fillId="0" borderId="1" xfId="4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64" fontId="49" fillId="8" borderId="10" xfId="0" applyNumberFormat="1" applyFont="1" applyFill="1" applyBorder="1" applyAlignment="1">
      <alignment horizontal="center" vertical="center" wrapText="1"/>
    </xf>
    <xf numFmtId="165" fontId="8" fillId="8" borderId="10" xfId="0" applyNumberFormat="1" applyFont="1" applyFill="1" applyBorder="1" applyAlignment="1">
      <alignment horizontal="center" vertical="center"/>
    </xf>
    <xf numFmtId="165" fontId="58" fillId="0" borderId="1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5" fontId="1" fillId="8" borderId="10" xfId="0" applyNumberFormat="1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0" borderId="14" xfId="0" applyBorder="1"/>
    <xf numFmtId="0" fontId="0" fillId="0" borderId="0" xfId="0" applyFill="1" applyBorder="1" applyAlignment="1">
      <alignment horizontal="left"/>
    </xf>
    <xf numFmtId="0" fontId="0" fillId="0" borderId="8" xfId="0" applyBorder="1"/>
    <xf numFmtId="0" fontId="0" fillId="0" borderId="15" xfId="0" applyBorder="1"/>
    <xf numFmtId="0" fontId="0" fillId="0" borderId="12" xfId="0" quotePrefix="1" applyBorder="1" applyAlignment="1">
      <alignment horizontal="left"/>
    </xf>
    <xf numFmtId="0" fontId="14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49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46" fillId="0" borderId="1" xfId="1" quotePrefix="1" applyNumberFormat="1" applyFont="1" applyFill="1" applyBorder="1" applyAlignment="1">
      <alignment horizontal="center" vertical="center" wrapText="1"/>
    </xf>
    <xf numFmtId="3" fontId="40" fillId="8" borderId="1" xfId="1" quotePrefix="1" applyNumberFormat="1" applyFont="1" applyFill="1" applyBorder="1" applyAlignment="1">
      <alignment horizontal="center" vertical="center" wrapText="1"/>
    </xf>
    <xf numFmtId="1" fontId="20" fillId="0" borderId="1" xfId="1" quotePrefix="1" applyNumberFormat="1" applyFont="1" applyFill="1" applyBorder="1" applyAlignment="1">
      <alignment horizontal="center" vertical="center" wrapText="1"/>
    </xf>
    <xf numFmtId="1" fontId="20" fillId="12" borderId="1" xfId="1" quotePrefix="1" applyNumberFormat="1" applyFont="1" applyFill="1" applyBorder="1" applyAlignment="1">
      <alignment horizontal="center" vertical="center" wrapText="1"/>
    </xf>
    <xf numFmtId="165" fontId="46" fillId="0" borderId="1" xfId="1" quotePrefix="1" applyNumberFormat="1" applyFont="1" applyFill="1" applyBorder="1" applyAlignment="1">
      <alignment vertical="top" wrapText="1"/>
    </xf>
    <xf numFmtId="165" fontId="46" fillId="0" borderId="1" xfId="1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5" fontId="11" fillId="12" borderId="1" xfId="3" applyNumberFormat="1" applyFont="1" applyFill="1" applyBorder="1" applyAlignment="1">
      <alignment horizontal="center" vertical="center" wrapText="1"/>
    </xf>
    <xf numFmtId="165" fontId="11" fillId="0" borderId="3" xfId="3" applyNumberFormat="1" applyFont="1" applyBorder="1" applyAlignment="1">
      <alignment horizontal="center" vertical="center" wrapText="1"/>
    </xf>
    <xf numFmtId="165" fontId="11" fillId="0" borderId="2" xfId="3" applyNumberFormat="1" applyFont="1" applyBorder="1" applyAlignment="1">
      <alignment horizontal="center" vertical="center"/>
    </xf>
    <xf numFmtId="0" fontId="20" fillId="0" borderId="1" xfId="3" applyFont="1" applyBorder="1" applyAlignment="1">
      <alignment horizontal="left" vertical="center" wrapText="1"/>
    </xf>
    <xf numFmtId="164" fontId="20" fillId="0" borderId="1" xfId="3" applyNumberFormat="1" applyFont="1" applyBorder="1" applyAlignment="1">
      <alignment horizontal="center" vertical="center" wrapText="1"/>
    </xf>
    <xf numFmtId="164" fontId="20" fillId="0" borderId="1" xfId="3" applyNumberFormat="1" applyFont="1" applyFill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164" fontId="11" fillId="12" borderId="1" xfId="3" applyNumberFormat="1" applyFont="1" applyFill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164" fontId="20" fillId="3" borderId="1" xfId="3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/>
    </xf>
    <xf numFmtId="0" fontId="11" fillId="0" borderId="1" xfId="4" applyFont="1" applyBorder="1" applyAlignment="1">
      <alignment wrapText="1"/>
    </xf>
    <xf numFmtId="164" fontId="65" fillId="0" borderId="1" xfId="1" quotePrefix="1" applyNumberFormat="1" applyFont="1" applyFill="1" applyBorder="1" applyAlignment="1">
      <alignment horizontal="center" wrapText="1"/>
    </xf>
    <xf numFmtId="3" fontId="65" fillId="12" borderId="1" xfId="0" applyNumberFormat="1" applyFont="1" applyFill="1" applyBorder="1" applyAlignment="1">
      <alignment horizontal="center" vertical="center"/>
    </xf>
    <xf numFmtId="164" fontId="76" fillId="0" borderId="1" xfId="1" quotePrefix="1" applyNumberFormat="1" applyFont="1" applyFill="1" applyBorder="1" applyAlignment="1">
      <alignment horizontal="center" vertical="center" wrapText="1"/>
    </xf>
    <xf numFmtId="164" fontId="77" fillId="0" borderId="1" xfId="4" applyNumberFormat="1" applyFont="1" applyBorder="1" applyAlignment="1">
      <alignment horizontal="center" vertical="center" wrapText="1"/>
    </xf>
    <xf numFmtId="4" fontId="77" fillId="0" borderId="1" xfId="4" applyNumberFormat="1" applyFont="1" applyBorder="1" applyAlignment="1">
      <alignment horizontal="center" vertical="center" wrapText="1"/>
    </xf>
    <xf numFmtId="164" fontId="77" fillId="8" borderId="1" xfId="4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vertical="top"/>
    </xf>
    <xf numFmtId="3" fontId="14" fillId="8" borderId="1" xfId="5" applyNumberFormat="1" applyFont="1" applyFill="1" applyBorder="1" applyAlignment="1">
      <alignment horizontal="center" vertical="center"/>
    </xf>
    <xf numFmtId="3" fontId="46" fillId="0" borderId="1" xfId="1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>
      <alignment vertical="top" wrapText="1"/>
    </xf>
    <xf numFmtId="0" fontId="67" fillId="0" borderId="1" xfId="0" applyFont="1" applyFill="1" applyBorder="1" applyAlignment="1">
      <alignment horizontal="center" vertical="center"/>
    </xf>
    <xf numFmtId="0" fontId="73" fillId="8" borderId="1" xfId="4" applyNumberFormat="1" applyFont="1" applyFill="1" applyBorder="1" applyAlignment="1">
      <alignment horizontal="center" vertical="center" wrapText="1"/>
    </xf>
    <xf numFmtId="165" fontId="71" fillId="8" borderId="1" xfId="0" applyNumberFormat="1" applyFont="1" applyFill="1" applyBorder="1" applyAlignment="1">
      <alignment horizontal="center" vertical="center"/>
    </xf>
    <xf numFmtId="0" fontId="71" fillId="8" borderId="1" xfId="0" applyFont="1" applyFill="1" applyBorder="1" applyAlignment="1">
      <alignment horizontal="center" vertical="center"/>
    </xf>
    <xf numFmtId="0" fontId="11" fillId="8" borderId="1" xfId="4" applyNumberFormat="1" applyFont="1" applyFill="1" applyBorder="1" applyAlignment="1">
      <alignment horizontal="center" vertical="center" wrapText="1"/>
    </xf>
    <xf numFmtId="0" fontId="65" fillId="8" borderId="1" xfId="0" applyFont="1" applyFill="1" applyBorder="1" applyAlignment="1">
      <alignment horizontal="center" vertical="center"/>
    </xf>
    <xf numFmtId="165" fontId="65" fillId="0" borderId="1" xfId="0" applyNumberFormat="1" applyFont="1" applyBorder="1" applyAlignment="1">
      <alignment horizontal="center" vertical="center"/>
    </xf>
    <xf numFmtId="0" fontId="62" fillId="5" borderId="1" xfId="0" applyFont="1" applyFill="1" applyBorder="1" applyAlignment="1">
      <alignment horizontal="center" vertical="center"/>
    </xf>
    <xf numFmtId="0" fontId="62" fillId="5" borderId="1" xfId="3" applyFont="1" applyFill="1" applyBorder="1" applyAlignment="1">
      <alignment horizontal="left" vertical="center" wrapText="1"/>
    </xf>
    <xf numFmtId="164" fontId="62" fillId="5" borderId="1" xfId="1" quotePrefix="1" applyNumberFormat="1" applyFont="1" applyFill="1" applyBorder="1" applyAlignment="1">
      <alignment horizontal="center" vertical="center" wrapText="1"/>
    </xf>
    <xf numFmtId="165" fontId="65" fillId="5" borderId="1" xfId="0" applyNumberFormat="1" applyFont="1" applyFill="1" applyBorder="1" applyAlignment="1">
      <alignment horizontal="center" vertical="center"/>
    </xf>
    <xf numFmtId="0" fontId="67" fillId="8" borderId="1" xfId="4" applyNumberFormat="1" applyFont="1" applyFill="1" applyBorder="1" applyAlignment="1">
      <alignment horizontal="center" vertical="center" wrapText="1"/>
    </xf>
    <xf numFmtId="0" fontId="70" fillId="8" borderId="1" xfId="4" applyNumberFormat="1" applyFont="1" applyFill="1" applyBorder="1" applyAlignment="1">
      <alignment horizontal="center" vertical="center" wrapText="1"/>
    </xf>
    <xf numFmtId="0" fontId="63" fillId="8" borderId="1" xfId="4" applyNumberFormat="1" applyFont="1" applyFill="1" applyBorder="1" applyAlignment="1">
      <alignment horizontal="center" vertical="center" wrapText="1"/>
    </xf>
    <xf numFmtId="0" fontId="63" fillId="7" borderId="1" xfId="4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70" fillId="0" borderId="1" xfId="4" applyFont="1" applyBorder="1" applyAlignment="1">
      <alignment vertical="center" wrapText="1"/>
    </xf>
    <xf numFmtId="0" fontId="71" fillId="8" borderId="1" xfId="4" applyNumberFormat="1" applyFont="1" applyFill="1" applyBorder="1" applyAlignment="1">
      <alignment horizontal="center" vertical="center" wrapText="1"/>
    </xf>
    <xf numFmtId="0" fontId="67" fillId="8" borderId="1" xfId="3" applyFont="1" applyFill="1" applyBorder="1" applyAlignment="1">
      <alignment horizontal="left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67" fillId="0" borderId="1" xfId="4" applyNumberFormat="1" applyFont="1" applyBorder="1" applyAlignment="1">
      <alignment horizontal="center" vertical="center" wrapText="1"/>
    </xf>
    <xf numFmtId="0" fontId="70" fillId="0" borderId="1" xfId="4" applyNumberFormat="1" applyFont="1" applyBorder="1" applyAlignment="1">
      <alignment horizontal="center" vertical="center" wrapText="1"/>
    </xf>
    <xf numFmtId="0" fontId="71" fillId="0" borderId="1" xfId="4" applyNumberFormat="1" applyFont="1" applyBorder="1" applyAlignment="1">
      <alignment horizontal="center" vertical="center" wrapText="1"/>
    </xf>
    <xf numFmtId="0" fontId="63" fillId="0" borderId="1" xfId="4" applyNumberFormat="1" applyFont="1" applyBorder="1" applyAlignment="1">
      <alignment horizontal="center" vertical="center" wrapText="1"/>
    </xf>
    <xf numFmtId="165" fontId="65" fillId="3" borderId="1" xfId="0" applyNumberFormat="1" applyFont="1" applyFill="1" applyBorder="1" applyAlignment="1">
      <alignment horizontal="center" vertical="center"/>
    </xf>
    <xf numFmtId="0" fontId="23" fillId="0" borderId="0" xfId="5" applyFont="1" applyAlignment="1"/>
    <xf numFmtId="3" fontId="11" fillId="0" borderId="0" xfId="5" applyNumberFormat="1" applyAlignment="1">
      <alignment horizontal="center"/>
    </xf>
    <xf numFmtId="0" fontId="11" fillId="0" borderId="0" xfId="5" applyAlignment="1">
      <alignment horizontal="center"/>
    </xf>
    <xf numFmtId="0" fontId="11" fillId="0" borderId="0" xfId="5" applyFont="1" applyAlignment="1">
      <alignment horizontal="center"/>
    </xf>
    <xf numFmtId="3" fontId="11" fillId="0" borderId="0" xfId="5" applyNumberFormat="1"/>
    <xf numFmtId="0" fontId="37" fillId="0" borderId="0" xfId="5" applyFont="1" applyAlignment="1">
      <alignment horizontal="right"/>
    </xf>
    <xf numFmtId="3" fontId="37" fillId="0" borderId="1" xfId="5" applyNumberFormat="1" applyFont="1" applyBorder="1" applyAlignment="1">
      <alignment horizontal="center" vertical="center" wrapText="1"/>
    </xf>
    <xf numFmtId="0" fontId="38" fillId="0" borderId="7" xfId="5" applyFont="1" applyBorder="1" applyAlignment="1">
      <alignment horizontal="left" vertical="center" wrapText="1"/>
    </xf>
    <xf numFmtId="165" fontId="38" fillId="0" borderId="4" xfId="5" applyNumberFormat="1" applyFont="1" applyBorder="1" applyAlignment="1">
      <alignment horizontal="center" vertical="center" wrapText="1"/>
    </xf>
    <xf numFmtId="165" fontId="38" fillId="0" borderId="2" xfId="5" applyNumberFormat="1" applyFont="1" applyBorder="1" applyAlignment="1">
      <alignment horizontal="center" vertical="center" wrapText="1"/>
    </xf>
    <xf numFmtId="0" fontId="38" fillId="0" borderId="1" xfId="5" applyFont="1" applyFill="1" applyBorder="1" applyAlignment="1">
      <alignment horizontal="left" vertical="center" wrapText="1"/>
    </xf>
    <xf numFmtId="165" fontId="38" fillId="0" borderId="4" xfId="5" applyNumberFormat="1" applyFont="1" applyFill="1" applyBorder="1" applyAlignment="1">
      <alignment horizontal="center" vertical="center"/>
    </xf>
    <xf numFmtId="165" fontId="38" fillId="0" borderId="2" xfId="5" applyNumberFormat="1" applyFont="1" applyFill="1" applyBorder="1" applyAlignment="1">
      <alignment horizontal="center" vertical="center"/>
    </xf>
    <xf numFmtId="0" fontId="37" fillId="0" borderId="1" xfId="5" applyFont="1" applyFill="1" applyBorder="1" applyAlignment="1">
      <alignment horizontal="left" vertical="center" wrapText="1"/>
    </xf>
    <xf numFmtId="165" fontId="37" fillId="0" borderId="4" xfId="5" applyNumberFormat="1" applyFont="1" applyBorder="1" applyAlignment="1">
      <alignment horizontal="center" vertical="center"/>
    </xf>
    <xf numFmtId="165" fontId="37" fillId="0" borderId="2" xfId="5" applyNumberFormat="1" applyFont="1" applyBorder="1" applyAlignment="1">
      <alignment horizontal="center" vertical="center"/>
    </xf>
    <xf numFmtId="0" fontId="37" fillId="0" borderId="1" xfId="3" applyFont="1" applyFill="1" applyBorder="1" applyAlignment="1">
      <alignment horizontal="left" vertical="top" wrapText="1"/>
    </xf>
    <xf numFmtId="0" fontId="37" fillId="0" borderId="1" xfId="4" applyFont="1" applyBorder="1" applyAlignment="1">
      <alignment wrapText="1"/>
    </xf>
    <xf numFmtId="0" fontId="14" fillId="0" borderId="0" xfId="0" applyFont="1" applyAlignment="1">
      <alignment wrapText="1"/>
    </xf>
    <xf numFmtId="0" fontId="11" fillId="0" borderId="0" xfId="5"/>
    <xf numFmtId="0" fontId="11" fillId="0" borderId="0" xfId="5" applyAlignment="1">
      <alignment horizontal="left"/>
    </xf>
    <xf numFmtId="0" fontId="11" fillId="0" borderId="0" xfId="5" applyAlignment="1">
      <alignment horizontal="right"/>
    </xf>
    <xf numFmtId="3" fontId="37" fillId="0" borderId="1" xfId="5" applyNumberFormat="1" applyFont="1" applyBorder="1" applyAlignment="1">
      <alignment vertical="center" wrapText="1"/>
    </xf>
    <xf numFmtId="3" fontId="65" fillId="2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164" fontId="52" fillId="8" borderId="1" xfId="0" applyNumberFormat="1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2" fontId="12" fillId="15" borderId="1" xfId="2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17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0" xfId="4" applyFont="1" applyFill="1" applyBorder="1" applyAlignment="1">
      <alignment horizontal="center" vertical="center" wrapText="1"/>
    </xf>
    <xf numFmtId="0" fontId="19" fillId="0" borderId="7" xfId="4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3" applyFont="1" applyAlignment="1">
      <alignment horizontal="center"/>
    </xf>
    <xf numFmtId="0" fontId="11" fillId="0" borderId="10" xfId="3" applyFont="1" applyBorder="1" applyAlignment="1">
      <alignment horizontal="left"/>
    </xf>
    <xf numFmtId="0" fontId="11" fillId="0" borderId="7" xfId="3" applyFont="1" applyBorder="1" applyAlignment="1">
      <alignment horizontal="left"/>
    </xf>
    <xf numFmtId="0" fontId="11" fillId="0" borderId="10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3" fontId="11" fillId="0" borderId="3" xfId="3" applyNumberFormat="1" applyFont="1" applyBorder="1" applyAlignment="1">
      <alignment horizontal="center" vertical="center" wrapText="1"/>
    </xf>
    <xf numFmtId="3" fontId="11" fillId="0" borderId="2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0" fillId="0" borderId="0" xfId="2" applyFont="1" applyFill="1" applyAlignment="1">
      <alignment horizontal="center"/>
    </xf>
    <xf numFmtId="0" fontId="20" fillId="0" borderId="0" xfId="2" applyFont="1" applyBorder="1" applyAlignment="1">
      <alignment horizontal="center"/>
    </xf>
    <xf numFmtId="0" fontId="0" fillId="0" borderId="0" xfId="0" applyBorder="1" applyAlignment="1"/>
    <xf numFmtId="0" fontId="20" fillId="0" borderId="15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1" fillId="0" borderId="1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 wrapText="1"/>
    </xf>
    <xf numFmtId="4" fontId="25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" fontId="25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2" fontId="25" fillId="0" borderId="1" xfId="2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3" fillId="0" borderId="0" xfId="4" applyFont="1" applyAlignment="1">
      <alignment horizontal="center" vertical="center" wrapText="1"/>
    </xf>
    <xf numFmtId="0" fontId="41" fillId="0" borderId="0" xfId="5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2" fillId="0" borderId="0" xfId="5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7" fillId="0" borderId="10" xfId="5" applyFont="1" applyBorder="1" applyAlignment="1">
      <alignment horizontal="left"/>
    </xf>
    <xf numFmtId="0" fontId="37" fillId="0" borderId="7" xfId="5" applyFont="1" applyBorder="1" applyAlignment="1">
      <alignment horizontal="left"/>
    </xf>
    <xf numFmtId="3" fontId="37" fillId="0" borderId="3" xfId="5" applyNumberFormat="1" applyFont="1" applyBorder="1" applyAlignment="1">
      <alignment horizontal="center" vertical="center" wrapText="1"/>
    </xf>
    <xf numFmtId="3" fontId="37" fillId="0" borderId="2" xfId="5" applyNumberFormat="1" applyFont="1" applyBorder="1" applyAlignment="1">
      <alignment horizontal="center" vertical="center" wrapText="1"/>
    </xf>
    <xf numFmtId="0" fontId="44" fillId="0" borderId="10" xfId="5" applyFont="1" applyBorder="1" applyAlignment="1">
      <alignment horizontal="center" vertical="center" wrapText="1"/>
    </xf>
    <xf numFmtId="0" fontId="44" fillId="0" borderId="7" xfId="5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5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4" fillId="0" borderId="15" xfId="5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0" fillId="8" borderId="3" xfId="0" applyFont="1" applyFill="1" applyBorder="1" applyAlignment="1">
      <alignment horizontal="center" vertical="center"/>
    </xf>
    <xf numFmtId="0" fontId="60" fillId="8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/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20" fillId="0" borderId="8" xfId="0" applyFont="1" applyBorder="1" applyAlignment="1"/>
    <xf numFmtId="0" fontId="0" fillId="0" borderId="16" xfId="0" applyBorder="1" applyAlignment="1"/>
  </cellXfs>
  <cellStyles count="7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U44"/>
  <sheetViews>
    <sheetView tabSelected="1" workbookViewId="0">
      <selection sqref="A1:AU44"/>
    </sheetView>
  </sheetViews>
  <sheetFormatPr defaultRowHeight="14.3"/>
  <cols>
    <col min="1" max="1" width="50" style="188" customWidth="1"/>
    <col min="2" max="29" width="9.125" style="188" hidden="1" customWidth="1"/>
    <col min="30" max="32" width="9.125" style="188" customWidth="1"/>
    <col min="33" max="35" width="9.125" style="188" hidden="1" customWidth="1"/>
    <col min="36" max="38" width="9.125" style="188" customWidth="1"/>
    <col min="39" max="44" width="9.125" style="188" hidden="1" customWidth="1"/>
    <col min="45" max="47" width="9.125" style="188" customWidth="1"/>
  </cols>
  <sheetData>
    <row r="1" spans="1:47" ht="25.5" customHeight="1">
      <c r="A1" s="623" t="s">
        <v>257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5"/>
      <c r="AH1" s="625"/>
      <c r="AI1" s="625"/>
      <c r="AJ1" s="625"/>
      <c r="AK1" s="625"/>
      <c r="AL1" s="625"/>
    </row>
    <row r="2" spans="1:47">
      <c r="D2" s="189"/>
      <c r="G2" s="189"/>
      <c r="J2" s="189"/>
      <c r="M2" s="189"/>
      <c r="P2" s="189"/>
      <c r="S2" s="189"/>
      <c r="V2" s="189"/>
      <c r="Y2" s="189"/>
      <c r="AD2" s="189"/>
      <c r="AF2" s="189"/>
      <c r="AG2" s="189"/>
      <c r="AI2" s="189"/>
      <c r="AJ2" s="189"/>
      <c r="AL2" s="189"/>
      <c r="AM2" s="189"/>
      <c r="AO2" s="189"/>
      <c r="AP2" s="189"/>
      <c r="AS2" s="189"/>
      <c r="AU2" s="189" t="s">
        <v>148</v>
      </c>
    </row>
    <row r="3" spans="1:47">
      <c r="A3" s="626"/>
      <c r="B3" s="618" t="s">
        <v>258</v>
      </c>
      <c r="C3" s="618" t="s">
        <v>259</v>
      </c>
      <c r="D3" s="620" t="s">
        <v>260</v>
      </c>
      <c r="E3" s="618" t="s">
        <v>261</v>
      </c>
      <c r="F3" s="618" t="s">
        <v>262</v>
      </c>
      <c r="G3" s="620" t="s">
        <v>260</v>
      </c>
      <c r="H3" s="618" t="s">
        <v>263</v>
      </c>
      <c r="I3" s="618" t="s">
        <v>264</v>
      </c>
      <c r="J3" s="620" t="s">
        <v>260</v>
      </c>
      <c r="K3" s="618" t="s">
        <v>265</v>
      </c>
      <c r="L3" s="618" t="s">
        <v>266</v>
      </c>
      <c r="M3" s="620" t="s">
        <v>260</v>
      </c>
      <c r="N3" s="618" t="s">
        <v>267</v>
      </c>
      <c r="O3" s="618" t="s">
        <v>268</v>
      </c>
      <c r="P3" s="620" t="s">
        <v>260</v>
      </c>
      <c r="Q3" s="618" t="s">
        <v>269</v>
      </c>
      <c r="R3" s="618" t="s">
        <v>270</v>
      </c>
      <c r="S3" s="620" t="s">
        <v>260</v>
      </c>
      <c r="T3" s="618" t="s">
        <v>271</v>
      </c>
      <c r="U3" s="618" t="s">
        <v>272</v>
      </c>
      <c r="V3" s="620" t="s">
        <v>260</v>
      </c>
      <c r="W3" s="618" t="s">
        <v>273</v>
      </c>
      <c r="X3" s="618" t="s">
        <v>274</v>
      </c>
      <c r="Y3" s="620" t="s">
        <v>260</v>
      </c>
      <c r="Z3" s="618" t="s">
        <v>275</v>
      </c>
      <c r="AA3" s="618" t="s">
        <v>276</v>
      </c>
      <c r="AB3" s="620" t="s">
        <v>260</v>
      </c>
      <c r="AC3" s="621" t="s">
        <v>277</v>
      </c>
      <c r="AD3" s="618" t="s">
        <v>278</v>
      </c>
      <c r="AE3" s="618" t="s">
        <v>279</v>
      </c>
      <c r="AF3" s="620" t="s">
        <v>260</v>
      </c>
      <c r="AG3" s="618" t="s">
        <v>280</v>
      </c>
      <c r="AH3" s="618" t="s">
        <v>281</v>
      </c>
      <c r="AI3" s="620" t="s">
        <v>260</v>
      </c>
      <c r="AJ3" s="618" t="s">
        <v>282</v>
      </c>
      <c r="AK3" s="618" t="s">
        <v>283</v>
      </c>
      <c r="AL3" s="620" t="s">
        <v>260</v>
      </c>
      <c r="AM3" s="618" t="s">
        <v>417</v>
      </c>
      <c r="AN3" s="618" t="s">
        <v>258</v>
      </c>
      <c r="AO3" s="620" t="s">
        <v>260</v>
      </c>
      <c r="AP3" s="618" t="s">
        <v>418</v>
      </c>
      <c r="AQ3" s="618" t="s">
        <v>419</v>
      </c>
      <c r="AR3" s="620" t="s">
        <v>260</v>
      </c>
      <c r="AS3" s="618" t="s">
        <v>420</v>
      </c>
      <c r="AT3" s="618" t="s">
        <v>421</v>
      </c>
      <c r="AU3" s="620" t="s">
        <v>260</v>
      </c>
    </row>
    <row r="4" spans="1:47" ht="24.8" customHeight="1">
      <c r="A4" s="627"/>
      <c r="B4" s="619"/>
      <c r="C4" s="619"/>
      <c r="D4" s="620"/>
      <c r="E4" s="619"/>
      <c r="F4" s="619"/>
      <c r="G4" s="620"/>
      <c r="H4" s="619"/>
      <c r="I4" s="619"/>
      <c r="J4" s="620"/>
      <c r="K4" s="619"/>
      <c r="L4" s="619"/>
      <c r="M4" s="620"/>
      <c r="N4" s="619"/>
      <c r="O4" s="619"/>
      <c r="P4" s="620"/>
      <c r="Q4" s="619"/>
      <c r="R4" s="619"/>
      <c r="S4" s="620"/>
      <c r="T4" s="619"/>
      <c r="U4" s="619"/>
      <c r="V4" s="620"/>
      <c r="W4" s="619"/>
      <c r="X4" s="619"/>
      <c r="Y4" s="620"/>
      <c r="Z4" s="619"/>
      <c r="AA4" s="619"/>
      <c r="AB4" s="620"/>
      <c r="AC4" s="622"/>
      <c r="AD4" s="619"/>
      <c r="AE4" s="619"/>
      <c r="AF4" s="620"/>
      <c r="AG4" s="619"/>
      <c r="AH4" s="619"/>
      <c r="AI4" s="620"/>
      <c r="AJ4" s="619"/>
      <c r="AK4" s="619"/>
      <c r="AL4" s="620"/>
      <c r="AM4" s="619"/>
      <c r="AN4" s="619"/>
      <c r="AO4" s="620"/>
      <c r="AP4" s="619"/>
      <c r="AQ4" s="619"/>
      <c r="AR4" s="620"/>
      <c r="AS4" s="619"/>
      <c r="AT4" s="619"/>
      <c r="AU4" s="620"/>
    </row>
    <row r="5" spans="1:47">
      <c r="A5" s="190" t="s">
        <v>284</v>
      </c>
      <c r="B5" s="191">
        <v>37445.282115514907</v>
      </c>
      <c r="C5" s="191">
        <v>34902.174127193401</v>
      </c>
      <c r="D5" s="192">
        <f>B5/C5*100</f>
        <v>107.28638846122796</v>
      </c>
      <c r="E5" s="193">
        <v>38003.127215888097</v>
      </c>
      <c r="F5" s="193">
        <v>35450.916752326229</v>
      </c>
      <c r="G5" s="192">
        <f>E5/F5*100</f>
        <v>107.19927916502863</v>
      </c>
      <c r="H5" s="191">
        <v>38674.732523160783</v>
      </c>
      <c r="I5" s="191">
        <v>36029.481624972257</v>
      </c>
      <c r="J5" s="192">
        <f>H5/I5*100</f>
        <v>107.34190662447689</v>
      </c>
      <c r="K5" s="193">
        <v>38644.89920431278</v>
      </c>
      <c r="L5" s="193">
        <v>36030.058005007239</v>
      </c>
      <c r="M5" s="194">
        <f>K5/L5*100</f>
        <v>107.2573882588314</v>
      </c>
      <c r="N5" s="193">
        <v>38386.525986640809</v>
      </c>
      <c r="O5" s="193">
        <v>35927.076348830553</v>
      </c>
      <c r="P5" s="192">
        <f>N5/O5*100</f>
        <v>106.84567153177302</v>
      </c>
      <c r="Q5" s="191">
        <v>38005.178497503613</v>
      </c>
      <c r="R5" s="191">
        <v>35512.539870817811</v>
      </c>
      <c r="S5" s="192">
        <f>Q5/R5*100</f>
        <v>107.01903788282434</v>
      </c>
      <c r="T5" s="191">
        <v>37963.644281301036</v>
      </c>
      <c r="U5" s="191">
        <v>35470.779076504667</v>
      </c>
      <c r="V5" s="192">
        <f>T5/U5*100</f>
        <v>107.02794037711905</v>
      </c>
      <c r="W5" s="191">
        <v>38047.111530388676</v>
      </c>
      <c r="X5" s="191">
        <v>35505.359317722963</v>
      </c>
      <c r="Y5" s="192">
        <f>W5/X5*100</f>
        <v>107.15878464972177</v>
      </c>
      <c r="Z5" s="191">
        <v>39144.488447473901</v>
      </c>
      <c r="AA5" s="191">
        <v>36475.859162194742</v>
      </c>
      <c r="AB5" s="192">
        <f>Z5/AA5*100</f>
        <v>107.3161519607057</v>
      </c>
      <c r="AC5" s="191">
        <v>39144.488447473872</v>
      </c>
      <c r="AD5" s="191">
        <v>39016.684178807125</v>
      </c>
      <c r="AE5" s="191">
        <v>34412.244188803197</v>
      </c>
      <c r="AF5" s="192">
        <f>AD5/AE5*100</f>
        <v>113.38023746647157</v>
      </c>
      <c r="AG5" s="191">
        <v>39913.382878697994</v>
      </c>
      <c r="AH5" s="191">
        <v>35132.39058134197</v>
      </c>
      <c r="AI5" s="194">
        <f>AG5/AH5*100</f>
        <v>113.60850263316581</v>
      </c>
      <c r="AJ5" s="191">
        <v>40690.669395983074</v>
      </c>
      <c r="AK5" s="191">
        <v>36109.469392710147</v>
      </c>
      <c r="AL5" s="192">
        <f>AJ5/AK5*100</f>
        <v>112.68697679672299</v>
      </c>
      <c r="AM5" s="191">
        <v>41317.241077790139</v>
      </c>
      <c r="AN5" s="191">
        <v>36932.506740153556</v>
      </c>
      <c r="AO5" s="194">
        <f>AM5/AN5*100</f>
        <v>111.87229008982875</v>
      </c>
      <c r="AP5" s="191">
        <v>41889.972728187953</v>
      </c>
      <c r="AQ5" s="191">
        <v>37545.196766436704</v>
      </c>
      <c r="AR5" s="194">
        <f>AP5/AQ5*100</f>
        <v>111.57212196484008</v>
      </c>
      <c r="AS5" s="191">
        <v>42554.996064124382</v>
      </c>
      <c r="AT5" s="191">
        <v>38263.415201541677</v>
      </c>
      <c r="AU5" s="192">
        <f>AS5/AT5*100</f>
        <v>111.2158855658284</v>
      </c>
    </row>
    <row r="6" spans="1:47">
      <c r="A6" s="195" t="s">
        <v>285</v>
      </c>
      <c r="B6" s="196">
        <v>40604.511864596418</v>
      </c>
      <c r="C6" s="196">
        <v>37540.351110523487</v>
      </c>
      <c r="D6" s="197">
        <f>B6/C6*100</f>
        <v>108.16231245427529</v>
      </c>
      <c r="E6" s="198">
        <v>41175.174713487067</v>
      </c>
      <c r="F6" s="198">
        <v>37961.467620854921</v>
      </c>
      <c r="G6" s="197">
        <f>E6/F6*100</f>
        <v>108.46570824060193</v>
      </c>
      <c r="H6" s="198">
        <v>41691.291507603979</v>
      </c>
      <c r="I6" s="198">
        <v>38220.673772087517</v>
      </c>
      <c r="J6" s="197">
        <f>H6/I6*100</f>
        <v>109.08047240666659</v>
      </c>
      <c r="K6" s="198">
        <v>41800.827979561414</v>
      </c>
      <c r="L6" s="198">
        <v>38385.899044603226</v>
      </c>
      <c r="M6" s="197">
        <f>K6/L6*100</f>
        <v>108.8963109369671</v>
      </c>
      <c r="N6" s="198">
        <v>41819.333097890245</v>
      </c>
      <c r="O6" s="198">
        <v>38584.580684277811</v>
      </c>
      <c r="P6" s="197">
        <f>N6/O6*100</f>
        <v>108.38353652222146</v>
      </c>
      <c r="Q6" s="198">
        <v>41666.082028086843</v>
      </c>
      <c r="R6" s="198">
        <v>38476.039126575015</v>
      </c>
      <c r="S6" s="197">
        <f>Q6/R6*100</f>
        <v>108.29098569896323</v>
      </c>
      <c r="T6" s="198">
        <v>41628.879210688319</v>
      </c>
      <c r="U6" s="198">
        <v>38453.054391407888</v>
      </c>
      <c r="V6" s="197">
        <f>T6/U6*100</f>
        <v>108.25896634101983</v>
      </c>
      <c r="W6" s="198">
        <v>41609.38158414272</v>
      </c>
      <c r="X6" s="198">
        <v>38460.61430016275</v>
      </c>
      <c r="Y6" s="197">
        <f>W6/X6*100</f>
        <v>108.18699165698622</v>
      </c>
      <c r="Z6" s="198">
        <v>42472.470023880196</v>
      </c>
      <c r="AA6" s="198">
        <v>39222.844206520043</v>
      </c>
      <c r="AB6" s="197">
        <f>Z6/AA6*100</f>
        <v>108.28503358973637</v>
      </c>
      <c r="AC6" s="198">
        <v>42472.470023880196</v>
      </c>
      <c r="AD6" s="198">
        <v>41944.848763407863</v>
      </c>
      <c r="AE6" s="198">
        <v>38032.819710644093</v>
      </c>
      <c r="AF6" s="197">
        <f>AD6/AE6*100</f>
        <v>110.28592958010137</v>
      </c>
      <c r="AG6" s="198">
        <v>41783.831592329632</v>
      </c>
      <c r="AH6" s="198">
        <v>37975.157396863964</v>
      </c>
      <c r="AI6" s="197">
        <f>AG6/AH6*100</f>
        <v>110.02938356690049</v>
      </c>
      <c r="AJ6" s="198">
        <v>42653.931815375763</v>
      </c>
      <c r="AK6" s="198">
        <v>39007.486579127239</v>
      </c>
      <c r="AL6" s="197">
        <f>AJ6/AK6*100</f>
        <v>109.34806509220137</v>
      </c>
      <c r="AM6" s="533">
        <v>43364.03126275487</v>
      </c>
      <c r="AN6" s="533">
        <v>39890.695244719609</v>
      </c>
      <c r="AO6" s="212">
        <f>AM6/AN6*100</f>
        <v>108.70713332201206</v>
      </c>
      <c r="AP6" s="534">
        <v>43998.334448993599</v>
      </c>
      <c r="AQ6" s="534">
        <v>40456.301689288586</v>
      </c>
      <c r="AR6" s="212">
        <f>AP6/AQ6*100</f>
        <v>108.75520651123387</v>
      </c>
      <c r="AS6" s="534">
        <v>44184.622164457192</v>
      </c>
      <c r="AT6" s="534">
        <v>40984.565611253121</v>
      </c>
      <c r="AU6" s="212">
        <f>AS6/AT6*100</f>
        <v>107.80795527652349</v>
      </c>
    </row>
    <row r="7" spans="1:47" ht="27.2">
      <c r="A7" s="199" t="s">
        <v>286</v>
      </c>
      <c r="B7" s="200">
        <v>21102.663070468472</v>
      </c>
      <c r="C7" s="200">
        <v>19392.825460520075</v>
      </c>
      <c r="D7" s="201">
        <f>B7/C7*100</f>
        <v>108.81685659178073</v>
      </c>
      <c r="E7" s="200">
        <v>21583.375313828979</v>
      </c>
      <c r="F7" s="200">
        <v>19812.314676599039</v>
      </c>
      <c r="G7" s="201">
        <f>E7/F7*100</f>
        <v>108.93919093321185</v>
      </c>
      <c r="H7" s="202">
        <v>21828.40897839058</v>
      </c>
      <c r="I7" s="202">
        <v>20114.320362917933</v>
      </c>
      <c r="J7" s="201">
        <f>H7/I7*100</f>
        <v>108.52173269862342</v>
      </c>
      <c r="K7" s="200">
        <v>22260.531989126739</v>
      </c>
      <c r="L7" s="200">
        <v>20511.412050594317</v>
      </c>
      <c r="M7" s="201">
        <f>K7/L7*100</f>
        <v>108.52754522320535</v>
      </c>
      <c r="N7" s="200">
        <v>22675.490797879393</v>
      </c>
      <c r="O7" s="200">
        <v>20906.725702826516</v>
      </c>
      <c r="P7" s="201">
        <f>N7/O7*100</f>
        <v>108.46026833754148</v>
      </c>
      <c r="Q7" s="200">
        <v>22902.17492432725</v>
      </c>
      <c r="R7" s="200">
        <v>21081.862539779337</v>
      </c>
      <c r="S7" s="201">
        <f>Q7/R7*100</f>
        <v>108.6344950836918</v>
      </c>
      <c r="T7" s="200">
        <v>23018.130294912437</v>
      </c>
      <c r="U7" s="200">
        <v>21222.755750267082</v>
      </c>
      <c r="V7" s="201">
        <f>T7/U7*100</f>
        <v>108.45966737671549</v>
      </c>
      <c r="W7" s="200">
        <v>23045.425054839307</v>
      </c>
      <c r="X7" s="200">
        <v>21282.339271824705</v>
      </c>
      <c r="Y7" s="201">
        <f>W7/X7*100</f>
        <v>108.28426687731982</v>
      </c>
      <c r="Z7" s="200">
        <v>23300.952453188576</v>
      </c>
      <c r="AA7" s="200">
        <v>21563.549078381489</v>
      </c>
      <c r="AB7" s="201">
        <f>Z7/AA7*100</f>
        <v>108.05713089478819</v>
      </c>
      <c r="AC7" s="200">
        <v>23300.952453188576</v>
      </c>
      <c r="AD7" s="200">
        <v>22415.492794764439</v>
      </c>
      <c r="AE7" s="200">
        <v>20912.050531075034</v>
      </c>
      <c r="AF7" s="201">
        <f>AD7/AE7*100</f>
        <v>107.18935841062218</v>
      </c>
      <c r="AG7" s="200">
        <v>22033.996890247043</v>
      </c>
      <c r="AH7" s="200">
        <v>20326.734006494564</v>
      </c>
      <c r="AI7" s="201">
        <f>AG7/AH7*100</f>
        <v>108.39910082557776</v>
      </c>
      <c r="AJ7" s="200">
        <v>22338.016768820667</v>
      </c>
      <c r="AK7" s="200">
        <v>20817.107236430518</v>
      </c>
      <c r="AL7" s="201">
        <f>AJ7/AK7*100</f>
        <v>107.30605609663438</v>
      </c>
      <c r="AM7" s="200">
        <v>22613.454086088608</v>
      </c>
      <c r="AN7" s="200">
        <v>21042.015019467199</v>
      </c>
      <c r="AO7" s="201">
        <f>AM7/AN7*100</f>
        <v>107.46810162984666</v>
      </c>
      <c r="AP7" s="200">
        <v>23360.566388371059</v>
      </c>
      <c r="AQ7" s="200">
        <v>21654.511543047098</v>
      </c>
      <c r="AR7" s="201">
        <f>AP7/AQ7*100</f>
        <v>107.87851918032179</v>
      </c>
      <c r="AS7" s="200">
        <v>23781.14536994306</v>
      </c>
      <c r="AT7" s="200">
        <v>21960.574196534282</v>
      </c>
      <c r="AU7" s="201">
        <f>AS7/AT7*100</f>
        <v>108.29018019800272</v>
      </c>
    </row>
    <row r="8" spans="1:47">
      <c r="A8" s="203" t="s">
        <v>287</v>
      </c>
      <c r="B8" s="204">
        <f>B7/B5*100</f>
        <v>56.355999683401748</v>
      </c>
      <c r="C8" s="204">
        <f>C7/C5*100</f>
        <v>55.563373759603429</v>
      </c>
      <c r="D8" s="205"/>
      <c r="E8" s="204">
        <f>E7/E5*100</f>
        <v>56.79368224414317</v>
      </c>
      <c r="F8" s="204">
        <f>F7/F5*100</f>
        <v>55.886607432511568</v>
      </c>
      <c r="G8" s="205"/>
      <c r="H8" s="204">
        <f>H7/H5*100</f>
        <v>56.441008261190696</v>
      </c>
      <c r="I8" s="204">
        <f>I7/I5*100</f>
        <v>55.827393167312664</v>
      </c>
      <c r="J8" s="205"/>
      <c r="K8" s="204">
        <f>K7/K5*100</f>
        <v>57.602768922845215</v>
      </c>
      <c r="L8" s="204">
        <f>L7/L5*100</f>
        <v>56.928612348455744</v>
      </c>
      <c r="M8" s="205"/>
      <c r="N8" s="204">
        <f>N7/N5*100</f>
        <v>59.071484629192192</v>
      </c>
      <c r="O8" s="204">
        <f>O7/O5*100</f>
        <v>58.192115327823061</v>
      </c>
      <c r="P8" s="205"/>
      <c r="Q8" s="204">
        <f>Q7/Q5*100</f>
        <v>60.260669281770603</v>
      </c>
      <c r="R8" s="204">
        <f>R7/R5*100</f>
        <v>59.364558593859442</v>
      </c>
      <c r="S8" s="205"/>
      <c r="T8" s="206">
        <f>T7/T5*100</f>
        <v>60.632035545254539</v>
      </c>
      <c r="U8" s="206">
        <f>U7/U5*100</f>
        <v>59.83165947523473</v>
      </c>
      <c r="V8" s="205"/>
      <c r="W8" s="206">
        <f>W7/W5*100</f>
        <v>60.570761163912948</v>
      </c>
      <c r="X8" s="206">
        <f>X7/X5*100</f>
        <v>59.94120234463125</v>
      </c>
      <c r="Y8" s="205"/>
      <c r="Z8" s="206">
        <f>Z7/Z5*100</f>
        <v>59.525499955006431</v>
      </c>
      <c r="AA8" s="206">
        <f>AA7/AA5*100</f>
        <v>59.117316421516797</v>
      </c>
      <c r="AB8" s="205"/>
      <c r="AC8" s="206">
        <f>AC7/AC5*100</f>
        <v>59.525499955006481</v>
      </c>
      <c r="AD8" s="206">
        <f>AD7/AD5*100</f>
        <v>57.451045024835722</v>
      </c>
      <c r="AE8" s="206">
        <f>AE7/AE5*100</f>
        <v>60.769214632852233</v>
      </c>
      <c r="AF8" s="205"/>
      <c r="AG8" s="206">
        <f>AG7/AG5*100</f>
        <v>55.204533670351239</v>
      </c>
      <c r="AH8" s="206">
        <f>AH7/AH5*100</f>
        <v>57.857531668481563</v>
      </c>
      <c r="AI8" s="205"/>
      <c r="AJ8" s="206">
        <f>AJ7/AJ5*100</f>
        <v>54.897147430624095</v>
      </c>
      <c r="AK8" s="206">
        <f>AK7/AK5*100</f>
        <v>57.649994825548781</v>
      </c>
      <c r="AL8" s="205"/>
      <c r="AM8" s="206">
        <f>AM7/AM5*100</f>
        <v>54.731278023895811</v>
      </c>
      <c r="AN8" s="206">
        <f>AN7/AN5*100</f>
        <v>56.974239976486665</v>
      </c>
      <c r="AO8" s="205"/>
      <c r="AP8" s="206">
        <f>AP7/AP5*100</f>
        <v>55.766487459782056</v>
      </c>
      <c r="AQ8" s="206">
        <f>AQ7/AQ5*100</f>
        <v>57.675850462994546</v>
      </c>
      <c r="AR8" s="205"/>
      <c r="AS8" s="206">
        <f>AS7/AS5*100</f>
        <v>55.883321747012324</v>
      </c>
      <c r="AT8" s="206">
        <f>AT7/AT5*100</f>
        <v>57.393136709996199</v>
      </c>
      <c r="AU8" s="205"/>
    </row>
    <row r="9" spans="1:47">
      <c r="A9" s="207" t="s">
        <v>288</v>
      </c>
      <c r="B9" s="208">
        <v>19666.462449233491</v>
      </c>
      <c r="C9" s="208">
        <v>17977.971804996214</v>
      </c>
      <c r="D9" s="209">
        <f>B9/C9*100</f>
        <v>109.3919973985499</v>
      </c>
      <c r="E9" s="208">
        <v>20262.800064131254</v>
      </c>
      <c r="F9" s="208">
        <v>18478.362572577415</v>
      </c>
      <c r="G9" s="209">
        <f>E9/F9*100</f>
        <v>109.65690268574994</v>
      </c>
      <c r="H9" s="208">
        <v>20571.954092067957</v>
      </c>
      <c r="I9" s="208">
        <v>18865.156408945957</v>
      </c>
      <c r="J9" s="209">
        <f>H9/I9*100</f>
        <v>109.04735506095579</v>
      </c>
      <c r="K9" s="208">
        <v>21282.028882415187</v>
      </c>
      <c r="L9" s="208">
        <v>19508.999858510866</v>
      </c>
      <c r="M9" s="209">
        <f>K9/L9*100</f>
        <v>109.08826201631669</v>
      </c>
      <c r="N9" s="208">
        <v>21919.929715931579</v>
      </c>
      <c r="O9" s="208">
        <v>20057.674571836276</v>
      </c>
      <c r="P9" s="209">
        <f>N9/O9*100</f>
        <v>109.28450173735575</v>
      </c>
      <c r="Q9" s="208">
        <v>22266.171141216299</v>
      </c>
      <c r="R9" s="208">
        <v>20356.681980762052</v>
      </c>
      <c r="S9" s="209">
        <f>Q9/R9*100</f>
        <v>109.38015911561027</v>
      </c>
      <c r="T9" s="208">
        <v>22445.40606458344</v>
      </c>
      <c r="U9" s="208">
        <v>20621.029051199745</v>
      </c>
      <c r="V9" s="209">
        <f>T9/U9*100</f>
        <v>108.84716766003271</v>
      </c>
      <c r="W9" s="208">
        <v>22492.34821114533</v>
      </c>
      <c r="X9" s="208">
        <v>20749.870024416847</v>
      </c>
      <c r="Y9" s="209">
        <f>W9/X9*100</f>
        <v>108.39753783844463</v>
      </c>
      <c r="Z9" s="208">
        <v>22869.234901708984</v>
      </c>
      <c r="AA9" s="208">
        <v>21172.11429727466</v>
      </c>
      <c r="AB9" s="209">
        <f>Z9/AA9*100</f>
        <v>108.01582959833532</v>
      </c>
      <c r="AC9" s="208">
        <v>22869.234901708984</v>
      </c>
      <c r="AD9" s="208">
        <v>20690.891628294532</v>
      </c>
      <c r="AE9" s="208">
        <v>19260.907463643514</v>
      </c>
      <c r="AF9" s="209">
        <f>AD9/AE9*100</f>
        <v>107.42428240907249</v>
      </c>
      <c r="AG9" s="208">
        <v>20473.108053769007</v>
      </c>
      <c r="AH9" s="208">
        <v>18768.260259637849</v>
      </c>
      <c r="AI9" s="209">
        <f>AG9/AH9*100</f>
        <v>109.08367515447088</v>
      </c>
      <c r="AJ9" s="208">
        <v>20740.356060760976</v>
      </c>
      <c r="AK9" s="208">
        <v>19367.115542428972</v>
      </c>
      <c r="AL9" s="209">
        <f>AJ9/AK9*100</f>
        <v>107.09057843602751</v>
      </c>
      <c r="AM9" s="208">
        <v>21299.424751068349</v>
      </c>
      <c r="AN9" s="208">
        <v>19828.249552581412</v>
      </c>
      <c r="AO9" s="209">
        <f>AM9/AN9*100</f>
        <v>107.41959190389252</v>
      </c>
      <c r="AP9" s="208">
        <v>22359.796109008792</v>
      </c>
      <c r="AQ9" s="208">
        <v>20746.492051907604</v>
      </c>
      <c r="AR9" s="209">
        <f>AP9/AQ9*100</f>
        <v>107.77627395062601</v>
      </c>
      <c r="AS9" s="208">
        <v>22832.338006693601</v>
      </c>
      <c r="AT9" s="208">
        <v>21035.903532619777</v>
      </c>
      <c r="AU9" s="209">
        <f>AS9/AT9*100</f>
        <v>108.53984936415088</v>
      </c>
    </row>
    <row r="10" spans="1:47">
      <c r="A10" s="203" t="s">
        <v>287</v>
      </c>
      <c r="B10" s="204">
        <f>B9/B5*100</f>
        <v>52.520534866220117</v>
      </c>
      <c r="C10" s="204">
        <f>C9/C5*100</f>
        <v>51.509604357251206</v>
      </c>
      <c r="D10" s="205"/>
      <c r="E10" s="204">
        <f>E9/E5*100</f>
        <v>53.318770187049012</v>
      </c>
      <c r="F10" s="204">
        <f>F9/F5*100</f>
        <v>52.1237933046256</v>
      </c>
      <c r="G10" s="205"/>
      <c r="H10" s="204">
        <f>H9/H5*100</f>
        <v>53.192233662503597</v>
      </c>
      <c r="I10" s="204">
        <f>I9/I5*100</f>
        <v>52.36033258904952</v>
      </c>
      <c r="J10" s="205"/>
      <c r="K10" s="204">
        <f>K9/K5*100</f>
        <v>55.070732025716104</v>
      </c>
      <c r="L10" s="204">
        <f>L9/L5*100</f>
        <v>54.146456982666038</v>
      </c>
      <c r="M10" s="205"/>
      <c r="N10" s="204">
        <f>N9/N5*100</f>
        <v>57.103186997333651</v>
      </c>
      <c r="O10" s="204">
        <f>O9/O5*100</f>
        <v>55.828852804743093</v>
      </c>
      <c r="P10" s="205"/>
      <c r="Q10" s="204">
        <f>Q9/Q5*100</f>
        <v>58.587203169375627</v>
      </c>
      <c r="R10" s="204">
        <f>R9/R5*100</f>
        <v>57.32251777769919</v>
      </c>
      <c r="S10" s="205"/>
      <c r="T10" s="206">
        <f>T9/T5*100</f>
        <v>59.123423184214452</v>
      </c>
      <c r="U10" s="206">
        <f>U9/U5*100</f>
        <v>58.135258339614026</v>
      </c>
      <c r="V10" s="205"/>
      <c r="W10" s="206">
        <f>W9/W5*100</f>
        <v>59.117098004090074</v>
      </c>
      <c r="X10" s="206">
        <f>X9/X5*100</f>
        <v>58.441515374438922</v>
      </c>
      <c r="Y10" s="205"/>
      <c r="Z10" s="206">
        <f>Z9/Z5*100</f>
        <v>58.422617867126057</v>
      </c>
      <c r="AA10" s="206">
        <f>AA9/AA5*100</f>
        <v>58.044182600689531</v>
      </c>
      <c r="AB10" s="205"/>
      <c r="AC10" s="206">
        <f>AC9/AC5*100</f>
        <v>58.422617867126107</v>
      </c>
      <c r="AD10" s="206">
        <f>AD9/AD5*100</f>
        <v>53.030881695306384</v>
      </c>
      <c r="AE10" s="206">
        <f>AE9/AE5*100</f>
        <v>55.971087959181943</v>
      </c>
      <c r="AF10" s="205"/>
      <c r="AG10" s="206">
        <f>AG9/AG5*100</f>
        <v>51.29384326051607</v>
      </c>
      <c r="AH10" s="206">
        <f>AH9/AH5*100</f>
        <v>53.421529104840516</v>
      </c>
      <c r="AI10" s="205"/>
      <c r="AJ10" s="206">
        <f>AJ9/AJ5*100</f>
        <v>50.970791015810704</v>
      </c>
      <c r="AK10" s="206">
        <f>AK9/AK5*100</f>
        <v>53.634450652821954</v>
      </c>
      <c r="AL10" s="205"/>
      <c r="AM10" s="206">
        <f>AM9/AM5*100</f>
        <v>51.55093659561345</v>
      </c>
      <c r="AN10" s="206">
        <f>AN9/AN5*100</f>
        <v>53.687797831019822</v>
      </c>
      <c r="AO10" s="205"/>
      <c r="AP10" s="206">
        <f>AP9/AP5*100</f>
        <v>53.377442506575768</v>
      </c>
      <c r="AQ10" s="206">
        <f>AQ9/AQ5*100</f>
        <v>55.257380007803825</v>
      </c>
      <c r="AR10" s="205"/>
      <c r="AS10" s="206">
        <f>AS9/AS5*100</f>
        <v>53.653718995270225</v>
      </c>
      <c r="AT10" s="206">
        <f>AT9/AT5*100</f>
        <v>54.976544623157984</v>
      </c>
      <c r="AU10" s="205"/>
    </row>
    <row r="11" spans="1:47" ht="27.2">
      <c r="A11" s="210" t="s">
        <v>289</v>
      </c>
      <c r="B11" s="211">
        <v>22740.447095442276</v>
      </c>
      <c r="C11" s="211">
        <v>20947.897086713579</v>
      </c>
      <c r="D11" s="212">
        <f>B11/C11*100</f>
        <v>108.55718357460158</v>
      </c>
      <c r="E11" s="213">
        <v>23399.095814383469</v>
      </c>
      <c r="F11" s="213">
        <v>21414.616786367977</v>
      </c>
      <c r="G11" s="212">
        <f>E11/F11*100</f>
        <v>109.26693691422375</v>
      </c>
      <c r="H11" s="213">
        <v>23691.39016189408</v>
      </c>
      <c r="I11" s="213">
        <v>21743.42551590945</v>
      </c>
      <c r="J11" s="212">
        <f>H11/I11*100</f>
        <v>108.95886733467697</v>
      </c>
      <c r="K11" s="213">
        <v>24065.145885572205</v>
      </c>
      <c r="L11" s="213">
        <v>22111.932148631669</v>
      </c>
      <c r="M11" s="212">
        <f>K11/L11*100</f>
        <v>108.83330196480097</v>
      </c>
      <c r="N11" s="213">
        <v>24431.065693704641</v>
      </c>
      <c r="O11" s="213">
        <v>22462.763621549853</v>
      </c>
      <c r="P11" s="212">
        <f>N11/O11*100</f>
        <v>108.76251072804986</v>
      </c>
      <c r="Q11" s="213">
        <v>24623.38092610618</v>
      </c>
      <c r="R11" s="213">
        <v>22609.309547226927</v>
      </c>
      <c r="S11" s="212">
        <f>Q11/R11*100</f>
        <v>108.90815075388396</v>
      </c>
      <c r="T11" s="213">
        <v>24749.386112582633</v>
      </c>
      <c r="U11" s="213">
        <v>22778.465089461923</v>
      </c>
      <c r="V11" s="212">
        <f>T11/U11*100</f>
        <v>108.6525629158065</v>
      </c>
      <c r="W11" s="213">
        <v>24785.527347493149</v>
      </c>
      <c r="X11" s="213">
        <v>22839.952202612869</v>
      </c>
      <c r="Y11" s="212">
        <f>W11/X11*100</f>
        <v>108.51829779511408</v>
      </c>
      <c r="Z11" s="213">
        <v>25156.075541961054</v>
      </c>
      <c r="AA11" s="213">
        <v>23192.07652717382</v>
      </c>
      <c r="AB11" s="212">
        <f>Z11/AA11*100</f>
        <v>108.46840520074193</v>
      </c>
      <c r="AC11" s="213">
        <v>25156.075541961054</v>
      </c>
      <c r="AD11" s="213">
        <v>24331.777129578437</v>
      </c>
      <c r="AE11" s="213">
        <v>22597.88727822313</v>
      </c>
      <c r="AF11" s="212">
        <f>AD11/AE11*100</f>
        <v>107.67279626634037</v>
      </c>
      <c r="AG11" s="491">
        <v>24242.436004096315</v>
      </c>
      <c r="AH11" s="491">
        <v>22127.015733930024</v>
      </c>
      <c r="AI11" s="212">
        <f>AG11/AH11*100</f>
        <v>109.5603505488653</v>
      </c>
      <c r="AJ11" s="491">
        <v>24733.195517479882</v>
      </c>
      <c r="AK11" s="491">
        <v>22744.33471226606</v>
      </c>
      <c r="AL11" s="212">
        <f>AJ11/AK11*100</f>
        <v>108.74442286562565</v>
      </c>
      <c r="AM11" s="535">
        <v>25180.834738371232</v>
      </c>
      <c r="AN11" s="535">
        <v>23065.764152114374</v>
      </c>
      <c r="AO11" s="212">
        <f>AM11/AN11*100</f>
        <v>109.16973993277814</v>
      </c>
      <c r="AP11" s="213">
        <v>26004.792279441928</v>
      </c>
      <c r="AQ11" s="213">
        <v>23782.639088400392</v>
      </c>
      <c r="AR11" s="212">
        <f>AP11/AQ11*100</f>
        <v>109.34359379874439</v>
      </c>
      <c r="AS11" s="213">
        <v>26381.722493583646</v>
      </c>
      <c r="AT11" s="213">
        <v>24127.908853907898</v>
      </c>
      <c r="AU11" s="212">
        <f>AS11/AT11*100</f>
        <v>109.341106406371</v>
      </c>
    </row>
    <row r="12" spans="1:47">
      <c r="A12" s="203" t="s">
        <v>287</v>
      </c>
      <c r="B12" s="204">
        <f>B11/B5*100</f>
        <v>60.7298057610844</v>
      </c>
      <c r="C12" s="204">
        <f>C11/C5*100</f>
        <v>60.018888824442605</v>
      </c>
      <c r="D12" s="205"/>
      <c r="E12" s="204">
        <f>E11/E5*100</f>
        <v>61.571500896381316</v>
      </c>
      <c r="F12" s="204">
        <f>F11/F5*100</f>
        <v>60.406383665558629</v>
      </c>
      <c r="G12" s="205"/>
      <c r="H12" s="204">
        <f>H11/H5*100</f>
        <v>61.258058210761334</v>
      </c>
      <c r="I12" s="204">
        <f>I11/I5*100</f>
        <v>60.34898237569687</v>
      </c>
      <c r="J12" s="205"/>
      <c r="K12" s="204">
        <f>K11/K5*100</f>
        <v>62.272502661584198</v>
      </c>
      <c r="L12" s="204">
        <f>L11/L5*100</f>
        <v>61.370792535384446</v>
      </c>
      <c r="M12" s="205"/>
      <c r="N12" s="204">
        <f>N11/N5*100</f>
        <v>63.644898999735176</v>
      </c>
      <c r="O12" s="204">
        <f>O11/O5*100</f>
        <v>62.523216204541029</v>
      </c>
      <c r="P12" s="205"/>
      <c r="Q12" s="204">
        <f>Q11/Q5*100</f>
        <v>64.789541582401938</v>
      </c>
      <c r="R12" s="204">
        <f>R11/R5*100</f>
        <v>63.665706900919176</v>
      </c>
      <c r="S12" s="205"/>
      <c r="T12" s="206">
        <f>T11/T5*100</f>
        <v>65.192334880170932</v>
      </c>
      <c r="U12" s="206">
        <f>U11/U5*100</f>
        <v>64.217549437897887</v>
      </c>
      <c r="V12" s="205"/>
      <c r="W12" s="206">
        <f>W11/W5*100</f>
        <v>65.144307545387932</v>
      </c>
      <c r="X12" s="206">
        <f>X11/X5*100</f>
        <v>64.328182115346195</v>
      </c>
      <c r="Y12" s="205"/>
      <c r="Z12" s="206">
        <f>Z11/Z5*100</f>
        <v>64.264668002282818</v>
      </c>
      <c r="AA12" s="206">
        <f>AA11/AA5*100</f>
        <v>63.581988361253337</v>
      </c>
      <c r="AB12" s="205"/>
      <c r="AC12" s="206">
        <f>AC11/AC5*100</f>
        <v>64.26466800228286</v>
      </c>
      <c r="AD12" s="206">
        <f>AD11/AD5*100</f>
        <v>62.362493486298973</v>
      </c>
      <c r="AE12" s="206">
        <f>AE11/AE5*100</f>
        <v>65.66815914195989</v>
      </c>
      <c r="AF12" s="205"/>
      <c r="AG12" s="206">
        <f>AG11/AG5*100</f>
        <v>60.737612939931097</v>
      </c>
      <c r="AH12" s="206">
        <f>AH11/AH5*100</f>
        <v>62.981810710260035</v>
      </c>
      <c r="AI12" s="205"/>
      <c r="AJ12" s="206">
        <f>AJ11/AJ5*100</f>
        <v>60.783456956157892</v>
      </c>
      <c r="AK12" s="206">
        <f>AK11/AK5*100</f>
        <v>62.987175095011871</v>
      </c>
      <c r="AL12" s="205"/>
      <c r="AM12" s="206">
        <f>AM11/AM5*100</f>
        <v>60.945102048227163</v>
      </c>
      <c r="AN12" s="206">
        <f>AN11/AN5*100</f>
        <v>62.453827773994398</v>
      </c>
      <c r="AO12" s="205"/>
      <c r="AP12" s="206">
        <f>AP11/AP5*100</f>
        <v>62.07879973610769</v>
      </c>
      <c r="AQ12" s="206">
        <f>AQ11/AQ5*100</f>
        <v>63.344025698809858</v>
      </c>
      <c r="AR12" s="205"/>
      <c r="AS12" s="206">
        <f>AS11/AS5*100</f>
        <v>61.9944188311758</v>
      </c>
      <c r="AT12" s="206">
        <f>AT11/AT5*100</f>
        <v>63.05738451944498</v>
      </c>
      <c r="AU12" s="205"/>
    </row>
    <row r="13" spans="1:47" ht="40.75">
      <c r="A13" s="214" t="s">
        <v>180</v>
      </c>
      <c r="B13" s="215">
        <v>21019.8510253024</v>
      </c>
      <c r="C13" s="215">
        <v>19282.349759175151</v>
      </c>
      <c r="D13" s="216">
        <f>B13/C13*100</f>
        <v>109.01083782748258</v>
      </c>
      <c r="E13" s="215">
        <v>21513.200276838823</v>
      </c>
      <c r="F13" s="215">
        <v>19701.221925313705</v>
      </c>
      <c r="G13" s="216">
        <f>E13/F13*100</f>
        <v>109.19728917523102</v>
      </c>
      <c r="H13" s="215">
        <v>21769.679466426649</v>
      </c>
      <c r="I13" s="215">
        <v>20012.366115048393</v>
      </c>
      <c r="J13" s="216">
        <f>H13/I13*100</f>
        <v>108.78113732916788</v>
      </c>
      <c r="K13" s="215">
        <v>22195.376897106071</v>
      </c>
      <c r="L13" s="215">
        <v>20408.982065140335</v>
      </c>
      <c r="M13" s="216">
        <f>K13/L13*100</f>
        <v>108.75298349650176</v>
      </c>
      <c r="N13" s="215">
        <v>22592.204516371934</v>
      </c>
      <c r="O13" s="215">
        <v>20791.216484970602</v>
      </c>
      <c r="P13" s="216">
        <f>N13/O13*100</f>
        <v>108.66225423944394</v>
      </c>
      <c r="Q13" s="215">
        <v>22810.381065679914</v>
      </c>
      <c r="R13" s="215">
        <v>20958.750576672301</v>
      </c>
      <c r="S13" s="216">
        <f>Q13/R13*100</f>
        <v>108.83464156049709</v>
      </c>
      <c r="T13" s="215">
        <v>22924.939833338412</v>
      </c>
      <c r="U13" s="215">
        <v>21100.762554756602</v>
      </c>
      <c r="V13" s="216">
        <f>T13/U13*100</f>
        <v>108.64507751247405</v>
      </c>
      <c r="W13" s="215">
        <v>22949.959861838546</v>
      </c>
      <c r="X13" s="215">
        <v>21160.825325122521</v>
      </c>
      <c r="Y13" s="216">
        <f>W13/X13*100</f>
        <v>108.45493741017715</v>
      </c>
      <c r="Z13" s="215">
        <v>23227.610279646226</v>
      </c>
      <c r="AA13" s="215">
        <v>21462.639379768389</v>
      </c>
      <c r="AB13" s="216">
        <f>Z13/AA13*100</f>
        <v>108.22345690410087</v>
      </c>
      <c r="AC13" s="215">
        <v>23227.610279646226</v>
      </c>
      <c r="AD13" s="217">
        <v>22229.6960989045</v>
      </c>
      <c r="AE13" s="217">
        <v>20715.485723026282</v>
      </c>
      <c r="AF13" s="216">
        <f>AD13/AE13*100</f>
        <v>107.30955767160748</v>
      </c>
      <c r="AG13" s="215">
        <v>21915.078869936646</v>
      </c>
      <c r="AH13" s="215">
        <v>20184.959256761456</v>
      </c>
      <c r="AI13" s="216">
        <f>AG13/AH13*100</f>
        <v>108.57133071792376</v>
      </c>
      <c r="AJ13" s="215">
        <v>22245.05376494331</v>
      </c>
      <c r="AK13" s="215">
        <v>20685.261740972292</v>
      </c>
      <c r="AL13" s="216">
        <f>AJ13/AK13*100</f>
        <v>107.54059602195636</v>
      </c>
      <c r="AM13" s="536">
        <v>22535.5234670631</v>
      </c>
      <c r="AN13" s="536">
        <v>20904.342648825994</v>
      </c>
      <c r="AO13" s="216">
        <f>AM13/AN13*100</f>
        <v>107.80307157053186</v>
      </c>
      <c r="AP13" s="215">
        <v>23266.105587072903</v>
      </c>
      <c r="AQ13" s="215">
        <v>21500.414868956588</v>
      </c>
      <c r="AR13" s="216">
        <f>AP13/AQ13*100</f>
        <v>108.21235650045855</v>
      </c>
      <c r="AS13" s="215">
        <v>23681.540741532008</v>
      </c>
      <c r="AT13" s="215">
        <v>21827.709471357182</v>
      </c>
      <c r="AU13" s="216">
        <f>AS13/AT13*100</f>
        <v>108.49301788906192</v>
      </c>
    </row>
    <row r="14" spans="1:47">
      <c r="A14" s="203" t="s">
        <v>287</v>
      </c>
      <c r="B14" s="204">
        <f>B13/B5*100</f>
        <v>56.134844866325984</v>
      </c>
      <c r="C14" s="204">
        <f>C13/C5*100</f>
        <v>55.246844190579104</v>
      </c>
      <c r="D14" s="218"/>
      <c r="E14" s="204">
        <f>E13/E5*100</f>
        <v>56.609026290459397</v>
      </c>
      <c r="F14" s="204">
        <f>F13/F5*100</f>
        <v>55.573236830387309</v>
      </c>
      <c r="G14" s="218"/>
      <c r="H14" s="204">
        <f>H13/H5*100</f>
        <v>56.289153269229828</v>
      </c>
      <c r="I14" s="204">
        <f>I13/I5*100</f>
        <v>55.544418660682858</v>
      </c>
      <c r="J14" s="218"/>
      <c r="K14" s="204">
        <f>K13/K5*100</f>
        <v>57.434169461177063</v>
      </c>
      <c r="L14" s="204">
        <f>L13/L5*100</f>
        <v>56.644321977788714</v>
      </c>
      <c r="M14" s="218"/>
      <c r="N14" s="204">
        <f>N13/N5*100</f>
        <v>58.854517140296622</v>
      </c>
      <c r="O14" s="204">
        <f>O13/O5*100</f>
        <v>57.870605119938659</v>
      </c>
      <c r="P14" s="218"/>
      <c r="Q14" s="204">
        <f>Q13/Q5*100</f>
        <v>60.019139410641699</v>
      </c>
      <c r="R14" s="204">
        <f>R13/R5*100</f>
        <v>59.01788678847781</v>
      </c>
      <c r="S14" s="218"/>
      <c r="T14" s="206">
        <f>T13/T5*100</f>
        <v>60.386562637323181</v>
      </c>
      <c r="U14" s="206">
        <f>U13/U5*100</f>
        <v>59.487733577110632</v>
      </c>
      <c r="V14" s="218"/>
      <c r="W14" s="206">
        <f>W13/W5*100</f>
        <v>60.319848048144586</v>
      </c>
      <c r="X14" s="206">
        <f>X13/X5*100</f>
        <v>59.598961204033841</v>
      </c>
      <c r="Y14" s="218"/>
      <c r="Z14" s="206">
        <f>Z13/Z5*100</f>
        <v>59.33813724712288</v>
      </c>
      <c r="AA14" s="206">
        <f>AA13/AA5*100</f>
        <v>58.840668520875461</v>
      </c>
      <c r="AB14" s="218"/>
      <c r="AC14" s="206">
        <f>AC13/AC5*100</f>
        <v>59.338137247122923</v>
      </c>
      <c r="AD14" s="206">
        <f>AD13/AD5*100</f>
        <v>56.974846957853764</v>
      </c>
      <c r="AE14" s="206">
        <f>AE13/AE5*100</f>
        <v>60.198008619753239</v>
      </c>
      <c r="AF14" s="218"/>
      <c r="AG14" s="206">
        <f>AG13/AG5*100</f>
        <v>54.90659345147327</v>
      </c>
      <c r="AH14" s="206">
        <f>AH13/AH5*100</f>
        <v>57.453987396693805</v>
      </c>
      <c r="AI14" s="218"/>
      <c r="AJ14" s="206">
        <f>AJ13/AJ5*100</f>
        <v>54.668684725887829</v>
      </c>
      <c r="AK14" s="206">
        <f>AK13/AK5*100</f>
        <v>57.28486762297392</v>
      </c>
      <c r="AL14" s="218"/>
      <c r="AM14" s="206">
        <f>AM13/AM5*100</f>
        <v>54.542662770329429</v>
      </c>
      <c r="AN14" s="206">
        <f>AN13/AN5*100</f>
        <v>56.601472507411721</v>
      </c>
      <c r="AO14" s="218"/>
      <c r="AP14" s="206">
        <f>AP13/AP5*100</f>
        <v>55.540990055161899</v>
      </c>
      <c r="AQ14" s="206">
        <f>AQ13/AQ5*100</f>
        <v>57.265420668075315</v>
      </c>
      <c r="AR14" s="205"/>
      <c r="AS14" s="206">
        <f>AS13/AS5*100</f>
        <v>55.649260796187747</v>
      </c>
      <c r="AT14" s="206">
        <f>AT13/AT5*100</f>
        <v>57.045899735781347</v>
      </c>
      <c r="AU14" s="205"/>
    </row>
    <row r="15" spans="1:47">
      <c r="A15" s="219" t="s">
        <v>290</v>
      </c>
      <c r="B15" s="196">
        <v>23278.576943110304</v>
      </c>
      <c r="C15" s="196">
        <v>21779.577765864677</v>
      </c>
      <c r="D15" s="220">
        <f>B15/C15*100</f>
        <v>106.88259062393313</v>
      </c>
      <c r="E15" s="198">
        <v>23502.121876770336</v>
      </c>
      <c r="F15" s="198">
        <v>21876.660560483939</v>
      </c>
      <c r="G15" s="220">
        <f>E15/F15*100</f>
        <v>107.43011627296757</v>
      </c>
      <c r="H15" s="198">
        <v>23823.482733203244</v>
      </c>
      <c r="I15" s="198">
        <v>22271.999659901474</v>
      </c>
      <c r="J15" s="220">
        <f>H15/I15*100</f>
        <v>106.96606993980456</v>
      </c>
      <c r="K15" s="198">
        <v>24135.405843378499</v>
      </c>
      <c r="L15" s="198">
        <v>22596.699695067608</v>
      </c>
      <c r="M15" s="220">
        <f>K15/L15*100</f>
        <v>106.80942867354545</v>
      </c>
      <c r="N15" s="198">
        <v>24419.543009680958</v>
      </c>
      <c r="O15" s="198">
        <v>22817.634493202135</v>
      </c>
      <c r="P15" s="220">
        <f>N15/O15*100</f>
        <v>107.02048460350291</v>
      </c>
      <c r="Q15" s="198">
        <v>24537.917020840883</v>
      </c>
      <c r="R15" s="198">
        <v>22993.887176638054</v>
      </c>
      <c r="S15" s="220">
        <f>Q15/R15*100</f>
        <v>106.71495790312294</v>
      </c>
      <c r="T15" s="198">
        <v>24610.934569485296</v>
      </c>
      <c r="U15" s="198">
        <v>23074.446834231974</v>
      </c>
      <c r="V15" s="220">
        <f>T15/U15*100</f>
        <v>106.65882803731562</v>
      </c>
      <c r="W15" s="198">
        <v>24652.679753694567</v>
      </c>
      <c r="X15" s="198">
        <v>23152.856015839905</v>
      </c>
      <c r="Y15" s="220">
        <f>W15/X15*100</f>
        <v>106.47792106869478</v>
      </c>
      <c r="Z15" s="198">
        <v>25243.819971354977</v>
      </c>
      <c r="AA15" s="198">
        <v>23737.193301253334</v>
      </c>
      <c r="AB15" s="220">
        <f>Z15/AA15*100</f>
        <v>106.3471137930283</v>
      </c>
      <c r="AC15" s="198">
        <v>25243.819971354977</v>
      </c>
      <c r="AD15" s="198">
        <v>26947.204863713712</v>
      </c>
      <c r="AE15" s="198">
        <v>24598.138983679284</v>
      </c>
      <c r="AF15" s="220">
        <f>AD15/AE15*100</f>
        <v>109.54977074319736</v>
      </c>
      <c r="AG15" s="198">
        <v>29004.745071435562</v>
      </c>
      <c r="AH15" s="198">
        <v>25362.650518198028</v>
      </c>
      <c r="AI15" s="220">
        <f>AG15/AH15*100</f>
        <v>114.36007072929655</v>
      </c>
      <c r="AJ15" s="198">
        <v>29549.705263011299</v>
      </c>
      <c r="AK15" s="198">
        <v>26173.360477763697</v>
      </c>
      <c r="AL15" s="220">
        <f>AJ15/AK15*100</f>
        <v>112.89992849071126</v>
      </c>
      <c r="AM15" s="533">
        <v>29761.016069058936</v>
      </c>
      <c r="AN15" s="533">
        <v>26471.06912834484</v>
      </c>
      <c r="AO15" s="220">
        <f>AM15/AN15*100</f>
        <v>112.42846265393666</v>
      </c>
      <c r="AP15" s="533">
        <v>29497.609556408624</v>
      </c>
      <c r="AQ15" s="533">
        <v>26335.736587504616</v>
      </c>
      <c r="AR15" s="220">
        <f>AP15/AQ15*100</f>
        <v>112.00601683722873</v>
      </c>
      <c r="AS15" s="533">
        <v>29687.548499634562</v>
      </c>
      <c r="AT15" s="533">
        <v>26474.219158417181</v>
      </c>
      <c r="AU15" s="220">
        <f>AS15/AT15*100</f>
        <v>112.13757928794563</v>
      </c>
    </row>
    <row r="16" spans="1:47">
      <c r="A16" s="221" t="s">
        <v>291</v>
      </c>
      <c r="B16" s="196">
        <v>59621.71801837832</v>
      </c>
      <c r="C16" s="196">
        <v>59328.691178116889</v>
      </c>
      <c r="D16" s="220">
        <f>B16/C16*100</f>
        <v>100.49390410346606</v>
      </c>
      <c r="E16" s="198">
        <v>65003.950903686564</v>
      </c>
      <c r="F16" s="198">
        <v>62217.255053280453</v>
      </c>
      <c r="G16" s="220">
        <f>E16/F16*100</f>
        <v>104.47897588541908</v>
      </c>
      <c r="H16" s="198">
        <v>65928.535715213147</v>
      </c>
      <c r="I16" s="198">
        <v>62286.119340280478</v>
      </c>
      <c r="J16" s="220">
        <f>H16/I16*100</f>
        <v>105.84787816854262</v>
      </c>
      <c r="K16" s="198">
        <v>64897.765577753977</v>
      </c>
      <c r="L16" s="198">
        <v>61652.517396041643</v>
      </c>
      <c r="M16" s="220">
        <f>K16/L16*100</f>
        <v>105.26377237909948</v>
      </c>
      <c r="N16" s="198">
        <v>64725.599235240894</v>
      </c>
      <c r="O16" s="198">
        <v>61574.163377868281</v>
      </c>
      <c r="P16" s="220">
        <f>N16/O16*100</f>
        <v>105.11811396938174</v>
      </c>
      <c r="Q16" s="198">
        <v>64571.830205087019</v>
      </c>
      <c r="R16" s="198">
        <v>61097.327914548201</v>
      </c>
      <c r="S16" s="220">
        <f>Q16/R16*100</f>
        <v>105.68683182904222</v>
      </c>
      <c r="T16" s="198">
        <v>64809.751063281903</v>
      </c>
      <c r="U16" s="198">
        <v>61759.455857667977</v>
      </c>
      <c r="V16" s="220">
        <f>T16/U16*100</f>
        <v>104.93899300642107</v>
      </c>
      <c r="W16" s="198">
        <v>65060.617444620373</v>
      </c>
      <c r="X16" s="198">
        <v>61671.373152519263</v>
      </c>
      <c r="Y16" s="220">
        <f>W16/X16*100</f>
        <v>105.49565238918741</v>
      </c>
      <c r="Z16" s="198">
        <v>66736.200892346955</v>
      </c>
      <c r="AA16" s="198">
        <v>62363.246982232748</v>
      </c>
      <c r="AB16" s="220">
        <f>Z16/AA16*100</f>
        <v>107.01206900173119</v>
      </c>
      <c r="AC16" s="198">
        <v>66736.200892346955</v>
      </c>
      <c r="AD16" s="198">
        <v>60590.079311684909</v>
      </c>
      <c r="AE16" s="198">
        <v>59399.080765012885</v>
      </c>
      <c r="AF16" s="220">
        <f>AD16/AE16*100</f>
        <v>102.00507908764398</v>
      </c>
      <c r="AG16" s="198">
        <v>59122.710443850672</v>
      </c>
      <c r="AH16" s="198">
        <v>55643.158564599202</v>
      </c>
      <c r="AI16" s="220">
        <f>AG16/AH16*100</f>
        <v>106.25333278881332</v>
      </c>
      <c r="AJ16" s="198">
        <v>62286.589381020771</v>
      </c>
      <c r="AK16" s="198">
        <v>57086.275017066968</v>
      </c>
      <c r="AL16" s="220">
        <f>AJ16/AK16*100</f>
        <v>109.10957031685651</v>
      </c>
      <c r="AM16" s="533">
        <v>66553.875727891747</v>
      </c>
      <c r="AN16" s="533">
        <v>59467.899836325669</v>
      </c>
      <c r="AO16" s="220">
        <f>AM16/AN16*100</f>
        <v>111.91563164508736</v>
      </c>
      <c r="AP16" s="533">
        <v>72221.760030762933</v>
      </c>
      <c r="AQ16" s="533">
        <v>65029.758322230708</v>
      </c>
      <c r="AR16" s="220">
        <f>AP16/AQ16*100</f>
        <v>111.05955472400026</v>
      </c>
      <c r="AS16" s="533">
        <v>72067.093972924267</v>
      </c>
      <c r="AT16" s="533">
        <v>66250.431136285522</v>
      </c>
      <c r="AU16" s="220">
        <f>AS16/AT16*100</f>
        <v>108.77981129613048</v>
      </c>
    </row>
    <row r="17" spans="1:47">
      <c r="A17" s="221" t="s">
        <v>292</v>
      </c>
      <c r="B17" s="196">
        <v>69468.505888858461</v>
      </c>
      <c r="C17" s="196">
        <v>64762.197957938872</v>
      </c>
      <c r="D17" s="220">
        <f>B17/C17*100</f>
        <v>107.26706022852434</v>
      </c>
      <c r="E17" s="198">
        <v>71619.71078806679</v>
      </c>
      <c r="F17" s="198">
        <v>66161.423852300417</v>
      </c>
      <c r="G17" s="220">
        <f>E17/F17*100</f>
        <v>108.24995385218963</v>
      </c>
      <c r="H17" s="198">
        <v>72179.639394283135</v>
      </c>
      <c r="I17" s="198">
        <v>66794.34981309039</v>
      </c>
      <c r="J17" s="220">
        <f>H17/I17*100</f>
        <v>108.06249270523978</v>
      </c>
      <c r="K17" s="198">
        <v>72085.492269219365</v>
      </c>
      <c r="L17" s="198">
        <v>66599.354318687867</v>
      </c>
      <c r="M17" s="220">
        <f>K17/L17*100</f>
        <v>108.23752423226134</v>
      </c>
      <c r="N17" s="198">
        <v>72254.839536916901</v>
      </c>
      <c r="O17" s="198">
        <v>66813.471862193721</v>
      </c>
      <c r="P17" s="220">
        <f>N17/O17*100</f>
        <v>108.14411753058768</v>
      </c>
      <c r="Q17" s="198">
        <v>72587.203285138967</v>
      </c>
      <c r="R17" s="198">
        <v>67190.698451812263</v>
      </c>
      <c r="S17" s="220">
        <f>Q17/R17*100</f>
        <v>108.03162484937847</v>
      </c>
      <c r="T17" s="198">
        <v>72319.386743225914</v>
      </c>
      <c r="U17" s="198">
        <v>66788.976619238121</v>
      </c>
      <c r="V17" s="220">
        <f>T17/U17*100</f>
        <v>108.28042351287472</v>
      </c>
      <c r="W17" s="198">
        <v>72077.346746715382</v>
      </c>
      <c r="X17" s="198">
        <v>66556.169620123808</v>
      </c>
      <c r="Y17" s="220">
        <f>W17/X17*100</f>
        <v>108.29551513872306</v>
      </c>
      <c r="Z17" s="198">
        <v>74417.48558065675</v>
      </c>
      <c r="AA17" s="198">
        <v>68990.056552154565</v>
      </c>
      <c r="AB17" s="220">
        <f>Z17/AA17*100</f>
        <v>107.86697286499425</v>
      </c>
      <c r="AC17" s="198">
        <v>74417.48558065675</v>
      </c>
      <c r="AD17" s="198">
        <v>73236.908706704999</v>
      </c>
      <c r="AE17" s="198">
        <v>70108.598534634046</v>
      </c>
      <c r="AF17" s="220">
        <f>AD17/AE17*100</f>
        <v>104.46209200790906</v>
      </c>
      <c r="AG17" s="198">
        <v>72814.548294806387</v>
      </c>
      <c r="AH17" s="198">
        <v>68019.663494883644</v>
      </c>
      <c r="AI17" s="220">
        <f>AG17/AH17*100</f>
        <v>107.04926274779851</v>
      </c>
      <c r="AJ17" s="198">
        <v>75991.704980945899</v>
      </c>
      <c r="AK17" s="198">
        <v>70079.30848588323</v>
      </c>
      <c r="AL17" s="220">
        <f>AJ17/AK17*100</f>
        <v>108.43672208359997</v>
      </c>
      <c r="AM17" s="533">
        <v>77255.407749010876</v>
      </c>
      <c r="AN17" s="533">
        <v>72533.790899833941</v>
      </c>
      <c r="AO17" s="220">
        <f>AM17/AN17*100</f>
        <v>106.50954098855428</v>
      </c>
      <c r="AP17" s="533">
        <v>81018.412945233038</v>
      </c>
      <c r="AQ17" s="533">
        <v>74913.970144315797</v>
      </c>
      <c r="AR17" s="220">
        <f>AP17/AQ17*100</f>
        <v>108.1486040442891</v>
      </c>
      <c r="AS17" s="533">
        <v>81022.123822029709</v>
      </c>
      <c r="AT17" s="533">
        <v>77062.06040816335</v>
      </c>
      <c r="AU17" s="220">
        <f>AS17/AT17*100</f>
        <v>105.13879773378972</v>
      </c>
    </row>
    <row r="18" spans="1:47">
      <c r="A18" s="222" t="s">
        <v>166</v>
      </c>
      <c r="B18" s="196">
        <v>37030.149184533773</v>
      </c>
      <c r="C18" s="196">
        <v>33957.192118697829</v>
      </c>
      <c r="D18" s="220">
        <f>B18/C18*100</f>
        <v>109.04950284197345</v>
      </c>
      <c r="E18" s="198">
        <v>37355.038990617482</v>
      </c>
      <c r="F18" s="198">
        <v>34220.79228850401</v>
      </c>
      <c r="G18" s="220">
        <f>E18/F18*100</f>
        <v>109.15889578385472</v>
      </c>
      <c r="H18" s="198">
        <v>37866.725144868695</v>
      </c>
      <c r="I18" s="198">
        <v>34439.294039192129</v>
      </c>
      <c r="J18" s="220">
        <f>H18/I18*100</f>
        <v>109.95209455157857</v>
      </c>
      <c r="K18" s="198">
        <v>38001.311168547727</v>
      </c>
      <c r="L18" s="198">
        <v>34673.812410593659</v>
      </c>
      <c r="M18" s="220">
        <f>K18/L18*100</f>
        <v>109.59657599386863</v>
      </c>
      <c r="N18" s="198">
        <v>38000.727663665806</v>
      </c>
      <c r="O18" s="198">
        <v>34935.107990649201</v>
      </c>
      <c r="P18" s="220">
        <f>N18/O18*100</f>
        <v>108.77518304462421</v>
      </c>
      <c r="Q18" s="198">
        <v>37814.158411855387</v>
      </c>
      <c r="R18" s="198">
        <v>34812.761899180274</v>
      </c>
      <c r="S18" s="220">
        <f>Q18/R18*100</f>
        <v>108.62154092044558</v>
      </c>
      <c r="T18" s="198">
        <v>37833.218692448332</v>
      </c>
      <c r="U18" s="198">
        <v>34874.68153345264</v>
      </c>
      <c r="V18" s="220">
        <f>T18/U18*100</f>
        <v>108.48333813789179</v>
      </c>
      <c r="W18" s="198">
        <v>37856.758016106593</v>
      </c>
      <c r="X18" s="198">
        <v>34943.665582339694</v>
      </c>
      <c r="Y18" s="220">
        <f>W18/X18*100</f>
        <v>108.33653935618923</v>
      </c>
      <c r="Z18" s="198">
        <v>38516.808699663481</v>
      </c>
      <c r="AA18" s="198">
        <v>35497.144695748735</v>
      </c>
      <c r="AB18" s="220">
        <f>Z18/AA18*100</f>
        <v>108.50677999539606</v>
      </c>
      <c r="AC18" s="198">
        <v>38516.808699663481</v>
      </c>
      <c r="AD18" s="198">
        <v>38197.465936529159</v>
      </c>
      <c r="AE18" s="198">
        <v>33952.324715404015</v>
      </c>
      <c r="AF18" s="220">
        <f>AD18/AE18*100</f>
        <v>112.50324169761237</v>
      </c>
      <c r="AG18" s="198">
        <v>37909.499846051163</v>
      </c>
      <c r="AH18" s="198">
        <v>34102.887003521675</v>
      </c>
      <c r="AI18" s="220">
        <f>AG18/AH18*100</f>
        <v>111.16214249584321</v>
      </c>
      <c r="AJ18" s="198">
        <v>38540.067728523332</v>
      </c>
      <c r="AK18" s="198">
        <v>35167.830557979789</v>
      </c>
      <c r="AL18" s="220">
        <f>AJ18/AK18*100</f>
        <v>109.58898264987904</v>
      </c>
      <c r="AM18" s="533">
        <v>39003.585119728552</v>
      </c>
      <c r="AN18" s="533">
        <v>35744.284021509113</v>
      </c>
      <c r="AO18" s="220">
        <f>AM18/AN18*100</f>
        <v>109.11838406459103</v>
      </c>
      <c r="AP18" s="533">
        <v>39217.6419758349</v>
      </c>
      <c r="AQ18" s="533">
        <v>36041.972994815907</v>
      </c>
      <c r="AR18" s="220">
        <f>AP18/AQ18*100</f>
        <v>108.81102979982747</v>
      </c>
      <c r="AS18" s="533">
        <v>39396.414009785884</v>
      </c>
      <c r="AT18" s="533">
        <v>36345.654591866041</v>
      </c>
      <c r="AU18" s="220">
        <f>AS18/AT18*100</f>
        <v>108.39373909254778</v>
      </c>
    </row>
    <row r="19" spans="1:47">
      <c r="A19" s="223" t="s">
        <v>293</v>
      </c>
      <c r="B19" s="224"/>
      <c r="C19" s="225"/>
      <c r="D19" s="226"/>
      <c r="E19" s="224"/>
      <c r="F19" s="225"/>
      <c r="G19" s="226"/>
      <c r="H19" s="224"/>
      <c r="I19" s="225"/>
      <c r="J19" s="226"/>
      <c r="K19" s="224"/>
      <c r="L19" s="225"/>
      <c r="M19" s="226"/>
      <c r="N19" s="224"/>
      <c r="O19" s="225"/>
      <c r="P19" s="226"/>
      <c r="Q19" s="224"/>
      <c r="R19" s="225"/>
      <c r="S19" s="226"/>
      <c r="T19" s="227"/>
      <c r="U19" s="228"/>
      <c r="V19" s="226"/>
      <c r="W19" s="227"/>
      <c r="X19" s="228"/>
      <c r="Y19" s="226"/>
      <c r="Z19" s="227"/>
      <c r="AA19" s="228"/>
      <c r="AB19" s="226"/>
      <c r="AC19" s="227"/>
      <c r="AD19" s="229"/>
      <c r="AE19" s="229"/>
      <c r="AF19" s="226"/>
      <c r="AG19" s="230"/>
      <c r="AH19" s="230"/>
      <c r="AI19" s="226"/>
      <c r="AJ19" s="230"/>
      <c r="AK19" s="230"/>
      <c r="AL19" s="226"/>
      <c r="AM19" s="537"/>
      <c r="AN19" s="537"/>
      <c r="AO19" s="226"/>
      <c r="AP19" s="538"/>
      <c r="AQ19" s="538"/>
      <c r="AR19" s="539"/>
      <c r="AS19" s="538"/>
      <c r="AT19" s="538"/>
      <c r="AU19" s="539"/>
    </row>
    <row r="20" spans="1:47">
      <c r="A20" s="231" t="s">
        <v>294</v>
      </c>
      <c r="B20" s="232">
        <v>29092.436815356286</v>
      </c>
      <c r="C20" s="232">
        <v>26703.864748317836</v>
      </c>
      <c r="D20" s="233">
        <f>B20/C20*100</f>
        <v>108.94466808288084</v>
      </c>
      <c r="E20" s="232">
        <v>29391.691589640355</v>
      </c>
      <c r="F20" s="232">
        <v>26902.212167325939</v>
      </c>
      <c r="G20" s="233">
        <f>E20/F20*100</f>
        <v>109.25380934040068</v>
      </c>
      <c r="H20" s="232">
        <v>29487.85214224258</v>
      </c>
      <c r="I20" s="232">
        <v>27063.031876451882</v>
      </c>
      <c r="J20" s="233">
        <f>H20/I20*100</f>
        <v>108.95989879057338</v>
      </c>
      <c r="K20" s="232">
        <v>29505.568236960407</v>
      </c>
      <c r="L20" s="232">
        <v>27211.279308044734</v>
      </c>
      <c r="M20" s="233">
        <f>K20/L20*100</f>
        <v>108.43138943576751</v>
      </c>
      <c r="N20" s="232">
        <v>29585.533328577796</v>
      </c>
      <c r="O20" s="232">
        <v>27272.341697768286</v>
      </c>
      <c r="P20" s="233">
        <f>N20/O20*100</f>
        <v>108.48182256017569</v>
      </c>
      <c r="Q20" s="232">
        <v>29617.317782840855</v>
      </c>
      <c r="R20" s="232">
        <v>27292.144628384529</v>
      </c>
      <c r="S20" s="233">
        <f>Q20/R20*100</f>
        <v>108.519569224465</v>
      </c>
      <c r="T20" s="232">
        <v>29691.939560592353</v>
      </c>
      <c r="U20" s="232">
        <v>27474.760774979499</v>
      </c>
      <c r="V20" s="233">
        <f>T20/U20*100</f>
        <v>108.06987476168301</v>
      </c>
      <c r="W20" s="232">
        <v>29715.597319770513</v>
      </c>
      <c r="X20" s="232">
        <v>27493.843501782732</v>
      </c>
      <c r="Y20" s="233">
        <f>W20/X20*100</f>
        <v>108.08091388839003</v>
      </c>
      <c r="Z20" s="232">
        <v>29939.236708066677</v>
      </c>
      <c r="AA20" s="232">
        <v>27714.634420358427</v>
      </c>
      <c r="AB20" s="233">
        <f>Z20/AA20*100</f>
        <v>108.02681447630469</v>
      </c>
      <c r="AC20" s="232">
        <v>29939.236708066677</v>
      </c>
      <c r="AD20" s="232">
        <v>29763.216317038376</v>
      </c>
      <c r="AE20" s="232">
        <v>27932.343236300785</v>
      </c>
      <c r="AF20" s="233">
        <f>AD20/AE20*100</f>
        <v>106.55467056683663</v>
      </c>
      <c r="AG20" s="232">
        <v>29825.003645225526</v>
      </c>
      <c r="AH20" s="232">
        <v>27456.066095674374</v>
      </c>
      <c r="AI20" s="233">
        <f>AG20/AH20*100</f>
        <v>108.62810258868211</v>
      </c>
      <c r="AJ20" s="232">
        <v>30413.888857290931</v>
      </c>
      <c r="AK20" s="232">
        <v>28381.555286421193</v>
      </c>
      <c r="AL20" s="233">
        <f>AJ20/AK20*100</f>
        <v>107.16075475906734</v>
      </c>
      <c r="AM20" s="232">
        <v>30785.494318830242</v>
      </c>
      <c r="AN20" s="232">
        <v>28557.889059884521</v>
      </c>
      <c r="AO20" s="233">
        <f>AM20/AN20*100</f>
        <v>107.80031484215986</v>
      </c>
      <c r="AP20" s="232">
        <v>30943.079184779388</v>
      </c>
      <c r="AQ20" s="232">
        <v>28655.143556999439</v>
      </c>
      <c r="AR20" s="233">
        <f>AP20/AQ20*100</f>
        <v>107.98438026746891</v>
      </c>
      <c r="AS20" s="232">
        <v>31097.902718515958</v>
      </c>
      <c r="AT20" s="232">
        <v>28851.387116672493</v>
      </c>
      <c r="AU20" s="233">
        <f>AS20/AT20*100</f>
        <v>107.78650812440577</v>
      </c>
    </row>
    <row r="21" spans="1:47">
      <c r="A21" s="203" t="s">
        <v>287</v>
      </c>
      <c r="B21" s="204">
        <f>B20/B5*100</f>
        <v>77.693197037771171</v>
      </c>
      <c r="C21" s="204">
        <f>C20/C5*100</f>
        <v>76.510605474035501</v>
      </c>
      <c r="D21" s="226"/>
      <c r="E21" s="204">
        <f>E20/E5*100</f>
        <v>77.340192091750993</v>
      </c>
      <c r="F21" s="204">
        <f>F20/F5*100</f>
        <v>75.885801078926008</v>
      </c>
      <c r="G21" s="226"/>
      <c r="H21" s="204">
        <f>H20/H5*100</f>
        <v>76.245781724756483</v>
      </c>
      <c r="I21" s="204">
        <f>I20/I5*100</f>
        <v>75.113575482846599</v>
      </c>
      <c r="J21" s="226"/>
      <c r="K21" s="204">
        <f>K20/K5*100</f>
        <v>76.350485690146613</v>
      </c>
      <c r="L21" s="204">
        <f>L20/L5*100</f>
        <v>75.523828755044121</v>
      </c>
      <c r="M21" s="226"/>
      <c r="N21" s="204">
        <f>N20/N5*100</f>
        <v>77.072703424305928</v>
      </c>
      <c r="O21" s="204">
        <f>O20/O5*100</f>
        <v>75.910272889923078</v>
      </c>
      <c r="P21" s="226"/>
      <c r="Q21" s="204">
        <f>Q20/Q5*100</f>
        <v>77.929689988921595</v>
      </c>
      <c r="R21" s="204">
        <f>R20/R5*100</f>
        <v>76.852133718578841</v>
      </c>
      <c r="S21" s="226"/>
      <c r="T21" s="206">
        <f>T20/T5*100</f>
        <v>78.211510308606208</v>
      </c>
      <c r="U21" s="206">
        <f>U20/U5*100</f>
        <v>77.457449456412945</v>
      </c>
      <c r="V21" s="226"/>
      <c r="W21" s="206">
        <f>W20/W5*100</f>
        <v>78.102111105165804</v>
      </c>
      <c r="X21" s="206">
        <f>X20/X5*100</f>
        <v>77.43575626358701</v>
      </c>
      <c r="Y21" s="226"/>
      <c r="Z21" s="206">
        <f>Z20/Z5*100</f>
        <v>76.483913561013054</v>
      </c>
      <c r="AA21" s="206">
        <f>AA20/AA5*100</f>
        <v>75.980758389052966</v>
      </c>
      <c r="AB21" s="226"/>
      <c r="AC21" s="206">
        <f>AC20/AC5*100</f>
        <v>76.483913561013111</v>
      </c>
      <c r="AD21" s="206">
        <f>AD20/AD5*100</f>
        <v>76.28330531789527</v>
      </c>
      <c r="AE21" s="206">
        <f>AE20/AE5*100</f>
        <v>81.169780974032506</v>
      </c>
      <c r="AF21" s="226"/>
      <c r="AG21" s="206">
        <f>AG20/AG5*100</f>
        <v>74.724319248678128</v>
      </c>
      <c r="AH21" s="206">
        <f>AH20/AH5*100</f>
        <v>78.150292767881496</v>
      </c>
      <c r="AI21" s="226"/>
      <c r="AJ21" s="206">
        <f>AJ20/AJ5*100</f>
        <v>74.74413497924256</v>
      </c>
      <c r="AK21" s="206">
        <f>AK20/AK5*100</f>
        <v>78.598649505913031</v>
      </c>
      <c r="AL21" s="226"/>
      <c r="AM21" s="206">
        <f>AM20/AM5*100</f>
        <v>74.510043545426413</v>
      </c>
      <c r="AN21" s="206">
        <f>AN20/AN5*100</f>
        <v>77.324534889574579</v>
      </c>
      <c r="AO21" s="226"/>
      <c r="AP21" s="206">
        <f>AP20/AP5*100</f>
        <v>73.867508545685084</v>
      </c>
      <c r="AQ21" s="206">
        <f>AQ20/AQ5*100</f>
        <v>76.321729608341087</v>
      </c>
      <c r="AR21" s="539"/>
      <c r="AS21" s="206">
        <f>AS20/AS5*100</f>
        <v>73.076972376300546</v>
      </c>
      <c r="AT21" s="206">
        <f>AT20/AT5*100</f>
        <v>75.402017736017555</v>
      </c>
      <c r="AU21" s="539"/>
    </row>
    <row r="22" spans="1:47">
      <c r="A22" s="234" t="s">
        <v>295</v>
      </c>
      <c r="B22" s="235">
        <v>38108.137027498997</v>
      </c>
      <c r="C22" s="235">
        <v>36535.567921747825</v>
      </c>
      <c r="D22" s="236">
        <f t="shared" ref="D22:D42" si="0">B22/C22*100</f>
        <v>104.30421420879324</v>
      </c>
      <c r="E22" s="235">
        <v>37839.333817254854</v>
      </c>
      <c r="F22" s="235">
        <v>36453.876357212364</v>
      </c>
      <c r="G22" s="236">
        <f>E22/F22*100</f>
        <v>103.80057650513312</v>
      </c>
      <c r="H22" s="235">
        <v>37888.142165224119</v>
      </c>
      <c r="I22" s="235">
        <v>36564.111837199045</v>
      </c>
      <c r="J22" s="236">
        <f>H22/I22*100</f>
        <v>103.62111989461222</v>
      </c>
      <c r="K22" s="235">
        <v>38066.935286499276</v>
      </c>
      <c r="L22" s="235">
        <v>36619.176974293834</v>
      </c>
      <c r="M22" s="236">
        <f>K22/L22*100</f>
        <v>103.95355229644223</v>
      </c>
      <c r="N22" s="235">
        <v>37928.446726119422</v>
      </c>
      <c r="O22" s="235">
        <v>36490.872564093974</v>
      </c>
      <c r="P22" s="236">
        <f>N22/O22*100</f>
        <v>103.93954449705316</v>
      </c>
      <c r="Q22" s="235">
        <v>37778.934772012988</v>
      </c>
      <c r="R22" s="235">
        <v>36303.465935440458</v>
      </c>
      <c r="S22" s="236">
        <f>Q22/R22*100</f>
        <v>104.06426438510417</v>
      </c>
      <c r="T22" s="235">
        <v>37834.229071557231</v>
      </c>
      <c r="U22" s="235">
        <v>36325.846722187634</v>
      </c>
      <c r="V22" s="236">
        <f>T22/U22*100</f>
        <v>104.15236666306882</v>
      </c>
      <c r="W22" s="235">
        <v>37744.502400061916</v>
      </c>
      <c r="X22" s="235">
        <v>36239.072825751267</v>
      </c>
      <c r="Y22" s="236">
        <f>W22/X22*100</f>
        <v>104.15416139797291</v>
      </c>
      <c r="Z22" s="235">
        <v>38082.630656463516</v>
      </c>
      <c r="AA22" s="235">
        <v>36492.222929209849</v>
      </c>
      <c r="AB22" s="236">
        <f>Z22/AA22*100</f>
        <v>104.35821005023138</v>
      </c>
      <c r="AC22" s="235">
        <v>38082.630656463516</v>
      </c>
      <c r="AD22" s="235">
        <v>39378.319779802769</v>
      </c>
      <c r="AE22" s="235">
        <v>36208.049104101374</v>
      </c>
      <c r="AF22" s="236">
        <f>AD22/AE22*100</f>
        <v>108.75570696058929</v>
      </c>
      <c r="AG22" s="235">
        <v>37075.75199542271</v>
      </c>
      <c r="AH22" s="235">
        <v>34978.955484805789</v>
      </c>
      <c r="AI22" s="236">
        <f>AG22/AH22*100</f>
        <v>105.99445146819131</v>
      </c>
      <c r="AJ22" s="235">
        <v>37732.084241723067</v>
      </c>
      <c r="AK22" s="235">
        <v>36574.092858893753</v>
      </c>
      <c r="AL22" s="236">
        <f>AJ22/AK22*100</f>
        <v>103.16615202814997</v>
      </c>
      <c r="AM22" s="235">
        <v>39040.428294483092</v>
      </c>
      <c r="AN22" s="235">
        <v>37229.70643493723</v>
      </c>
      <c r="AO22" s="236">
        <f>AM22/AN22*100</f>
        <v>104.86364796539635</v>
      </c>
      <c r="AP22" s="235">
        <v>39139.690198309137</v>
      </c>
      <c r="AQ22" s="235">
        <v>36917.137955234823</v>
      </c>
      <c r="AR22" s="236">
        <f>AP22/AQ22*100</f>
        <v>106.02038068544033</v>
      </c>
      <c r="AS22" s="235">
        <v>39215.800363434231</v>
      </c>
      <c r="AT22" s="235">
        <v>37286.831475431078</v>
      </c>
      <c r="AU22" s="236">
        <f>AS22/AT22*100</f>
        <v>105.17332476822061</v>
      </c>
    </row>
    <row r="23" spans="1:47">
      <c r="A23" s="203" t="s">
        <v>287</v>
      </c>
      <c r="B23" s="204">
        <f>B22/B5*100</f>
        <v>101.77019606886458</v>
      </c>
      <c r="C23" s="204">
        <f>C22/C5*100</f>
        <v>104.67991990585421</v>
      </c>
      <c r="D23" s="226"/>
      <c r="E23" s="204">
        <f>E22/E5*100</f>
        <v>99.569000209633359</v>
      </c>
      <c r="F23" s="204">
        <f>F22/F5*100</f>
        <v>102.82914998191217</v>
      </c>
      <c r="G23" s="226"/>
      <c r="H23" s="204">
        <f>H22/H5*100</f>
        <v>97.966138854443003</v>
      </c>
      <c r="I23" s="204">
        <f>I22/I5*100</f>
        <v>101.48386873225573</v>
      </c>
      <c r="J23" s="226"/>
      <c r="K23" s="204">
        <f>K22/K5*100</f>
        <v>98.50442379275502</v>
      </c>
      <c r="L23" s="204">
        <f>L22/L5*100</f>
        <v>101.63507638318185</v>
      </c>
      <c r="M23" s="226"/>
      <c r="N23" s="204">
        <f>N22/N5*100</f>
        <v>98.806666535333761</v>
      </c>
      <c r="O23" s="204">
        <f>O22/O5*100</f>
        <v>101.56927941975933</v>
      </c>
      <c r="P23" s="226"/>
      <c r="Q23" s="204">
        <f>Q22/Q5*100</f>
        <v>99.404702899881173</v>
      </c>
      <c r="R23" s="204">
        <f>R22/R5*100</f>
        <v>102.2271740278216</v>
      </c>
      <c r="S23" s="226"/>
      <c r="T23" s="206">
        <f>T22/T5*100</f>
        <v>99.659107516694462</v>
      </c>
      <c r="U23" s="206">
        <f>U22/U5*100</f>
        <v>102.41062550060917</v>
      </c>
      <c r="V23" s="226"/>
      <c r="W23" s="206">
        <f>W22/W5*100</f>
        <v>99.20464624473513</v>
      </c>
      <c r="X23" s="206">
        <f>X22/X5*100</f>
        <v>102.06648664350246</v>
      </c>
      <c r="Y23" s="226"/>
      <c r="Z23" s="206">
        <f>Z22/Z5*100</f>
        <v>97.287337673513747</v>
      </c>
      <c r="AA23" s="206">
        <f>AA22/AA5*100</f>
        <v>100.04486190974239</v>
      </c>
      <c r="AB23" s="226"/>
      <c r="AC23" s="206">
        <f>AC22/AC5*100</f>
        <v>97.287337673513832</v>
      </c>
      <c r="AD23" s="206">
        <f>AD22/AD5*100</f>
        <v>100.92687425548088</v>
      </c>
      <c r="AE23" s="206">
        <f>AE22/AE5*100</f>
        <v>105.2185056732873</v>
      </c>
      <c r="AF23" s="226"/>
      <c r="AG23" s="206">
        <f>AG22/AG5*100</f>
        <v>92.890527741286135</v>
      </c>
      <c r="AH23" s="206">
        <f>AH22/AH5*100</f>
        <v>99.563265994720922</v>
      </c>
      <c r="AI23" s="226"/>
      <c r="AJ23" s="206">
        <f>AJ22/AJ5*100</f>
        <v>92.729082125761067</v>
      </c>
      <c r="AK23" s="206">
        <f>AK22/AK5*100</f>
        <v>101.2867080962353</v>
      </c>
      <c r="AL23" s="226"/>
      <c r="AM23" s="206">
        <f>AM22/AM5*100</f>
        <v>94.489436555019807</v>
      </c>
      <c r="AN23" s="206">
        <f>AN22/AN5*100</f>
        <v>100.80471032436191</v>
      </c>
      <c r="AO23" s="226"/>
      <c r="AP23" s="206">
        <f>AP22/AP5*100</f>
        <v>93.434508664580392</v>
      </c>
      <c r="AQ23" s="206">
        <f>AQ22/AQ5*100</f>
        <v>98.327192649677812</v>
      </c>
      <c r="AR23" s="539"/>
      <c r="AS23" s="206">
        <f>AS22/AS5*100</f>
        <v>92.153222865633794</v>
      </c>
      <c r="AT23" s="206">
        <f>AT22/AT5*100</f>
        <v>97.447735072871239</v>
      </c>
      <c r="AU23" s="539"/>
    </row>
    <row r="24" spans="1:47">
      <c r="A24" s="237" t="s">
        <v>296</v>
      </c>
      <c r="B24" s="238">
        <v>101706.65756385341</v>
      </c>
      <c r="C24" s="238">
        <v>97105.928400198944</v>
      </c>
      <c r="D24" s="239">
        <f t="shared" si="0"/>
        <v>104.73784581379384</v>
      </c>
      <c r="E24" s="238">
        <v>99471.936772898363</v>
      </c>
      <c r="F24" s="238">
        <v>95457.331117059526</v>
      </c>
      <c r="G24" s="239">
        <f>E24/F24*100</f>
        <v>104.20565461956579</v>
      </c>
      <c r="H24" s="238">
        <v>101219.85927274424</v>
      </c>
      <c r="I24" s="238">
        <v>95817.97877592346</v>
      </c>
      <c r="J24" s="239">
        <f>H24/I24*100</f>
        <v>105.63764813851211</v>
      </c>
      <c r="K24" s="238">
        <v>99541.140574597375</v>
      </c>
      <c r="L24" s="238">
        <v>94877.598609434688</v>
      </c>
      <c r="M24" s="239">
        <f>K24/L24*100</f>
        <v>104.91532462194817</v>
      </c>
      <c r="N24" s="238">
        <v>98032.930932506308</v>
      </c>
      <c r="O24" s="238">
        <v>93003.531628904166</v>
      </c>
      <c r="P24" s="239">
        <f>N24/O24*100</f>
        <v>105.40775088377296</v>
      </c>
      <c r="Q24" s="238">
        <v>96484.274835968448</v>
      </c>
      <c r="R24" s="238">
        <v>91008.51967309849</v>
      </c>
      <c r="S24" s="239">
        <f>Q24/R24*100</f>
        <v>106.01675006091607</v>
      </c>
      <c r="T24" s="238">
        <v>96210.128831465467</v>
      </c>
      <c r="U24" s="238">
        <v>90960.114821529656</v>
      </c>
      <c r="V24" s="239">
        <f>T24/U24*100</f>
        <v>105.77177592644505</v>
      </c>
      <c r="W24" s="238">
        <v>95158.497869761166</v>
      </c>
      <c r="X24" s="238">
        <v>90213.94309528805</v>
      </c>
      <c r="Y24" s="239">
        <f>W24/X24*100</f>
        <v>105.4809208031739</v>
      </c>
      <c r="Z24" s="238">
        <v>95761.381659431921</v>
      </c>
      <c r="AA24" s="238">
        <v>90864.296060097287</v>
      </c>
      <c r="AB24" s="239">
        <f>Z24/AA24*100</f>
        <v>105.38944977474509</v>
      </c>
      <c r="AC24" s="238">
        <v>95761.381659431921</v>
      </c>
      <c r="AD24" s="238">
        <v>93765.679219528902</v>
      </c>
      <c r="AE24" s="238">
        <v>90581.69824883026</v>
      </c>
      <c r="AF24" s="239">
        <f>AD24/AE24*100</f>
        <v>103.51503784125593</v>
      </c>
      <c r="AG24" s="238">
        <v>104120.86085993976</v>
      </c>
      <c r="AH24" s="238">
        <v>103331.98120906248</v>
      </c>
      <c r="AI24" s="239">
        <f>AG24/AH24*100</f>
        <v>100.7634419098974</v>
      </c>
      <c r="AJ24" s="238">
        <v>107153.65774321504</v>
      </c>
      <c r="AK24" s="238">
        <v>104975.51563944414</v>
      </c>
      <c r="AL24" s="239">
        <f>AJ24/AK24*100</f>
        <v>102.07490488663289</v>
      </c>
      <c r="AM24" s="238">
        <v>105536.47070864901</v>
      </c>
      <c r="AN24" s="238">
        <v>104183.15692154785</v>
      </c>
      <c r="AO24" s="239">
        <f>AM24/AN24*100</f>
        <v>101.29897559940542</v>
      </c>
      <c r="AP24" s="238">
        <v>104163.93093190237</v>
      </c>
      <c r="AQ24" s="238">
        <v>101367.21932915234</v>
      </c>
      <c r="AR24" s="239">
        <f>AP24/AQ24*100</f>
        <v>102.75899015604715</v>
      </c>
      <c r="AS24" s="238">
        <v>105362.1040976692</v>
      </c>
      <c r="AT24" s="238">
        <v>102538.90304267195</v>
      </c>
      <c r="AU24" s="239">
        <f>AS24/AT24*100</f>
        <v>102.75329750097129</v>
      </c>
    </row>
    <row r="25" spans="1:47">
      <c r="A25" s="203" t="s">
        <v>287</v>
      </c>
      <c r="B25" s="204">
        <f>B24/B5*100</f>
        <v>271.61407744264994</v>
      </c>
      <c r="C25" s="204">
        <f>C24/C5*100</f>
        <v>278.22315035824829</v>
      </c>
      <c r="D25" s="226"/>
      <c r="E25" s="204">
        <f>E24/E5*100</f>
        <v>261.746714179121</v>
      </c>
      <c r="F25" s="204">
        <f>F24/F5*100</f>
        <v>269.26618508616082</v>
      </c>
      <c r="G25" s="226"/>
      <c r="H25" s="204">
        <f>H24/H5*100</f>
        <v>261.7209032076114</v>
      </c>
      <c r="I25" s="204">
        <f>I24/I5*100</f>
        <v>265.94326216869973</v>
      </c>
      <c r="J25" s="226"/>
      <c r="K25" s="204">
        <f>K24/K5*100</f>
        <v>257.57898875173817</v>
      </c>
      <c r="L25" s="204">
        <f>L24/L5*100</f>
        <v>263.32901988736512</v>
      </c>
      <c r="M25" s="226"/>
      <c r="N25" s="204">
        <f>N24/N5*100</f>
        <v>255.38370147541744</v>
      </c>
      <c r="O25" s="204">
        <f>O24/O5*100</f>
        <v>258.86752021204052</v>
      </c>
      <c r="P25" s="226"/>
      <c r="Q25" s="204">
        <f>Q24/Q5*100</f>
        <v>253.87138976943908</v>
      </c>
      <c r="R25" s="204">
        <f>R24/R5*100</f>
        <v>256.27150297938596</v>
      </c>
      <c r="S25" s="226"/>
      <c r="T25" s="206">
        <f>T24/T5*100</f>
        <v>253.42701063831666</v>
      </c>
      <c r="U25" s="206">
        <f>U24/U5*100</f>
        <v>256.43675495636444</v>
      </c>
      <c r="V25" s="226"/>
      <c r="W25" s="206">
        <f>W24/W5*100</f>
        <v>250.10702269410638</v>
      </c>
      <c r="X25" s="206">
        <f>X24/X5*100</f>
        <v>254.08542492979808</v>
      </c>
      <c r="Y25" s="226"/>
      <c r="Z25" s="206">
        <f>Z24/Z5*100</f>
        <v>244.63567019895916</v>
      </c>
      <c r="AA25" s="206">
        <f>AA24/AA5*100</f>
        <v>249.10803514197474</v>
      </c>
      <c r="AB25" s="226"/>
      <c r="AC25" s="206">
        <f>AC24/AC5*100</f>
        <v>244.63567019895933</v>
      </c>
      <c r="AD25" s="206">
        <f>AD24/AD5*100</f>
        <v>240.32200888680347</v>
      </c>
      <c r="AE25" s="206">
        <f>AE24/AE5*100</f>
        <v>263.22519900722739</v>
      </c>
      <c r="AF25" s="226"/>
      <c r="AG25" s="206">
        <f>AG24/AG5*100</f>
        <v>260.86704095309761</v>
      </c>
      <c r="AH25" s="206">
        <f>AH24/AH5*100</f>
        <v>294.12169083631841</v>
      </c>
      <c r="AI25" s="226"/>
      <c r="AJ25" s="206">
        <f>AJ24/AJ5*100</f>
        <v>263.33717123315029</v>
      </c>
      <c r="AK25" s="206">
        <f>AK24/AK5*100</f>
        <v>290.71464467610485</v>
      </c>
      <c r="AL25" s="226"/>
      <c r="AM25" s="206">
        <f>AM24/AM5*100</f>
        <v>255.42961716623321</v>
      </c>
      <c r="AN25" s="206">
        <f>AN24/AN5*100</f>
        <v>282.09067327747459</v>
      </c>
      <c r="AO25" s="226"/>
      <c r="AP25" s="206">
        <f>AP24/AP5*100</f>
        <v>248.660775235621</v>
      </c>
      <c r="AQ25" s="206">
        <f>AQ24/AQ5*100</f>
        <v>269.98718360631671</v>
      </c>
      <c r="AR25" s="539"/>
      <c r="AS25" s="206">
        <f>AS24/AS5*100</f>
        <v>247.59044493601493</v>
      </c>
      <c r="AT25" s="206">
        <f>AT24/AT5*100</f>
        <v>267.98157588019103</v>
      </c>
      <c r="AU25" s="539"/>
    </row>
    <row r="26" spans="1:47" ht="25.85">
      <c r="A26" s="221" t="s">
        <v>297</v>
      </c>
      <c r="B26" s="198">
        <v>42851.627818886569</v>
      </c>
      <c r="C26" s="198">
        <v>40734.904882113129</v>
      </c>
      <c r="D26" s="220">
        <f>B26/C26*100</f>
        <v>105.19633700606209</v>
      </c>
      <c r="E26" s="198">
        <v>43470.372463624459</v>
      </c>
      <c r="F26" s="198">
        <v>41253.959125969384</v>
      </c>
      <c r="G26" s="220">
        <f t="shared" ref="G26:G44" si="1">E26/F26*100</f>
        <v>105.37260758631004</v>
      </c>
      <c r="H26" s="198">
        <v>44016.204809724957</v>
      </c>
      <c r="I26" s="198">
        <v>41399.728723651882</v>
      </c>
      <c r="J26" s="220">
        <f t="shared" ref="J26:J44" si="2">H26/I26*100</f>
        <v>106.32003195851442</v>
      </c>
      <c r="K26" s="198">
        <v>44123.045789980468</v>
      </c>
      <c r="L26" s="198">
        <v>41479.634108701539</v>
      </c>
      <c r="M26" s="220">
        <f t="shared" ref="M26:M36" si="3">K26/L26*100</f>
        <v>106.37279411470122</v>
      </c>
      <c r="N26" s="198">
        <v>44124.344515318509</v>
      </c>
      <c r="O26" s="198">
        <v>41442.425038447145</v>
      </c>
      <c r="P26" s="220">
        <f t="shared" ref="P26:P36" si="4">N26/O26*100</f>
        <v>106.47143470581966</v>
      </c>
      <c r="Q26" s="198">
        <v>43892.932121089136</v>
      </c>
      <c r="R26" s="198">
        <v>41231.992215395883</v>
      </c>
      <c r="S26" s="220">
        <f t="shared" ref="S26:S36" si="5">Q26/R26*100</f>
        <v>106.45358073360245</v>
      </c>
      <c r="T26" s="198">
        <v>43733.57546776894</v>
      </c>
      <c r="U26" s="198">
        <v>41052.846886463332</v>
      </c>
      <c r="V26" s="220">
        <f t="shared" ref="V26:V36" si="6">T26/U26*100</f>
        <v>106.52994563012766</v>
      </c>
      <c r="W26" s="198">
        <v>43609.073706734293</v>
      </c>
      <c r="X26" s="198">
        <v>40911.829783189569</v>
      </c>
      <c r="Y26" s="220">
        <f t="shared" ref="Y26:Y36" si="7">W26/X26*100</f>
        <v>106.59282153313272</v>
      </c>
      <c r="Z26" s="198">
        <v>44536.173676613762</v>
      </c>
      <c r="AA26" s="198">
        <v>41682.076133698094</v>
      </c>
      <c r="AB26" s="220">
        <f t="shared" ref="AB26:AB36" si="8">Z26/AA26*100</f>
        <v>106.84730178449115</v>
      </c>
      <c r="AC26" s="198">
        <v>44536.173676613762</v>
      </c>
      <c r="AD26" s="198">
        <v>43567.102279495295</v>
      </c>
      <c r="AE26" s="198">
        <v>40573.432200166222</v>
      </c>
      <c r="AF26" s="220">
        <f t="shared" ref="AF26:AF36" si="9">AD26/AE26*100</f>
        <v>107.37839989616853</v>
      </c>
      <c r="AG26" s="198">
        <v>44035.311156284813</v>
      </c>
      <c r="AH26" s="198">
        <v>40899.181648848389</v>
      </c>
      <c r="AI26" s="220">
        <f t="shared" ref="AI26:AI36" si="10">AG26/AH26*100</f>
        <v>107.66795173155923</v>
      </c>
      <c r="AJ26" s="198">
        <v>44645.506798105467</v>
      </c>
      <c r="AK26" s="198">
        <v>41361.332452846036</v>
      </c>
      <c r="AL26" s="220">
        <f t="shared" ref="AL26:AL36" si="11">AJ26/AK26*100</f>
        <v>107.94020441436105</v>
      </c>
      <c r="AM26" s="533">
        <v>46263.622393961632</v>
      </c>
      <c r="AN26" s="533">
        <v>42908.141924282187</v>
      </c>
      <c r="AO26" s="220">
        <f t="shared" ref="AO26:AO36" si="12">AM26/AN26*100</f>
        <v>107.82014862261033</v>
      </c>
      <c r="AP26" s="533">
        <v>46809.449742766272</v>
      </c>
      <c r="AQ26" s="533">
        <v>43605.075819265156</v>
      </c>
      <c r="AR26" s="220">
        <f t="shared" ref="AR26:AR36" si="13">AP26/AQ26*100</f>
        <v>107.34862596451534</v>
      </c>
      <c r="AS26" s="533">
        <v>47125.551093643429</v>
      </c>
      <c r="AT26" s="533">
        <v>44181.666657771973</v>
      </c>
      <c r="AU26" s="220">
        <f t="shared" ref="AU26:AU36" si="14">AS26/AT26*100</f>
        <v>106.66313577229798</v>
      </c>
    </row>
    <row r="27" spans="1:47" ht="38.75">
      <c r="A27" s="221" t="s">
        <v>298</v>
      </c>
      <c r="B27" s="198">
        <v>27850.460842056167</v>
      </c>
      <c r="C27" s="198">
        <v>26157.581823474611</v>
      </c>
      <c r="D27" s="220">
        <f>B27/C27*100</f>
        <v>106.47184831536039</v>
      </c>
      <c r="E27" s="198">
        <v>28188.093739268741</v>
      </c>
      <c r="F27" s="198">
        <v>26351.523848171881</v>
      </c>
      <c r="G27" s="220">
        <f t="shared" si="1"/>
        <v>106.96950165644508</v>
      </c>
      <c r="H27" s="198">
        <v>28498.405248208237</v>
      </c>
      <c r="I27" s="198">
        <v>26658.161902151562</v>
      </c>
      <c r="J27" s="220">
        <f t="shared" si="2"/>
        <v>106.90311414872214</v>
      </c>
      <c r="K27" s="198">
        <v>28526.054853752037</v>
      </c>
      <c r="L27" s="198">
        <v>26737.515605363518</v>
      </c>
      <c r="M27" s="220">
        <f t="shared" si="3"/>
        <v>106.6892499467293</v>
      </c>
      <c r="N27" s="198">
        <v>28563.149540345144</v>
      </c>
      <c r="O27" s="198">
        <v>26765.749257277294</v>
      </c>
      <c r="P27" s="220">
        <f t="shared" si="4"/>
        <v>106.71529971304336</v>
      </c>
      <c r="Q27" s="198">
        <v>28532.58648637194</v>
      </c>
      <c r="R27" s="198">
        <v>26748.095085757988</v>
      </c>
      <c r="S27" s="220">
        <f t="shared" si="5"/>
        <v>106.6714709772514</v>
      </c>
      <c r="T27" s="198">
        <v>28525.48392726434</v>
      </c>
      <c r="U27" s="198">
        <v>26766.434882432884</v>
      </c>
      <c r="V27" s="220">
        <f t="shared" si="6"/>
        <v>106.57184661520216</v>
      </c>
      <c r="W27" s="198">
        <v>28557.532656407104</v>
      </c>
      <c r="X27" s="198">
        <v>26793.173868262726</v>
      </c>
      <c r="Y27" s="220">
        <f t="shared" si="7"/>
        <v>106.58510558256151</v>
      </c>
      <c r="Z27" s="198">
        <v>29023.453004786792</v>
      </c>
      <c r="AA27" s="198">
        <v>27209.000276972216</v>
      </c>
      <c r="AB27" s="220">
        <f t="shared" si="8"/>
        <v>106.6685755056947</v>
      </c>
      <c r="AC27" s="198">
        <v>29023.453004786792</v>
      </c>
      <c r="AD27" s="198">
        <v>29658.48461319158</v>
      </c>
      <c r="AE27" s="198">
        <v>28685.513518113017</v>
      </c>
      <c r="AF27" s="220">
        <f t="shared" si="9"/>
        <v>103.39185524590381</v>
      </c>
      <c r="AG27" s="198">
        <v>29579.909992254587</v>
      </c>
      <c r="AH27" s="198">
        <v>27705.404622796494</v>
      </c>
      <c r="AI27" s="220">
        <f t="shared" si="10"/>
        <v>106.76584729578617</v>
      </c>
      <c r="AJ27" s="198">
        <v>29851.86867587829</v>
      </c>
      <c r="AK27" s="198">
        <v>27807.351377254552</v>
      </c>
      <c r="AL27" s="220">
        <f t="shared" si="11"/>
        <v>107.3524345087252</v>
      </c>
      <c r="AM27" s="533">
        <v>30113.539775950401</v>
      </c>
      <c r="AN27" s="533">
        <v>27842.28176578143</v>
      </c>
      <c r="AO27" s="220">
        <f t="shared" si="12"/>
        <v>108.15758575132438</v>
      </c>
      <c r="AP27" s="533">
        <v>30449.601437645208</v>
      </c>
      <c r="AQ27" s="533">
        <v>28158.01113880417</v>
      </c>
      <c r="AR27" s="220">
        <f t="shared" si="13"/>
        <v>108.13832442761921</v>
      </c>
      <c r="AS27" s="533">
        <v>30600.999576737471</v>
      </c>
      <c r="AT27" s="533">
        <v>28429.030667875704</v>
      </c>
      <c r="AU27" s="220">
        <f t="shared" si="14"/>
        <v>107.63996822204724</v>
      </c>
    </row>
    <row r="28" spans="1:47">
      <c r="A28" s="222" t="s">
        <v>299</v>
      </c>
      <c r="B28" s="198">
        <v>32312.199881438642</v>
      </c>
      <c r="C28" s="198">
        <v>30019.260892147086</v>
      </c>
      <c r="D28" s="220">
        <f t="shared" si="0"/>
        <v>107.63822599606834</v>
      </c>
      <c r="E28" s="198">
        <v>32837.93514789152</v>
      </c>
      <c r="F28" s="198">
        <v>30436.394073951265</v>
      </c>
      <c r="G28" s="220">
        <f t="shared" si="1"/>
        <v>107.89036003445491</v>
      </c>
      <c r="H28" s="198">
        <v>33385.815289909857</v>
      </c>
      <c r="I28" s="198">
        <v>30930.045287725854</v>
      </c>
      <c r="J28" s="220">
        <f t="shared" si="2"/>
        <v>107.93975559796074</v>
      </c>
      <c r="K28" s="198">
        <v>33665.761705541416</v>
      </c>
      <c r="L28" s="198">
        <v>31107.242365144048</v>
      </c>
      <c r="M28" s="220">
        <f t="shared" si="3"/>
        <v>108.22483494475297</v>
      </c>
      <c r="N28" s="198">
        <v>33860.904406865462</v>
      </c>
      <c r="O28" s="198">
        <v>31418.829523201483</v>
      </c>
      <c r="P28" s="220">
        <f t="shared" si="4"/>
        <v>107.77264755156015</v>
      </c>
      <c r="Q28" s="198">
        <v>33886.149361745884</v>
      </c>
      <c r="R28" s="198">
        <v>31386.617497819472</v>
      </c>
      <c r="S28" s="220">
        <f t="shared" si="5"/>
        <v>107.96368663842182</v>
      </c>
      <c r="T28" s="198">
        <v>33854.061534050146</v>
      </c>
      <c r="U28" s="198">
        <v>31185.231038334394</v>
      </c>
      <c r="V28" s="220">
        <f t="shared" si="6"/>
        <v>108.55799494457841</v>
      </c>
      <c r="W28" s="198">
        <v>33958.441269891446</v>
      </c>
      <c r="X28" s="198">
        <v>31237.852559244693</v>
      </c>
      <c r="Y28" s="220">
        <f t="shared" si="7"/>
        <v>108.70926932473022</v>
      </c>
      <c r="Z28" s="198">
        <v>34450.285966885691</v>
      </c>
      <c r="AA28" s="198">
        <v>31719.147439218727</v>
      </c>
      <c r="AB28" s="220">
        <f t="shared" si="8"/>
        <v>108.6103781096275</v>
      </c>
      <c r="AC28" s="198">
        <v>34450.285966885691</v>
      </c>
      <c r="AD28" s="198">
        <v>34317.91126611919</v>
      </c>
      <c r="AE28" s="198">
        <v>29542.266368937726</v>
      </c>
      <c r="AF28" s="220">
        <f t="shared" si="9"/>
        <v>116.16546556564403</v>
      </c>
      <c r="AG28" s="198">
        <v>34589.262784621496</v>
      </c>
      <c r="AH28" s="198">
        <v>30121.727595403685</v>
      </c>
      <c r="AI28" s="220">
        <f t="shared" si="10"/>
        <v>114.83160344992802</v>
      </c>
      <c r="AJ28" s="198">
        <v>35546.409167889207</v>
      </c>
      <c r="AK28" s="198">
        <v>31318.599882246846</v>
      </c>
      <c r="AL28" s="220">
        <f t="shared" si="11"/>
        <v>113.49935597867811</v>
      </c>
      <c r="AM28" s="533">
        <v>35783.443013917982</v>
      </c>
      <c r="AN28" s="533">
        <v>31949.180720508601</v>
      </c>
      <c r="AO28" s="220">
        <f t="shared" si="12"/>
        <v>112.00112868918769</v>
      </c>
      <c r="AP28" s="533">
        <v>36155.197383641746</v>
      </c>
      <c r="AQ28" s="533">
        <v>32355.63770855367</v>
      </c>
      <c r="AR28" s="220">
        <f t="shared" si="13"/>
        <v>111.74311478362118</v>
      </c>
      <c r="AS28" s="533">
        <v>36414.262394581703</v>
      </c>
      <c r="AT28" s="533">
        <v>32839.576598848318</v>
      </c>
      <c r="AU28" s="220">
        <f t="shared" si="14"/>
        <v>110.88529806397915</v>
      </c>
    </row>
    <row r="29" spans="1:47" ht="25.85">
      <c r="A29" s="222" t="s">
        <v>300</v>
      </c>
      <c r="B29" s="198">
        <v>31572.595863885173</v>
      </c>
      <c r="C29" s="198">
        <v>29152.126631965086</v>
      </c>
      <c r="D29" s="220">
        <f t="shared" si="0"/>
        <v>108.30289077183846</v>
      </c>
      <c r="E29" s="198">
        <v>31483.564887117209</v>
      </c>
      <c r="F29" s="198">
        <v>29152.291774782952</v>
      </c>
      <c r="G29" s="220">
        <f t="shared" si="1"/>
        <v>107.99687767378492</v>
      </c>
      <c r="H29" s="198">
        <v>31663.312186627707</v>
      </c>
      <c r="I29" s="198">
        <v>29312.504283830738</v>
      </c>
      <c r="J29" s="220">
        <f t="shared" si="2"/>
        <v>108.01981256884187</v>
      </c>
      <c r="K29" s="198">
        <v>31642.741354744361</v>
      </c>
      <c r="L29" s="198">
        <v>29399.117209580381</v>
      </c>
      <c r="M29" s="220">
        <f t="shared" si="3"/>
        <v>107.63160379670462</v>
      </c>
      <c r="N29" s="198">
        <v>31635.357143981677</v>
      </c>
      <c r="O29" s="198">
        <v>29463.820191810235</v>
      </c>
      <c r="P29" s="220">
        <f t="shared" si="4"/>
        <v>107.37018125292199</v>
      </c>
      <c r="Q29" s="198">
        <v>31211.880388747868</v>
      </c>
      <c r="R29" s="198">
        <v>29105.271372868632</v>
      </c>
      <c r="S29" s="220">
        <f t="shared" si="5"/>
        <v>107.23789511834951</v>
      </c>
      <c r="T29" s="198">
        <v>31009.082646056559</v>
      </c>
      <c r="U29" s="198">
        <v>29009.696955028769</v>
      </c>
      <c r="V29" s="220">
        <f t="shared" si="6"/>
        <v>106.8921288427358</v>
      </c>
      <c r="W29" s="198">
        <v>30993.64121010945</v>
      </c>
      <c r="X29" s="198">
        <v>28965.547162817209</v>
      </c>
      <c r="Y29" s="220">
        <f t="shared" si="7"/>
        <v>107.00174602569112</v>
      </c>
      <c r="Z29" s="198">
        <v>31373.254653509946</v>
      </c>
      <c r="AA29" s="198">
        <v>29325.285388328393</v>
      </c>
      <c r="AB29" s="220">
        <f t="shared" si="8"/>
        <v>106.98362944490441</v>
      </c>
      <c r="AC29" s="198">
        <v>31373.254653509946</v>
      </c>
      <c r="AD29" s="198">
        <v>32671.300326945155</v>
      </c>
      <c r="AE29" s="198">
        <v>29732.381652100557</v>
      </c>
      <c r="AF29" s="220">
        <f t="shared" si="9"/>
        <v>109.88457201052026</v>
      </c>
      <c r="AG29" s="198">
        <v>33190.851217591277</v>
      </c>
      <c r="AH29" s="198">
        <v>30068.486570878566</v>
      </c>
      <c r="AI29" s="220">
        <f t="shared" si="10"/>
        <v>110.38417626824202</v>
      </c>
      <c r="AJ29" s="198">
        <v>34043.80484174774</v>
      </c>
      <c r="AK29" s="198">
        <v>31404.135976165122</v>
      </c>
      <c r="AL29" s="220">
        <f t="shared" si="11"/>
        <v>108.40548158238154</v>
      </c>
      <c r="AM29" s="533">
        <v>34321.116440057514</v>
      </c>
      <c r="AN29" s="533">
        <v>31877.4664291749</v>
      </c>
      <c r="AO29" s="220">
        <f t="shared" si="12"/>
        <v>107.66575981285055</v>
      </c>
      <c r="AP29" s="533">
        <v>34430.855225659558</v>
      </c>
      <c r="AQ29" s="533">
        <v>31995.461387259129</v>
      </c>
      <c r="AR29" s="220">
        <f t="shared" si="13"/>
        <v>107.6116853228759</v>
      </c>
      <c r="AS29" s="533">
        <v>34643.51931805924</v>
      </c>
      <c r="AT29" s="533">
        <v>32363.18489094176</v>
      </c>
      <c r="AU29" s="220">
        <f t="shared" si="14"/>
        <v>107.04607545518714</v>
      </c>
    </row>
    <row r="30" spans="1:47">
      <c r="A30" s="222" t="s">
        <v>301</v>
      </c>
      <c r="B30" s="198">
        <v>42756.802910381259</v>
      </c>
      <c r="C30" s="198">
        <v>39815.945879720173</v>
      </c>
      <c r="D30" s="220">
        <f t="shared" si="0"/>
        <v>107.38612876244385</v>
      </c>
      <c r="E30" s="198">
        <v>44430.614411628987</v>
      </c>
      <c r="F30" s="198">
        <v>41224.230298434573</v>
      </c>
      <c r="G30" s="220">
        <f t="shared" si="1"/>
        <v>107.77791141273576</v>
      </c>
      <c r="H30" s="198">
        <v>44797.679070155973</v>
      </c>
      <c r="I30" s="198">
        <v>41564.373655613424</v>
      </c>
      <c r="J30" s="220">
        <f t="shared" si="2"/>
        <v>107.77903076642627</v>
      </c>
      <c r="K30" s="198">
        <v>44951.947208315731</v>
      </c>
      <c r="L30" s="198">
        <v>41734.548536132264</v>
      </c>
      <c r="M30" s="220">
        <f t="shared" si="3"/>
        <v>107.70919725991035</v>
      </c>
      <c r="N30" s="198">
        <v>44879.417929088304</v>
      </c>
      <c r="O30" s="198">
        <v>41757.695073409428</v>
      </c>
      <c r="P30" s="220">
        <f t="shared" si="4"/>
        <v>107.47580260402528</v>
      </c>
      <c r="Q30" s="198">
        <v>44083.287287904968</v>
      </c>
      <c r="R30" s="198">
        <v>40845.868359239132</v>
      </c>
      <c r="S30" s="220">
        <f t="shared" si="5"/>
        <v>107.92593977974163</v>
      </c>
      <c r="T30" s="198">
        <v>44076.954331481655</v>
      </c>
      <c r="U30" s="198">
        <v>40841.373592166943</v>
      </c>
      <c r="V30" s="220">
        <f t="shared" si="6"/>
        <v>107.92231126118459</v>
      </c>
      <c r="W30" s="198">
        <v>43946.697177861613</v>
      </c>
      <c r="X30" s="198">
        <v>40724.770660872789</v>
      </c>
      <c r="Y30" s="220">
        <f t="shared" si="7"/>
        <v>107.91146632554118</v>
      </c>
      <c r="Z30" s="198">
        <v>44522.365311490415</v>
      </c>
      <c r="AA30" s="198">
        <v>41270.129859487097</v>
      </c>
      <c r="AB30" s="220">
        <f t="shared" si="8"/>
        <v>107.88036156677055</v>
      </c>
      <c r="AC30" s="198">
        <v>44522.365311490415</v>
      </c>
      <c r="AD30" s="198">
        <v>42986.287637430709</v>
      </c>
      <c r="AE30" s="198">
        <v>40046.084645220319</v>
      </c>
      <c r="AF30" s="220">
        <f t="shared" si="9"/>
        <v>107.34204858791688</v>
      </c>
      <c r="AG30" s="198">
        <v>44340.675661753317</v>
      </c>
      <c r="AH30" s="198">
        <v>39691.921229617765</v>
      </c>
      <c r="AI30" s="220">
        <f t="shared" si="10"/>
        <v>111.71209225485082</v>
      </c>
      <c r="AJ30" s="198">
        <v>44469.323394993167</v>
      </c>
      <c r="AK30" s="198">
        <v>40232.553789665457</v>
      </c>
      <c r="AL30" s="220">
        <f t="shared" si="11"/>
        <v>110.53070015758237</v>
      </c>
      <c r="AM30" s="533">
        <v>45145.945766840407</v>
      </c>
      <c r="AN30" s="533">
        <v>41116.772363983095</v>
      </c>
      <c r="AO30" s="220">
        <f t="shared" si="12"/>
        <v>109.79934263124878</v>
      </c>
      <c r="AP30" s="533">
        <v>46832.609639554823</v>
      </c>
      <c r="AQ30" s="533">
        <v>42706.725749628677</v>
      </c>
      <c r="AR30" s="220">
        <f t="shared" si="13"/>
        <v>109.66096982970421</v>
      </c>
      <c r="AS30" s="533">
        <v>47088.919599067798</v>
      </c>
      <c r="AT30" s="533">
        <v>43062.034237035543</v>
      </c>
      <c r="AU30" s="220">
        <f t="shared" si="14"/>
        <v>109.35135887883563</v>
      </c>
    </row>
    <row r="31" spans="1:47" ht="25.85">
      <c r="A31" s="222" t="s">
        <v>302</v>
      </c>
      <c r="B31" s="198">
        <v>22283.058553864794</v>
      </c>
      <c r="C31" s="198">
        <v>21113.867554325589</v>
      </c>
      <c r="D31" s="220">
        <f t="shared" si="0"/>
        <v>105.53755012685808</v>
      </c>
      <c r="E31" s="198">
        <v>22513.428359442401</v>
      </c>
      <c r="F31" s="198">
        <v>21338.321457662401</v>
      </c>
      <c r="G31" s="220">
        <f t="shared" si="1"/>
        <v>105.50702595849231</v>
      </c>
      <c r="H31" s="198">
        <v>22806.614786720977</v>
      </c>
      <c r="I31" s="198">
        <v>21590.421255220292</v>
      </c>
      <c r="J31" s="220">
        <f t="shared" si="2"/>
        <v>105.63302363174884</v>
      </c>
      <c r="K31" s="198">
        <v>22817.495228495944</v>
      </c>
      <c r="L31" s="198">
        <v>21621.994728331472</v>
      </c>
      <c r="M31" s="220">
        <f t="shared" si="3"/>
        <v>105.52909440218296</v>
      </c>
      <c r="N31" s="198">
        <v>23042.729939763885</v>
      </c>
      <c r="O31" s="198">
        <v>21722.406539848562</v>
      </c>
      <c r="P31" s="220">
        <f t="shared" si="4"/>
        <v>106.07816356577833</v>
      </c>
      <c r="Q31" s="198">
        <v>23858.442958501619</v>
      </c>
      <c r="R31" s="198">
        <v>22560.296247538186</v>
      </c>
      <c r="S31" s="220">
        <f t="shared" si="5"/>
        <v>105.75412085337791</v>
      </c>
      <c r="T31" s="198">
        <v>23949.15946104081</v>
      </c>
      <c r="U31" s="198">
        <v>22728.762934001563</v>
      </c>
      <c r="V31" s="220">
        <f t="shared" si="6"/>
        <v>105.36939265275001</v>
      </c>
      <c r="W31" s="198">
        <v>23940.35626812591</v>
      </c>
      <c r="X31" s="198">
        <v>22685.109326338774</v>
      </c>
      <c r="Y31" s="220">
        <f t="shared" si="7"/>
        <v>105.53335196110216</v>
      </c>
      <c r="Z31" s="198">
        <v>24122.42788341457</v>
      </c>
      <c r="AA31" s="198">
        <v>22805.482687540363</v>
      </c>
      <c r="AB31" s="220">
        <f t="shared" si="8"/>
        <v>105.77468678877695</v>
      </c>
      <c r="AC31" s="198">
        <v>24122.42788341457</v>
      </c>
      <c r="AD31" s="198">
        <v>26120.632397536898</v>
      </c>
      <c r="AE31" s="198">
        <v>24307.37765251525</v>
      </c>
      <c r="AF31" s="220">
        <f t="shared" si="9"/>
        <v>107.45968886871687</v>
      </c>
      <c r="AG31" s="198">
        <v>25484.121376693405</v>
      </c>
      <c r="AH31" s="198">
        <v>23350.265443671178</v>
      </c>
      <c r="AI31" s="220">
        <f t="shared" si="10"/>
        <v>109.13846541988919</v>
      </c>
      <c r="AJ31" s="198">
        <v>25493.016182829495</v>
      </c>
      <c r="AK31" s="198">
        <v>23196.204714009073</v>
      </c>
      <c r="AL31" s="220">
        <f t="shared" si="11"/>
        <v>109.90166924778558</v>
      </c>
      <c r="AM31" s="533">
        <v>25461.064255034693</v>
      </c>
      <c r="AN31" s="533">
        <v>23250.317129393858</v>
      </c>
      <c r="AO31" s="220">
        <f t="shared" si="12"/>
        <v>109.50846009255474</v>
      </c>
      <c r="AP31" s="533">
        <v>25669.630387292065</v>
      </c>
      <c r="AQ31" s="533">
        <v>23456.61849415633</v>
      </c>
      <c r="AR31" s="220">
        <f t="shared" si="13"/>
        <v>109.43448815389591</v>
      </c>
      <c r="AS31" s="533">
        <v>25881.927853481626</v>
      </c>
      <c r="AT31" s="533">
        <v>23701.255460399367</v>
      </c>
      <c r="AU31" s="220">
        <f t="shared" si="14"/>
        <v>109.20066195111808</v>
      </c>
    </row>
    <row r="32" spans="1:47">
      <c r="A32" s="222" t="s">
        <v>303</v>
      </c>
      <c r="B32" s="198">
        <v>57339.473555852484</v>
      </c>
      <c r="C32" s="198">
        <v>53992.314258403821</v>
      </c>
      <c r="D32" s="220">
        <f t="shared" si="0"/>
        <v>106.19932548441871</v>
      </c>
      <c r="E32" s="198">
        <v>57911.39276304363</v>
      </c>
      <c r="F32" s="198">
        <v>54669.258529013867</v>
      </c>
      <c r="G32" s="220">
        <f t="shared" si="1"/>
        <v>105.93045217964519</v>
      </c>
      <c r="H32" s="198">
        <v>57991.695361127851</v>
      </c>
      <c r="I32" s="198">
        <v>54591.816092250228</v>
      </c>
      <c r="J32" s="220">
        <f t="shared" si="2"/>
        <v>106.22781858572436</v>
      </c>
      <c r="K32" s="198">
        <v>57802.803207071272</v>
      </c>
      <c r="L32" s="198">
        <v>54307.430590625736</v>
      </c>
      <c r="M32" s="220">
        <f t="shared" si="3"/>
        <v>106.43626954623203</v>
      </c>
      <c r="N32" s="198">
        <v>57363.165250701975</v>
      </c>
      <c r="O32" s="198">
        <v>53990.364264918091</v>
      </c>
      <c r="P32" s="220">
        <f t="shared" si="4"/>
        <v>106.24704247082745</v>
      </c>
      <c r="Q32" s="198">
        <v>56318.492072173285</v>
      </c>
      <c r="R32" s="198">
        <v>52891.299551189295</v>
      </c>
      <c r="S32" s="220">
        <f t="shared" si="5"/>
        <v>106.47969051633356</v>
      </c>
      <c r="T32" s="198">
        <v>56134.162769603965</v>
      </c>
      <c r="U32" s="198">
        <v>52533.658365826603</v>
      </c>
      <c r="V32" s="220">
        <f t="shared" si="6"/>
        <v>106.8537096326029</v>
      </c>
      <c r="W32" s="198">
        <v>56290.9186112225</v>
      </c>
      <c r="X32" s="198">
        <v>52512.615800994266</v>
      </c>
      <c r="Y32" s="220">
        <f t="shared" si="7"/>
        <v>107.19503828288953</v>
      </c>
      <c r="Z32" s="198">
        <v>57659.213600177594</v>
      </c>
      <c r="AA32" s="198">
        <v>53568.878319766663</v>
      </c>
      <c r="AB32" s="220">
        <f t="shared" si="8"/>
        <v>107.63565601653006</v>
      </c>
      <c r="AC32" s="198">
        <v>57659.213600177594</v>
      </c>
      <c r="AD32" s="198">
        <v>59374.5607916929</v>
      </c>
      <c r="AE32" s="198">
        <v>51737.141123101523</v>
      </c>
      <c r="AF32" s="220">
        <f t="shared" si="9"/>
        <v>114.76196694057596</v>
      </c>
      <c r="AG32" s="198">
        <v>61186.532915333242</v>
      </c>
      <c r="AH32" s="198">
        <v>52595.384350521221</v>
      </c>
      <c r="AI32" s="220">
        <f t="shared" si="10"/>
        <v>116.33441540717038</v>
      </c>
      <c r="AJ32" s="198">
        <v>63445.867875641714</v>
      </c>
      <c r="AK32" s="198">
        <v>55318.468492019565</v>
      </c>
      <c r="AL32" s="220">
        <f t="shared" si="11"/>
        <v>114.69201806408402</v>
      </c>
      <c r="AM32" s="533">
        <v>64915.125713160945</v>
      </c>
      <c r="AN32" s="533">
        <v>57478.683938306298</v>
      </c>
      <c r="AO32" s="220">
        <f t="shared" si="12"/>
        <v>112.93773841940504</v>
      </c>
      <c r="AP32" s="533">
        <v>65004.958488522323</v>
      </c>
      <c r="AQ32" s="533">
        <v>58095.835501910748</v>
      </c>
      <c r="AR32" s="220">
        <f t="shared" si="13"/>
        <v>111.89263038722343</v>
      </c>
      <c r="AS32" s="533">
        <v>70816.428178073547</v>
      </c>
      <c r="AT32" s="533">
        <v>58193.353259151678</v>
      </c>
      <c r="AU32" s="220">
        <f t="shared" si="14"/>
        <v>121.69160945702457</v>
      </c>
    </row>
    <row r="33" spans="1:47">
      <c r="A33" s="222" t="s">
        <v>304</v>
      </c>
      <c r="B33" s="198">
        <v>83526.29132023493</v>
      </c>
      <c r="C33" s="198">
        <v>74505.302607805759</v>
      </c>
      <c r="D33" s="220">
        <f t="shared" si="0"/>
        <v>112.10784789361297</v>
      </c>
      <c r="E33" s="198">
        <v>82283.188793449051</v>
      </c>
      <c r="F33" s="198">
        <v>75654.991190852088</v>
      </c>
      <c r="G33" s="220">
        <f t="shared" si="1"/>
        <v>108.76108436240017</v>
      </c>
      <c r="H33" s="198">
        <v>81538.231086483807</v>
      </c>
      <c r="I33" s="198">
        <v>74579.138980640259</v>
      </c>
      <c r="J33" s="220">
        <f t="shared" si="2"/>
        <v>109.33115104432896</v>
      </c>
      <c r="K33" s="198">
        <v>81578.03328933478</v>
      </c>
      <c r="L33" s="198">
        <v>73753.64661348793</v>
      </c>
      <c r="M33" s="220">
        <f t="shared" si="3"/>
        <v>110.60881330634564</v>
      </c>
      <c r="N33" s="198">
        <v>81180.971508654548</v>
      </c>
      <c r="O33" s="198">
        <v>74249.373463780154</v>
      </c>
      <c r="P33" s="220">
        <f t="shared" si="4"/>
        <v>109.33556435766521</v>
      </c>
      <c r="Q33" s="198">
        <v>80357.16439710946</v>
      </c>
      <c r="R33" s="198">
        <v>73568.845774207875</v>
      </c>
      <c r="S33" s="220">
        <f t="shared" si="5"/>
        <v>109.22716477533953</v>
      </c>
      <c r="T33" s="198">
        <v>80006.299607659879</v>
      </c>
      <c r="U33" s="198">
        <v>72801.582708744449</v>
      </c>
      <c r="V33" s="220">
        <f t="shared" si="6"/>
        <v>109.89637399469621</v>
      </c>
      <c r="W33" s="198">
        <v>79591.825557240329</v>
      </c>
      <c r="X33" s="198">
        <v>72843.036583387337</v>
      </c>
      <c r="Y33" s="220">
        <f t="shared" si="7"/>
        <v>109.26483750595335</v>
      </c>
      <c r="Z33" s="198">
        <v>85519.105283975092</v>
      </c>
      <c r="AA33" s="198">
        <v>78179.053393388822</v>
      </c>
      <c r="AB33" s="220">
        <f t="shared" si="8"/>
        <v>109.38877048517317</v>
      </c>
      <c r="AC33" s="198">
        <v>85519.105283975092</v>
      </c>
      <c r="AD33" s="198">
        <v>74412.172392072185</v>
      </c>
      <c r="AE33" s="198">
        <v>62271.637374895618</v>
      </c>
      <c r="AF33" s="220">
        <f t="shared" si="9"/>
        <v>119.49609088337694</v>
      </c>
      <c r="AG33" s="198">
        <v>84702.306199083454</v>
      </c>
      <c r="AH33" s="198">
        <v>79265.275063068737</v>
      </c>
      <c r="AI33" s="220">
        <f t="shared" si="10"/>
        <v>106.85928501691144</v>
      </c>
      <c r="AJ33" s="198">
        <v>85889.116559636168</v>
      </c>
      <c r="AK33" s="198">
        <v>79332.153446745753</v>
      </c>
      <c r="AL33" s="220">
        <f t="shared" si="11"/>
        <v>108.26520247845282</v>
      </c>
      <c r="AM33" s="533">
        <v>90157.538232603954</v>
      </c>
      <c r="AN33" s="533">
        <v>83988.900136490236</v>
      </c>
      <c r="AO33" s="220">
        <f t="shared" si="12"/>
        <v>107.34458730390453</v>
      </c>
      <c r="AP33" s="533">
        <v>88979.781134920049</v>
      </c>
      <c r="AQ33" s="533">
        <v>82775.136495717059</v>
      </c>
      <c r="AR33" s="220">
        <f t="shared" si="13"/>
        <v>107.49578303567525</v>
      </c>
      <c r="AS33" s="533">
        <v>88063.737130708891</v>
      </c>
      <c r="AT33" s="533">
        <v>82382.258931291755</v>
      </c>
      <c r="AU33" s="220">
        <f t="shared" si="14"/>
        <v>106.89648265672783</v>
      </c>
    </row>
    <row r="34" spans="1:47" ht="25.85">
      <c r="A34" s="222" t="s">
        <v>305</v>
      </c>
      <c r="B34" s="198">
        <v>30210.120843052679</v>
      </c>
      <c r="C34" s="198">
        <v>28462.242322045411</v>
      </c>
      <c r="D34" s="220">
        <f t="shared" si="0"/>
        <v>106.1410429341101</v>
      </c>
      <c r="E34" s="198">
        <v>30378.30753737178</v>
      </c>
      <c r="F34" s="198">
        <v>28435.82391888016</v>
      </c>
      <c r="G34" s="220">
        <f t="shared" si="1"/>
        <v>106.831114245302</v>
      </c>
      <c r="H34" s="198">
        <v>30673.451168985423</v>
      </c>
      <c r="I34" s="198">
        <v>28717.482406536656</v>
      </c>
      <c r="J34" s="220">
        <f t="shared" si="2"/>
        <v>106.81107325063965</v>
      </c>
      <c r="K34" s="198">
        <v>30630.371576096495</v>
      </c>
      <c r="L34" s="198">
        <v>28879.012874361964</v>
      </c>
      <c r="M34" s="220">
        <f t="shared" si="3"/>
        <v>106.06446871765947</v>
      </c>
      <c r="N34" s="198">
        <v>30514.793785958656</v>
      </c>
      <c r="O34" s="198">
        <v>28979.203817692654</v>
      </c>
      <c r="P34" s="220">
        <f t="shared" si="4"/>
        <v>105.29893774144506</v>
      </c>
      <c r="Q34" s="198">
        <v>30389.290398816695</v>
      </c>
      <c r="R34" s="198">
        <v>28928.434606893872</v>
      </c>
      <c r="S34" s="220">
        <f t="shared" si="5"/>
        <v>105.04989575749353</v>
      </c>
      <c r="T34" s="198">
        <v>30511.104396509167</v>
      </c>
      <c r="U34" s="198">
        <v>28761.423885697313</v>
      </c>
      <c r="V34" s="220">
        <f t="shared" si="6"/>
        <v>106.0834279893978</v>
      </c>
      <c r="W34" s="198">
        <v>30435.466752753917</v>
      </c>
      <c r="X34" s="198">
        <v>28715.516108286298</v>
      </c>
      <c r="Y34" s="220">
        <f t="shared" si="7"/>
        <v>105.98962121377753</v>
      </c>
      <c r="Z34" s="198">
        <v>31416.864183520862</v>
      </c>
      <c r="AA34" s="198">
        <v>29465.837321685911</v>
      </c>
      <c r="AB34" s="220">
        <f t="shared" si="8"/>
        <v>106.6213182423262</v>
      </c>
      <c r="AC34" s="198">
        <v>31416.864183520862</v>
      </c>
      <c r="AD34" s="198">
        <v>29089.805328908024</v>
      </c>
      <c r="AE34" s="198">
        <v>27202.759199165095</v>
      </c>
      <c r="AF34" s="220">
        <f t="shared" si="9"/>
        <v>106.93696590087394</v>
      </c>
      <c r="AG34" s="198">
        <v>30561.985578801767</v>
      </c>
      <c r="AH34" s="198">
        <v>27991.161230325688</v>
      </c>
      <c r="AI34" s="220">
        <f t="shared" si="10"/>
        <v>109.18441477765791</v>
      </c>
      <c r="AJ34" s="198">
        <v>31228.20465722778</v>
      </c>
      <c r="AK34" s="198">
        <v>28487.440750770224</v>
      </c>
      <c r="AL34" s="220">
        <f t="shared" si="11"/>
        <v>109.62095517963807</v>
      </c>
      <c r="AM34" s="533">
        <v>31379.822475623754</v>
      </c>
      <c r="AN34" s="533">
        <v>28718.077018515411</v>
      </c>
      <c r="AO34" s="220">
        <f t="shared" si="12"/>
        <v>109.26853652280491</v>
      </c>
      <c r="AP34" s="533">
        <v>31579.198520736092</v>
      </c>
      <c r="AQ34" s="533">
        <v>29415.705795871436</v>
      </c>
      <c r="AR34" s="220">
        <f t="shared" si="13"/>
        <v>107.35488973094198</v>
      </c>
      <c r="AS34" s="533">
        <v>31794.846249346905</v>
      </c>
      <c r="AT34" s="533">
        <v>29770.764817139192</v>
      </c>
      <c r="AU34" s="220">
        <f t="shared" si="14"/>
        <v>106.79888959736243</v>
      </c>
    </row>
    <row r="35" spans="1:47" ht="25.85">
      <c r="A35" s="222" t="s">
        <v>306</v>
      </c>
      <c r="B35" s="198">
        <v>55788.254842577364</v>
      </c>
      <c r="C35" s="198">
        <v>51339.423689900323</v>
      </c>
      <c r="D35" s="220">
        <f>B35/C35*100</f>
        <v>108.66552608683106</v>
      </c>
      <c r="E35" s="198">
        <v>55960.593038442836</v>
      </c>
      <c r="F35" s="198">
        <v>51706.256643690882</v>
      </c>
      <c r="G35" s="220">
        <f t="shared" si="1"/>
        <v>108.2278947866381</v>
      </c>
      <c r="H35" s="198">
        <v>56943.223688096034</v>
      </c>
      <c r="I35" s="198">
        <v>52655.970150015833</v>
      </c>
      <c r="J35" s="220">
        <f t="shared" si="2"/>
        <v>108.14200844817007</v>
      </c>
      <c r="K35" s="198">
        <v>57139.773291488673</v>
      </c>
      <c r="L35" s="198">
        <v>52936.568856314763</v>
      </c>
      <c r="M35" s="220">
        <f t="shared" si="3"/>
        <v>107.94007720179717</v>
      </c>
      <c r="N35" s="198">
        <v>56573.116281980336</v>
      </c>
      <c r="O35" s="198">
        <v>52694.763385890532</v>
      </c>
      <c r="P35" s="220">
        <f t="shared" si="4"/>
        <v>107.3600347489714</v>
      </c>
      <c r="Q35" s="198">
        <v>54502.010745459898</v>
      </c>
      <c r="R35" s="198">
        <v>50715.452253775009</v>
      </c>
      <c r="S35" s="220">
        <f t="shared" si="5"/>
        <v>107.46628162307876</v>
      </c>
      <c r="T35" s="198">
        <v>53915.146798136768</v>
      </c>
      <c r="U35" s="198">
        <v>50674.110466825834</v>
      </c>
      <c r="V35" s="220">
        <f t="shared" si="6"/>
        <v>106.39584257415373</v>
      </c>
      <c r="W35" s="198">
        <v>54166.494742068877</v>
      </c>
      <c r="X35" s="198">
        <v>50904.036065797096</v>
      </c>
      <c r="Y35" s="220">
        <f t="shared" si="7"/>
        <v>106.40903733459331</v>
      </c>
      <c r="Z35" s="198">
        <v>56293.164853616865</v>
      </c>
      <c r="AA35" s="198">
        <v>52864.179519136262</v>
      </c>
      <c r="AB35" s="220">
        <f t="shared" si="8"/>
        <v>106.48640604218467</v>
      </c>
      <c r="AC35" s="198">
        <v>56293.164853616865</v>
      </c>
      <c r="AD35" s="198">
        <v>54894.668474394297</v>
      </c>
      <c r="AE35" s="198">
        <v>47963.525708930232</v>
      </c>
      <c r="AF35" s="220">
        <f t="shared" si="9"/>
        <v>114.45086169754524</v>
      </c>
      <c r="AG35" s="198">
        <v>59197.648489669067</v>
      </c>
      <c r="AH35" s="198">
        <v>50991.618620609435</v>
      </c>
      <c r="AI35" s="220">
        <f t="shared" si="10"/>
        <v>116.09289936472614</v>
      </c>
      <c r="AJ35" s="198">
        <v>60909.289607402832</v>
      </c>
      <c r="AK35" s="198">
        <v>53166.091207546509</v>
      </c>
      <c r="AL35" s="220">
        <f t="shared" si="11"/>
        <v>114.56416716743179</v>
      </c>
      <c r="AM35" s="533">
        <v>62228.336389995347</v>
      </c>
      <c r="AN35" s="533">
        <v>54450.727313495016</v>
      </c>
      <c r="AO35" s="220">
        <f t="shared" si="12"/>
        <v>114.28375608597744</v>
      </c>
      <c r="AP35" s="533">
        <v>62412.734847858861</v>
      </c>
      <c r="AQ35" s="533">
        <v>55014.197897419515</v>
      </c>
      <c r="AR35" s="220">
        <f t="shared" si="13"/>
        <v>113.4484137426393</v>
      </c>
      <c r="AS35" s="533">
        <v>62882.222874991799</v>
      </c>
      <c r="AT35" s="533">
        <v>56196.698949999642</v>
      </c>
      <c r="AU35" s="220">
        <f t="shared" si="14"/>
        <v>111.89664882440964</v>
      </c>
    </row>
    <row r="36" spans="1:47">
      <c r="A36" s="240" t="s">
        <v>307</v>
      </c>
      <c r="B36" s="241">
        <v>23511.777810486812</v>
      </c>
      <c r="C36" s="241">
        <v>21637.10566529159</v>
      </c>
      <c r="D36" s="216">
        <f>B36/C36*100</f>
        <v>108.66415395013951</v>
      </c>
      <c r="E36" s="215">
        <v>23816.606480506962</v>
      </c>
      <c r="F36" s="215">
        <v>22048.147034621681</v>
      </c>
      <c r="G36" s="216">
        <f t="shared" si="1"/>
        <v>108.02089827824675</v>
      </c>
      <c r="H36" s="215">
        <v>24301.039105988159</v>
      </c>
      <c r="I36" s="215">
        <v>22494.497486121971</v>
      </c>
      <c r="J36" s="216">
        <f t="shared" si="2"/>
        <v>108.03103790596229</v>
      </c>
      <c r="K36" s="215">
        <v>24571.285510780992</v>
      </c>
      <c r="L36" s="215">
        <v>22901.625122354249</v>
      </c>
      <c r="M36" s="216">
        <f t="shared" si="3"/>
        <v>107.29057601592207</v>
      </c>
      <c r="N36" s="215">
        <v>24523.954377931612</v>
      </c>
      <c r="O36" s="215">
        <v>22940.179864766167</v>
      </c>
      <c r="P36" s="216">
        <f t="shared" si="4"/>
        <v>106.90393241248279</v>
      </c>
      <c r="Q36" s="215">
        <v>23722.507582245609</v>
      </c>
      <c r="R36" s="215">
        <v>22178.660908956132</v>
      </c>
      <c r="S36" s="216">
        <f t="shared" si="5"/>
        <v>106.9609553057644</v>
      </c>
      <c r="T36" s="215">
        <v>23767.165292283054</v>
      </c>
      <c r="U36" s="215">
        <v>22241.714904557481</v>
      </c>
      <c r="V36" s="216">
        <f t="shared" si="6"/>
        <v>106.8585106601335</v>
      </c>
      <c r="W36" s="215">
        <v>23767.548403610024</v>
      </c>
      <c r="X36" s="215">
        <v>22249.403043050304</v>
      </c>
      <c r="Y36" s="216">
        <f t="shared" si="7"/>
        <v>106.82330828212454</v>
      </c>
      <c r="Z36" s="215">
        <v>24663.389459713046</v>
      </c>
      <c r="AA36" s="215">
        <v>23000.460443683969</v>
      </c>
      <c r="AB36" s="216">
        <f t="shared" si="8"/>
        <v>107.22998141754907</v>
      </c>
      <c r="AC36" s="215">
        <v>24663.389459713046</v>
      </c>
      <c r="AD36" s="215">
        <v>24312.233137109153</v>
      </c>
      <c r="AE36" s="215">
        <v>21149.506920788306</v>
      </c>
      <c r="AF36" s="216">
        <f t="shared" si="9"/>
        <v>114.95413688917795</v>
      </c>
      <c r="AG36" s="215">
        <v>24430.002603631463</v>
      </c>
      <c r="AH36" s="215">
        <v>21966.175304382017</v>
      </c>
      <c r="AI36" s="216">
        <f t="shared" si="10"/>
        <v>111.21646014888145</v>
      </c>
      <c r="AJ36" s="215">
        <v>24841.970753226051</v>
      </c>
      <c r="AK36" s="215">
        <v>22589.490255556564</v>
      </c>
      <c r="AL36" s="216">
        <f t="shared" si="11"/>
        <v>109.97136487891939</v>
      </c>
      <c r="AM36" s="215">
        <v>25154.281970601074</v>
      </c>
      <c r="AN36" s="215">
        <v>22972.410989402561</v>
      </c>
      <c r="AO36" s="216">
        <f t="shared" si="12"/>
        <v>109.49778837843812</v>
      </c>
      <c r="AP36" s="215">
        <v>25642.443031015322</v>
      </c>
      <c r="AQ36" s="215">
        <v>23303.833486911361</v>
      </c>
      <c r="AR36" s="216">
        <f t="shared" si="13"/>
        <v>110.03529975193757</v>
      </c>
      <c r="AS36" s="215">
        <v>26144.109968052424</v>
      </c>
      <c r="AT36" s="215">
        <v>23816.673367242696</v>
      </c>
      <c r="AU36" s="216">
        <f t="shared" si="14"/>
        <v>109.77229928345437</v>
      </c>
    </row>
    <row r="37" spans="1:47">
      <c r="A37" s="203" t="s">
        <v>287</v>
      </c>
      <c r="B37" s="204">
        <f>B36/B5*100</f>
        <v>62.789693339618481</v>
      </c>
      <c r="C37" s="204">
        <f>C36/C5*100</f>
        <v>61.993575490282794</v>
      </c>
      <c r="D37" s="226"/>
      <c r="E37" s="204">
        <f>E36/E5*100</f>
        <v>62.670122764396794</v>
      </c>
      <c r="F37" s="204">
        <f>F36/F5*100</f>
        <v>62.19344675529419</v>
      </c>
      <c r="G37" s="226"/>
      <c r="H37" s="204">
        <f>H36/H5*100</f>
        <v>62.834407688366603</v>
      </c>
      <c r="I37" s="204">
        <f>I36/I5*100</f>
        <v>62.433586251018646</v>
      </c>
      <c r="J37" s="226"/>
      <c r="K37" s="204">
        <f>K36/K5*100</f>
        <v>63.582221759395431</v>
      </c>
      <c r="L37" s="204">
        <f>L36/L5*100</f>
        <v>63.5625541295868</v>
      </c>
      <c r="M37" s="226"/>
      <c r="N37" s="204">
        <f>N36/N5*100</f>
        <v>63.88688152313231</v>
      </c>
      <c r="O37" s="204">
        <f>O36/O5*100</f>
        <v>63.852064225963332</v>
      </c>
      <c r="P37" s="226"/>
      <c r="Q37" s="204">
        <f>Q36/Q5*100</f>
        <v>62.419145285171687</v>
      </c>
      <c r="R37" s="204">
        <f>R36/R5*100</f>
        <v>62.453040502409394</v>
      </c>
      <c r="S37" s="226"/>
      <c r="T37" s="206">
        <f>T36/T5*100</f>
        <v>62.60506793334789</v>
      </c>
      <c r="U37" s="206">
        <f>U36/U5*100</f>
        <v>62.704331519151978</v>
      </c>
      <c r="V37" s="226"/>
      <c r="W37" s="206">
        <f>W36/W5*100</f>
        <v>62.468732704259565</v>
      </c>
      <c r="X37" s="206">
        <f>X36/X5*100</f>
        <v>62.664914454039121</v>
      </c>
      <c r="Y37" s="226"/>
      <c r="Z37" s="206">
        <f>Z36/Z5*100</f>
        <v>63.006033385281448</v>
      </c>
      <c r="AA37" s="206">
        <f>AA36/AA5*100</f>
        <v>63.056665345179056</v>
      </c>
      <c r="AB37" s="226"/>
      <c r="AC37" s="206">
        <f>AC36/AC5*100</f>
        <v>63.006033385281491</v>
      </c>
      <c r="AD37" s="204">
        <f>AD36/AD5*100</f>
        <v>62.312402114157472</v>
      </c>
      <c r="AE37" s="204">
        <f>AE36/AE5*100</f>
        <v>61.459249227546096</v>
      </c>
      <c r="AF37" s="226"/>
      <c r="AG37" s="204">
        <f>AG36/AG5*100</f>
        <v>61.207547047258423</v>
      </c>
      <c r="AH37" s="204">
        <f>AH36/AH5*100</f>
        <v>62.523998341427308</v>
      </c>
      <c r="AI37" s="226"/>
      <c r="AJ37" s="204">
        <f>AJ36/AJ5*100</f>
        <v>61.05077926213329</v>
      </c>
      <c r="AK37" s="204">
        <f>AK36/AK5*100</f>
        <v>62.558355565637235</v>
      </c>
      <c r="AL37" s="226"/>
      <c r="AM37" s="204">
        <f>AM36/AM5*100</f>
        <v>60.880836460599554</v>
      </c>
      <c r="AN37" s="204">
        <f>AN36/AN5*100</f>
        <v>62.201060846017867</v>
      </c>
      <c r="AO37" s="226"/>
      <c r="AP37" s="204">
        <f>AP36/AP5*100</f>
        <v>61.213797386314376</v>
      </c>
      <c r="AQ37" s="204">
        <f>AQ36/AQ5*100</f>
        <v>62.068747786517605</v>
      </c>
      <c r="AR37" s="539"/>
      <c r="AS37" s="204">
        <f>AS36/AS5*100</f>
        <v>61.436053075077091</v>
      </c>
      <c r="AT37" s="204">
        <f>AT36/AT5*100</f>
        <v>62.243982252486177</v>
      </c>
      <c r="AU37" s="539"/>
    </row>
    <row r="38" spans="1:47" ht="25.85">
      <c r="A38" s="222" t="s">
        <v>308</v>
      </c>
      <c r="B38" s="198">
        <v>29524.856503039184</v>
      </c>
      <c r="C38" s="198">
        <v>27632.340976816286</v>
      </c>
      <c r="D38" s="220">
        <f>B38/C38*100</f>
        <v>106.84891492838314</v>
      </c>
      <c r="E38" s="198">
        <v>30067.926420180698</v>
      </c>
      <c r="F38" s="198">
        <v>27900.64302463127</v>
      </c>
      <c r="G38" s="220">
        <f t="shared" si="1"/>
        <v>107.76786181464027</v>
      </c>
      <c r="H38" s="198">
        <v>30224.565714321077</v>
      </c>
      <c r="I38" s="198">
        <v>27988.960884558594</v>
      </c>
      <c r="J38" s="220">
        <f t="shared" si="2"/>
        <v>107.98745204933941</v>
      </c>
      <c r="K38" s="198">
        <v>30072.498658067918</v>
      </c>
      <c r="L38" s="198">
        <v>27891.196307238726</v>
      </c>
      <c r="M38" s="220">
        <f t="shared" ref="M38:M44" si="15">K38/L38*100</f>
        <v>107.82075579261929</v>
      </c>
      <c r="N38" s="198">
        <v>29176.278710502505</v>
      </c>
      <c r="O38" s="198">
        <v>27528.3209960165</v>
      </c>
      <c r="P38" s="220">
        <f t="shared" ref="P38:P44" si="16">N38/O38*100</f>
        <v>105.98640837820975</v>
      </c>
      <c r="Q38" s="198">
        <v>27220.507637352188</v>
      </c>
      <c r="R38" s="198">
        <v>25468.241678734896</v>
      </c>
      <c r="S38" s="220">
        <f t="shared" ref="S38:S44" si="17">Q38/R38*100</f>
        <v>106.88019997894229</v>
      </c>
      <c r="T38" s="198">
        <v>26955.017772092862</v>
      </c>
      <c r="U38" s="198">
        <v>25369.986422411243</v>
      </c>
      <c r="V38" s="220">
        <f t="shared" ref="V38:V44" si="18">T38/U38*100</f>
        <v>106.24766337392062</v>
      </c>
      <c r="W38" s="198">
        <v>26857.877695205425</v>
      </c>
      <c r="X38" s="198">
        <v>25290.802209956517</v>
      </c>
      <c r="Y38" s="220">
        <f t="shared" ref="Y38:Y44" si="19">W38/X38*100</f>
        <v>106.19622688216658</v>
      </c>
      <c r="Z38" s="198">
        <v>27310.494540001004</v>
      </c>
      <c r="AA38" s="198">
        <v>25757.711510885332</v>
      </c>
      <c r="AB38" s="220">
        <f t="shared" ref="AB38:AB44" si="20">Z38/AA38*100</f>
        <v>106.02841998777515</v>
      </c>
      <c r="AC38" s="198">
        <v>27310.494540001004</v>
      </c>
      <c r="AD38" s="198">
        <v>28305.01547951845</v>
      </c>
      <c r="AE38" s="198">
        <v>25047.320048171314</v>
      </c>
      <c r="AF38" s="220">
        <f t="shared" ref="AF38:AF44" si="21">AD38/AE38*100</f>
        <v>113.00616363380152</v>
      </c>
      <c r="AG38" s="198">
        <v>28869.039292616868</v>
      </c>
      <c r="AH38" s="198">
        <v>25776.016370336751</v>
      </c>
      <c r="AI38" s="220">
        <f t="shared" ref="AI38:AI43" si="22">AG38/AH38*100</f>
        <v>111.9996157584676</v>
      </c>
      <c r="AJ38" s="198">
        <v>29242.653001761035</v>
      </c>
      <c r="AK38" s="198">
        <v>26157.902814915316</v>
      </c>
      <c r="AL38" s="220">
        <f t="shared" ref="AL38:AL43" si="23">AJ38/AK38*100</f>
        <v>111.79280391349565</v>
      </c>
      <c r="AM38" s="533">
        <v>29785.390697444785</v>
      </c>
      <c r="AN38" s="533">
        <v>26732.267429870251</v>
      </c>
      <c r="AO38" s="220">
        <f t="shared" ref="AO38:AO43" si="24">AM38/AN38*100</f>
        <v>111.42111598121684</v>
      </c>
      <c r="AP38" s="533">
        <v>30705.388751550279</v>
      </c>
      <c r="AQ38" s="533">
        <v>27223.132449013447</v>
      </c>
      <c r="AR38" s="220">
        <f t="shared" ref="AR38:AR43" si="25">AP38/AQ38*100</f>
        <v>112.7915342184034</v>
      </c>
      <c r="AS38" s="533">
        <v>30776.919630117049</v>
      </c>
      <c r="AT38" s="533">
        <v>27385.240787545463</v>
      </c>
      <c r="AU38" s="220">
        <f t="shared" ref="AU38:AU43" si="26">AS38/AT38*100</f>
        <v>112.38506124114159</v>
      </c>
    </row>
    <row r="39" spans="1:47" ht="25.85">
      <c r="A39" s="222" t="s">
        <v>309</v>
      </c>
      <c r="B39" s="198">
        <v>38511.477747042198</v>
      </c>
      <c r="C39" s="198">
        <v>37242.158394604943</v>
      </c>
      <c r="D39" s="220">
        <f>B39/C39*100</f>
        <v>103.40828621957941</v>
      </c>
      <c r="E39" s="198">
        <v>39057.008386367772</v>
      </c>
      <c r="F39" s="198">
        <v>37809.550799125966</v>
      </c>
      <c r="G39" s="220">
        <f t="shared" si="1"/>
        <v>103.29931871941373</v>
      </c>
      <c r="H39" s="198">
        <v>39896.710741786948</v>
      </c>
      <c r="I39" s="198">
        <v>39121.397772372125</v>
      </c>
      <c r="J39" s="220">
        <f t="shared" si="2"/>
        <v>101.98181305771838</v>
      </c>
      <c r="K39" s="198">
        <v>40486.017503207244</v>
      </c>
      <c r="L39" s="198">
        <v>39713.915413829985</v>
      </c>
      <c r="M39" s="220">
        <f t="shared" si="15"/>
        <v>101.94416007923606</v>
      </c>
      <c r="N39" s="198">
        <v>40274.410950734062</v>
      </c>
      <c r="O39" s="198">
        <v>39558.05776968081</v>
      </c>
      <c r="P39" s="220">
        <f t="shared" si="16"/>
        <v>101.81089067927469</v>
      </c>
      <c r="Q39" s="198">
        <v>40582.967240771446</v>
      </c>
      <c r="R39" s="198">
        <v>39660.858405877596</v>
      </c>
      <c r="S39" s="220">
        <f t="shared" si="17"/>
        <v>102.32498456149703</v>
      </c>
      <c r="T39" s="198">
        <v>40499.648041229062</v>
      </c>
      <c r="U39" s="198">
        <v>39669.967769112183</v>
      </c>
      <c r="V39" s="220">
        <f t="shared" si="18"/>
        <v>102.09145688482985</v>
      </c>
      <c r="W39" s="198">
        <v>40826.753601701428</v>
      </c>
      <c r="X39" s="198">
        <v>39756.27654574858</v>
      </c>
      <c r="Y39" s="220">
        <f t="shared" si="19"/>
        <v>102.69259887736474</v>
      </c>
      <c r="Z39" s="198">
        <v>43475.832771489877</v>
      </c>
      <c r="AA39" s="198">
        <v>42311.294328386713</v>
      </c>
      <c r="AB39" s="220">
        <f t="shared" si="20"/>
        <v>102.75231108286344</v>
      </c>
      <c r="AC39" s="198">
        <v>43475.832771489877</v>
      </c>
      <c r="AD39" s="198">
        <v>39269.899759413405</v>
      </c>
      <c r="AE39" s="198">
        <v>36430.661852251142</v>
      </c>
      <c r="AF39" s="220">
        <f t="shared" si="21"/>
        <v>107.79353918596684</v>
      </c>
      <c r="AG39" s="198">
        <v>40173.321306557817</v>
      </c>
      <c r="AH39" s="198">
        <v>37303.327664967655</v>
      </c>
      <c r="AI39" s="220">
        <f t="shared" si="22"/>
        <v>107.69366654730226</v>
      </c>
      <c r="AJ39" s="198">
        <v>41282.147232224648</v>
      </c>
      <c r="AK39" s="198">
        <v>38405.836386764451</v>
      </c>
      <c r="AL39" s="220">
        <f t="shared" si="23"/>
        <v>107.48925454062352</v>
      </c>
      <c r="AM39" s="533">
        <v>42750.471559765276</v>
      </c>
      <c r="AN39" s="533">
        <v>39881.640986087208</v>
      </c>
      <c r="AO39" s="220">
        <f t="shared" si="24"/>
        <v>107.19336141328503</v>
      </c>
      <c r="AP39" s="533">
        <v>43142.885353218357</v>
      </c>
      <c r="AQ39" s="533">
        <v>40432.824456268048</v>
      </c>
      <c r="AR39" s="220">
        <f t="shared" si="25"/>
        <v>106.70262573390463</v>
      </c>
      <c r="AS39" s="533">
        <v>43957.743114949641</v>
      </c>
      <c r="AT39" s="533">
        <v>41199.231467672209</v>
      </c>
      <c r="AU39" s="220">
        <f t="shared" si="26"/>
        <v>106.69554151620997</v>
      </c>
    </row>
    <row r="40" spans="1:47">
      <c r="A40" s="222" t="s">
        <v>310</v>
      </c>
      <c r="B40" s="198">
        <v>27784.0243437635</v>
      </c>
      <c r="C40" s="198">
        <v>26178.208958894484</v>
      </c>
      <c r="D40" s="220">
        <f>B40/C40*100</f>
        <v>106.13416825952646</v>
      </c>
      <c r="E40" s="198">
        <v>29013.208293465563</v>
      </c>
      <c r="F40" s="198">
        <v>27335.037239814279</v>
      </c>
      <c r="G40" s="220">
        <f t="shared" si="1"/>
        <v>106.13926748637085</v>
      </c>
      <c r="H40" s="198">
        <v>31193.601609409146</v>
      </c>
      <c r="I40" s="198">
        <v>29245.233343004544</v>
      </c>
      <c r="J40" s="220">
        <f t="shared" si="2"/>
        <v>106.66217377564762</v>
      </c>
      <c r="K40" s="198">
        <v>29905.372814229882</v>
      </c>
      <c r="L40" s="198">
        <v>28131.93029664606</v>
      </c>
      <c r="M40" s="220">
        <f t="shared" si="15"/>
        <v>106.30402001882983</v>
      </c>
      <c r="N40" s="198">
        <v>28771.813844184151</v>
      </c>
      <c r="O40" s="198">
        <v>27127.181737416689</v>
      </c>
      <c r="P40" s="220">
        <f t="shared" si="16"/>
        <v>106.06267220342691</v>
      </c>
      <c r="Q40" s="198">
        <v>28918.001159799845</v>
      </c>
      <c r="R40" s="198">
        <v>27193.390280920321</v>
      </c>
      <c r="S40" s="220">
        <f t="shared" si="17"/>
        <v>106.34202231153782</v>
      </c>
      <c r="T40" s="198">
        <v>29052.536589667397</v>
      </c>
      <c r="U40" s="198">
        <v>27290.264247099421</v>
      </c>
      <c r="V40" s="220">
        <f t="shared" si="18"/>
        <v>106.4575129306609</v>
      </c>
      <c r="W40" s="198">
        <v>29301.838332900265</v>
      </c>
      <c r="X40" s="198">
        <v>27470.130652720305</v>
      </c>
      <c r="Y40" s="220">
        <f t="shared" si="19"/>
        <v>106.66799770025328</v>
      </c>
      <c r="Z40" s="198">
        <v>30259.622258606647</v>
      </c>
      <c r="AA40" s="198">
        <v>28263.626998578737</v>
      </c>
      <c r="AB40" s="220">
        <f t="shared" si="20"/>
        <v>107.06206340795639</v>
      </c>
      <c r="AC40" s="198">
        <v>30259.622258606647</v>
      </c>
      <c r="AD40" s="198">
        <v>31140.754896286693</v>
      </c>
      <c r="AE40" s="198">
        <v>26446.014057502474</v>
      </c>
      <c r="AF40" s="220">
        <f t="shared" si="21"/>
        <v>117.75216797728491</v>
      </c>
      <c r="AG40" s="198">
        <v>31915.984589552223</v>
      </c>
      <c r="AH40" s="198">
        <v>26860.794950140276</v>
      </c>
      <c r="AI40" s="220">
        <f t="shared" si="22"/>
        <v>118.8199554361497</v>
      </c>
      <c r="AJ40" s="198">
        <v>32215.110649112979</v>
      </c>
      <c r="AK40" s="198">
        <v>27433.330039507895</v>
      </c>
      <c r="AL40" s="220">
        <f t="shared" si="23"/>
        <v>117.43055109503162</v>
      </c>
      <c r="AM40" s="533">
        <v>32233.447194611515</v>
      </c>
      <c r="AN40" s="533">
        <v>27645.94703335236</v>
      </c>
      <c r="AO40" s="220">
        <f t="shared" si="24"/>
        <v>116.59375298565374</v>
      </c>
      <c r="AP40" s="533">
        <v>33525.02091592658</v>
      </c>
      <c r="AQ40" s="533">
        <v>28860.816564075005</v>
      </c>
      <c r="AR40" s="220">
        <f t="shared" si="25"/>
        <v>116.16102698098092</v>
      </c>
      <c r="AS40" s="533">
        <v>35824.228928497767</v>
      </c>
      <c r="AT40" s="533">
        <v>31034.784347146466</v>
      </c>
      <c r="AU40" s="220">
        <f t="shared" si="26"/>
        <v>115.43250479132674</v>
      </c>
    </row>
    <row r="41" spans="1:47" ht="25.85">
      <c r="A41" s="222" t="s">
        <v>311</v>
      </c>
      <c r="B41" s="198">
        <v>29605.448983802016</v>
      </c>
      <c r="C41" s="198">
        <v>27976.388214389903</v>
      </c>
      <c r="D41" s="220">
        <f t="shared" si="0"/>
        <v>105.82298457159023</v>
      </c>
      <c r="E41" s="198">
        <v>30142.874384068582</v>
      </c>
      <c r="F41" s="198">
        <v>28477.896413777835</v>
      </c>
      <c r="G41" s="220">
        <f t="shared" si="1"/>
        <v>105.84656235172349</v>
      </c>
      <c r="H41" s="198">
        <v>30970.66628657496</v>
      </c>
      <c r="I41" s="198">
        <v>29102.987974457086</v>
      </c>
      <c r="J41" s="220">
        <f t="shared" si="2"/>
        <v>106.41747958579745</v>
      </c>
      <c r="K41" s="198">
        <v>31139.015837186173</v>
      </c>
      <c r="L41" s="198">
        <v>29236.168277705809</v>
      </c>
      <c r="M41" s="220">
        <f t="shared" si="15"/>
        <v>106.50853949603029</v>
      </c>
      <c r="N41" s="198">
        <v>30884.684217730013</v>
      </c>
      <c r="O41" s="198">
        <v>29018.898198306772</v>
      </c>
      <c r="P41" s="220">
        <f t="shared" si="16"/>
        <v>106.42955499782589</v>
      </c>
      <c r="Q41" s="198">
        <v>30637.1450357182</v>
      </c>
      <c r="R41" s="198">
        <v>28718.809388888829</v>
      </c>
      <c r="S41" s="220">
        <f t="shared" si="17"/>
        <v>106.67971858043519</v>
      </c>
      <c r="T41" s="198">
        <v>30816.497502561702</v>
      </c>
      <c r="U41" s="198">
        <v>28678.758109898834</v>
      </c>
      <c r="V41" s="220">
        <f t="shared" si="18"/>
        <v>107.45408634666435</v>
      </c>
      <c r="W41" s="198">
        <v>31051.070907531204</v>
      </c>
      <c r="X41" s="198">
        <v>28706.124905360819</v>
      </c>
      <c r="Y41" s="220">
        <f t="shared" si="19"/>
        <v>108.16880024699005</v>
      </c>
      <c r="Z41" s="198">
        <v>31833.949003179983</v>
      </c>
      <c r="AA41" s="198">
        <v>29333.031634673171</v>
      </c>
      <c r="AB41" s="220">
        <f t="shared" si="20"/>
        <v>108.52594235622955</v>
      </c>
      <c r="AC41" s="198">
        <v>31833.949003179983</v>
      </c>
      <c r="AD41" s="198">
        <v>37617.619982445773</v>
      </c>
      <c r="AE41" s="198">
        <v>29459.865562571089</v>
      </c>
      <c r="AF41" s="220">
        <f t="shared" si="21"/>
        <v>127.69107823166428</v>
      </c>
      <c r="AG41" s="198">
        <v>38138.927753248317</v>
      </c>
      <c r="AH41" s="198">
        <v>29072.067831298744</v>
      </c>
      <c r="AI41" s="220">
        <f t="shared" si="22"/>
        <v>131.18753015631131</v>
      </c>
      <c r="AJ41" s="198">
        <v>38507.598646805163</v>
      </c>
      <c r="AK41" s="198">
        <v>29456.938641813027</v>
      </c>
      <c r="AL41" s="220">
        <f t="shared" si="23"/>
        <v>130.72505298342531</v>
      </c>
      <c r="AM41" s="533">
        <v>38472.966403242724</v>
      </c>
      <c r="AN41" s="533">
        <v>29709.60605856562</v>
      </c>
      <c r="AO41" s="220">
        <f t="shared" si="24"/>
        <v>129.49672347523617</v>
      </c>
      <c r="AP41" s="533">
        <v>38859.282603812899</v>
      </c>
      <c r="AQ41" s="533">
        <v>30269.816262932636</v>
      </c>
      <c r="AR41" s="220">
        <f t="shared" si="25"/>
        <v>128.37634119173237</v>
      </c>
      <c r="AS41" s="533">
        <v>39433.285058658272</v>
      </c>
      <c r="AT41" s="533">
        <v>31133.554881780838</v>
      </c>
      <c r="AU41" s="220">
        <f t="shared" si="26"/>
        <v>126.65847253355057</v>
      </c>
    </row>
    <row r="42" spans="1:47" ht="25.85">
      <c r="A42" s="222" t="s">
        <v>312</v>
      </c>
      <c r="B42" s="198">
        <v>34634.067238283402</v>
      </c>
      <c r="C42" s="198">
        <v>33526.738707013996</v>
      </c>
      <c r="D42" s="220">
        <f t="shared" si="0"/>
        <v>103.3028220876066</v>
      </c>
      <c r="E42" s="198">
        <v>35091.839670006935</v>
      </c>
      <c r="F42" s="198">
        <v>33405.798968331364</v>
      </c>
      <c r="G42" s="220">
        <f t="shared" si="1"/>
        <v>105.04714975766314</v>
      </c>
      <c r="H42" s="198">
        <v>35974.855276133378</v>
      </c>
      <c r="I42" s="198">
        <v>33923.572461063355</v>
      </c>
      <c r="J42" s="220">
        <f t="shared" si="2"/>
        <v>106.04677711176922</v>
      </c>
      <c r="K42" s="198">
        <v>35911.705252055297</v>
      </c>
      <c r="L42" s="198">
        <v>33970.309275172513</v>
      </c>
      <c r="M42" s="220">
        <f t="shared" si="15"/>
        <v>105.71497881033916</v>
      </c>
      <c r="N42" s="198">
        <v>35376.06760957549</v>
      </c>
      <c r="O42" s="198">
        <v>33369.282098357406</v>
      </c>
      <c r="P42" s="220">
        <f t="shared" si="16"/>
        <v>106.01387079680946</v>
      </c>
      <c r="Q42" s="198">
        <v>35374.144640119084</v>
      </c>
      <c r="R42" s="198">
        <v>33029.047347726031</v>
      </c>
      <c r="S42" s="220">
        <f t="shared" si="17"/>
        <v>107.10010575752953</v>
      </c>
      <c r="T42" s="198">
        <v>35673.557810664126</v>
      </c>
      <c r="U42" s="198">
        <v>33048.604568576236</v>
      </c>
      <c r="V42" s="220">
        <f t="shared" si="18"/>
        <v>107.94270522569593</v>
      </c>
      <c r="W42" s="198">
        <v>35977.548179347992</v>
      </c>
      <c r="X42" s="198">
        <v>33049.540293263293</v>
      </c>
      <c r="Y42" s="220">
        <f t="shared" si="19"/>
        <v>108.85945117572946</v>
      </c>
      <c r="Z42" s="198">
        <v>37682.288345258698</v>
      </c>
      <c r="AA42" s="198">
        <v>34003.96766040659</v>
      </c>
      <c r="AB42" s="220">
        <f t="shared" si="20"/>
        <v>110.8173279118103</v>
      </c>
      <c r="AC42" s="198">
        <v>37682.288345258698</v>
      </c>
      <c r="AD42" s="198">
        <v>41338.964695947529</v>
      </c>
      <c r="AE42" s="198">
        <v>32788.965596728012</v>
      </c>
      <c r="AF42" s="220">
        <f t="shared" si="21"/>
        <v>126.07584272214038</v>
      </c>
      <c r="AG42" s="198">
        <v>41584.514060972317</v>
      </c>
      <c r="AH42" s="198">
        <v>33501.157171859842</v>
      </c>
      <c r="AI42" s="220">
        <f t="shared" si="22"/>
        <v>124.12859008912771</v>
      </c>
      <c r="AJ42" s="198">
        <v>42574.535976938751</v>
      </c>
      <c r="AK42" s="198">
        <v>34817.679277744784</v>
      </c>
      <c r="AL42" s="220">
        <f t="shared" si="23"/>
        <v>122.2785000611804</v>
      </c>
      <c r="AM42" s="533">
        <v>43050.483669550253</v>
      </c>
      <c r="AN42" s="533">
        <v>35748.258283356212</v>
      </c>
      <c r="AO42" s="220">
        <f t="shared" si="24"/>
        <v>120.42680045644023</v>
      </c>
      <c r="AP42" s="533">
        <v>42856.268307647668</v>
      </c>
      <c r="AQ42" s="533">
        <v>36116.652098945437</v>
      </c>
      <c r="AR42" s="220">
        <f t="shared" si="25"/>
        <v>118.66068923065829</v>
      </c>
      <c r="AS42" s="533">
        <v>43307.034974935959</v>
      </c>
      <c r="AT42" s="533">
        <v>36894.080993435477</v>
      </c>
      <c r="AU42" s="220">
        <f t="shared" si="26"/>
        <v>117.3820672823956</v>
      </c>
    </row>
    <row r="43" spans="1:47">
      <c r="A43" s="222" t="s">
        <v>313</v>
      </c>
      <c r="B43" s="198">
        <v>31778.163714307524</v>
      </c>
      <c r="C43" s="198">
        <v>31384.999599130515</v>
      </c>
      <c r="D43" s="220">
        <f>B43/C43*100</f>
        <v>101.25271346247811</v>
      </c>
      <c r="E43" s="198">
        <v>31571.542811120406</v>
      </c>
      <c r="F43" s="198">
        <v>31639.76006315037</v>
      </c>
      <c r="G43" s="220">
        <f t="shared" si="1"/>
        <v>99.784393902185712</v>
      </c>
      <c r="H43" s="198">
        <v>31740.813298367044</v>
      </c>
      <c r="I43" s="198">
        <v>31591.057033417514</v>
      </c>
      <c r="J43" s="220">
        <f t="shared" si="2"/>
        <v>100.47404638847988</v>
      </c>
      <c r="K43" s="198">
        <v>31611.574200997682</v>
      </c>
      <c r="L43" s="198">
        <v>31342.055951683622</v>
      </c>
      <c r="M43" s="220">
        <f t="shared" si="15"/>
        <v>100.85992523824711</v>
      </c>
      <c r="N43" s="198">
        <v>30235.382494523041</v>
      </c>
      <c r="O43" s="198">
        <v>30597.791335416034</v>
      </c>
      <c r="P43" s="220">
        <f t="shared" si="16"/>
        <v>98.815571892362314</v>
      </c>
      <c r="Q43" s="198">
        <v>26574.357546128733</v>
      </c>
      <c r="R43" s="198">
        <v>26050.734416857937</v>
      </c>
      <c r="S43" s="220">
        <f t="shared" si="17"/>
        <v>102.010012926668</v>
      </c>
      <c r="T43" s="198">
        <v>26257.176202762843</v>
      </c>
      <c r="U43" s="198">
        <v>26327.683286725831</v>
      </c>
      <c r="V43" s="220">
        <f t="shared" si="18"/>
        <v>99.732194119797327</v>
      </c>
      <c r="W43" s="198">
        <v>26281.579224681664</v>
      </c>
      <c r="X43" s="198">
        <v>26192.66922113701</v>
      </c>
      <c r="Y43" s="220">
        <f t="shared" si="19"/>
        <v>100.33944613584057</v>
      </c>
      <c r="Z43" s="198">
        <v>26793.86026588875</v>
      </c>
      <c r="AA43" s="198">
        <v>26651.702156810836</v>
      </c>
      <c r="AB43" s="220">
        <f t="shared" si="20"/>
        <v>100.53339223229156</v>
      </c>
      <c r="AC43" s="198">
        <v>26793.86026588875</v>
      </c>
      <c r="AD43" s="198">
        <v>26506.13232085944</v>
      </c>
      <c r="AE43" s="198">
        <v>24059.216707208991</v>
      </c>
      <c r="AF43" s="220">
        <f t="shared" si="21"/>
        <v>110.17038768729851</v>
      </c>
      <c r="AG43" s="198">
        <v>28440.50146558525</v>
      </c>
      <c r="AH43" s="198">
        <v>24838.594343474961</v>
      </c>
      <c r="AI43" s="220">
        <f t="shared" si="22"/>
        <v>114.50125185146196</v>
      </c>
      <c r="AJ43" s="198">
        <v>28579.932683054521</v>
      </c>
      <c r="AK43" s="198">
        <v>25425.214070231235</v>
      </c>
      <c r="AL43" s="220">
        <f t="shared" si="23"/>
        <v>112.40783501019543</v>
      </c>
      <c r="AM43" s="533">
        <v>28985.733617200338</v>
      </c>
      <c r="AN43" s="533">
        <v>25909.626823414954</v>
      </c>
      <c r="AO43" s="220">
        <f t="shared" si="24"/>
        <v>111.87244731369677</v>
      </c>
      <c r="AP43" s="533">
        <v>29095.02118555643</v>
      </c>
      <c r="AQ43" s="533">
        <v>26117.170950233991</v>
      </c>
      <c r="AR43" s="220">
        <f t="shared" si="25"/>
        <v>111.4018866782957</v>
      </c>
      <c r="AS43" s="533">
        <v>29300.237055807494</v>
      </c>
      <c r="AT43" s="533">
        <v>26461.432595677357</v>
      </c>
      <c r="AU43" s="220">
        <f t="shared" si="26"/>
        <v>110.72808303127879</v>
      </c>
    </row>
    <row r="44" spans="1:47" ht="26.5">
      <c r="A44" s="242" t="s">
        <v>314</v>
      </c>
      <c r="B44" s="198">
        <v>79883.459357277883</v>
      </c>
      <c r="C44" s="198">
        <v>70839.79289940829</v>
      </c>
      <c r="D44" s="220">
        <f>B44/C44*100</f>
        <v>112.76636490272</v>
      </c>
      <c r="E44" s="198">
        <v>80437.415506958248</v>
      </c>
      <c r="F44" s="198">
        <v>70943.125</v>
      </c>
      <c r="G44" s="220">
        <f t="shared" si="1"/>
        <v>113.38296065610056</v>
      </c>
      <c r="H44" s="198">
        <v>81577.222222222219</v>
      </c>
      <c r="I44" s="198">
        <v>72718.155339805831</v>
      </c>
      <c r="J44" s="220">
        <f t="shared" si="2"/>
        <v>112.18274424181789</v>
      </c>
      <c r="K44" s="198">
        <v>82334.817813765185</v>
      </c>
      <c r="L44" s="198">
        <v>73730.819851933091</v>
      </c>
      <c r="M44" s="220">
        <f t="shared" si="15"/>
        <v>111.66947279185382</v>
      </c>
      <c r="N44" s="198">
        <v>81869.059917355378</v>
      </c>
      <c r="O44" s="198">
        <v>71612.739005736134</v>
      </c>
      <c r="P44" s="220">
        <f t="shared" si="16"/>
        <v>114.32192240377472</v>
      </c>
      <c r="Q44" s="198">
        <v>82091.596638655465</v>
      </c>
      <c r="R44" s="198">
        <v>72246.70468948035</v>
      </c>
      <c r="S44" s="220">
        <f t="shared" si="17"/>
        <v>113.62676954123916</v>
      </c>
      <c r="T44" s="198">
        <v>81639.680170575695</v>
      </c>
      <c r="U44" s="198">
        <v>72370.859813084113</v>
      </c>
      <c r="V44" s="220">
        <f t="shared" si="18"/>
        <v>112.80739289464105</v>
      </c>
      <c r="W44" s="198">
        <v>81586.440030557671</v>
      </c>
      <c r="X44" s="198">
        <v>73204.731328151407</v>
      </c>
      <c r="Y44" s="220">
        <f t="shared" si="19"/>
        <v>111.44968166720533</v>
      </c>
      <c r="Z44" s="198">
        <v>85042.221067221064</v>
      </c>
      <c r="AA44" s="198">
        <v>74811.935683364252</v>
      </c>
      <c r="AB44" s="220">
        <f t="shared" si="20"/>
        <v>113.67467007825556</v>
      </c>
      <c r="AC44" s="198">
        <v>85042.221067221064</v>
      </c>
      <c r="AD44" s="198">
        <v>85354.527938342973</v>
      </c>
      <c r="AE44" s="198">
        <v>90168.342644320292</v>
      </c>
      <c r="AF44" s="220">
        <f t="shared" si="21"/>
        <v>94.661302886572969</v>
      </c>
      <c r="AG44" s="198">
        <v>82292.345676691722</v>
      </c>
      <c r="AH44" s="198">
        <v>80135.372222222228</v>
      </c>
      <c r="AI44" s="220">
        <f>AG44/AH44*100</f>
        <v>102.69166211456286</v>
      </c>
      <c r="AJ44" s="198">
        <v>81054.248314606739</v>
      </c>
      <c r="AK44" s="198">
        <v>79346.984828244269</v>
      </c>
      <c r="AL44" s="220">
        <f>AJ44/AK44*100</f>
        <v>102.15164254830607</v>
      </c>
      <c r="AM44" s="533">
        <v>81235.598506554306</v>
      </c>
      <c r="AN44" s="533">
        <v>80175.836955492428</v>
      </c>
      <c r="AO44" s="220">
        <f>AM44/AN44*100</f>
        <v>101.32179668002739</v>
      </c>
      <c r="AP44" s="533">
        <v>81098.751700374531</v>
      </c>
      <c r="AQ44" s="533">
        <v>80638.793753479127</v>
      </c>
      <c r="AR44" s="220">
        <f>AP44/AQ44*100</f>
        <v>100.57039289092238</v>
      </c>
      <c r="AS44" s="533">
        <v>82886.968157894735</v>
      </c>
      <c r="AT44" s="533">
        <v>82661.171513605441</v>
      </c>
      <c r="AU44" s="220">
        <f>AS44/AT44*100</f>
        <v>100.27315925984925</v>
      </c>
    </row>
  </sheetData>
  <mergeCells count="48">
    <mergeCell ref="AS3:AS4"/>
    <mergeCell ref="AT3:AT4"/>
    <mergeCell ref="AU3:AU4"/>
    <mergeCell ref="AM3:AM4"/>
    <mergeCell ref="AN3:AN4"/>
    <mergeCell ref="AO3:AO4"/>
    <mergeCell ref="AP3:AP4"/>
    <mergeCell ref="AQ3:AQ4"/>
    <mergeCell ref="AR3:AR4"/>
    <mergeCell ref="A1:A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H3:AH4"/>
    <mergeCell ref="AI3:AI4"/>
    <mergeCell ref="AJ3:AJ4"/>
    <mergeCell ref="AK3:AK4"/>
    <mergeCell ref="AL3:AL4"/>
  </mergeCells>
  <pageMargins left="0.78740157480314965" right="0.70866141732283472" top="0.74803149606299213" bottom="0.74803149606299213" header="0.31496062992125984" footer="0.31496062992125984"/>
  <pageSetup paperSize="9" scale="91" fitToHeight="2" orientation="landscape" r:id="rId1"/>
  <headerFooter differentFirst="1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6"/>
  <sheetViews>
    <sheetView topLeftCell="F73" workbookViewId="0">
      <selection activeCell="M7" sqref="M7"/>
    </sheetView>
  </sheetViews>
  <sheetFormatPr defaultRowHeight="14.3"/>
  <cols>
    <col min="1" max="1" width="9.125" style="344" customWidth="1"/>
    <col min="2" max="2" width="37.375" style="344" customWidth="1"/>
    <col min="3" max="3" width="12.25" style="344" customWidth="1"/>
    <col min="4" max="4" width="8.875" style="344" customWidth="1"/>
    <col min="5" max="5" width="9.125" style="344" customWidth="1"/>
    <col min="7" max="7" width="9.125" style="344" customWidth="1"/>
    <col min="8" max="8" width="37.375" style="344" customWidth="1"/>
    <col min="9" max="9" width="13" style="344" customWidth="1"/>
    <col min="10" max="11" width="9.125" style="344" customWidth="1"/>
  </cols>
  <sheetData>
    <row r="1" spans="1:11" ht="32.299999999999997" customHeight="1">
      <c r="A1" s="666" t="s">
        <v>362</v>
      </c>
      <c r="B1" s="666"/>
      <c r="C1" s="666"/>
      <c r="D1" s="666"/>
      <c r="E1" s="666"/>
      <c r="G1" s="666" t="s">
        <v>433</v>
      </c>
      <c r="H1" s="666"/>
      <c r="I1" s="666"/>
      <c r="J1" s="666"/>
      <c r="K1" s="666"/>
    </row>
    <row r="2" spans="1:11" ht="14.95" customHeight="1">
      <c r="A2" s="667" t="s">
        <v>397</v>
      </c>
      <c r="B2" s="667"/>
      <c r="C2" s="667"/>
      <c r="D2" s="667"/>
      <c r="E2" s="667"/>
      <c r="G2" s="667" t="s">
        <v>434</v>
      </c>
      <c r="H2" s="667"/>
      <c r="I2" s="667"/>
      <c r="J2" s="667"/>
      <c r="K2" s="667"/>
    </row>
    <row r="3" spans="1:11" ht="59.3" customHeight="1">
      <c r="A3" s="577" t="s">
        <v>95</v>
      </c>
      <c r="B3" s="343" t="s">
        <v>364</v>
      </c>
      <c r="C3" s="340" t="s">
        <v>368</v>
      </c>
      <c r="D3" s="438" t="s">
        <v>366</v>
      </c>
      <c r="E3" s="396" t="s">
        <v>367</v>
      </c>
      <c r="G3" s="577" t="s">
        <v>95</v>
      </c>
      <c r="H3" s="343" t="s">
        <v>364</v>
      </c>
      <c r="I3" s="340" t="s">
        <v>435</v>
      </c>
      <c r="J3" s="395" t="s">
        <v>366</v>
      </c>
      <c r="K3" s="396" t="s">
        <v>367</v>
      </c>
    </row>
    <row r="4" spans="1:11">
      <c r="A4" s="567">
        <v>1</v>
      </c>
      <c r="B4" s="440" t="s">
        <v>89</v>
      </c>
      <c r="C4" s="264">
        <v>64440.680372388735</v>
      </c>
      <c r="D4" s="400">
        <f>C4/40690.7*100</f>
        <v>158.36709708210657</v>
      </c>
      <c r="E4" s="568">
        <v>68.400000000000006</v>
      </c>
      <c r="G4" s="567">
        <v>1</v>
      </c>
      <c r="H4" s="440" t="s">
        <v>89</v>
      </c>
      <c r="I4" s="264">
        <v>55564.418582443657</v>
      </c>
      <c r="J4" s="400">
        <f>I4/42555*100</f>
        <v>130.57083440828023</v>
      </c>
      <c r="K4" s="568">
        <v>56.5</v>
      </c>
    </row>
    <row r="5" spans="1:11">
      <c r="A5" s="566">
        <v>2</v>
      </c>
      <c r="B5" s="255" t="s">
        <v>87</v>
      </c>
      <c r="C5" s="264">
        <v>47946.121467746336</v>
      </c>
      <c r="D5" s="400">
        <f t="shared" ref="D5:D68" si="0">C5/40690.7*100</f>
        <v>117.83066270117332</v>
      </c>
      <c r="E5" s="568">
        <v>66.900000000000006</v>
      </c>
      <c r="G5" s="566">
        <v>2</v>
      </c>
      <c r="H5" s="255" t="s">
        <v>87</v>
      </c>
      <c r="I5" s="264">
        <v>49324.220646933492</v>
      </c>
      <c r="J5" s="400">
        <f t="shared" ref="J5:J68" si="1">I5/42555*100</f>
        <v>115.9069924731136</v>
      </c>
      <c r="K5" s="568">
        <v>67.099999999999994</v>
      </c>
    </row>
    <row r="6" spans="1:11">
      <c r="A6" s="567">
        <v>3</v>
      </c>
      <c r="B6" s="255" t="s">
        <v>82</v>
      </c>
      <c r="C6" s="264">
        <v>46626.325542268933</v>
      </c>
      <c r="D6" s="400">
        <f t="shared" si="0"/>
        <v>114.58717972968992</v>
      </c>
      <c r="E6" s="568">
        <v>71.400000000000006</v>
      </c>
      <c r="G6" s="567">
        <v>3</v>
      </c>
      <c r="H6" s="255" t="s">
        <v>82</v>
      </c>
      <c r="I6" s="264">
        <v>46434.691868748574</v>
      </c>
      <c r="J6" s="400">
        <f t="shared" si="1"/>
        <v>109.11688842380114</v>
      </c>
      <c r="K6" s="568">
        <v>66</v>
      </c>
    </row>
    <row r="7" spans="1:11">
      <c r="A7" s="566">
        <v>4</v>
      </c>
      <c r="B7" s="255" t="s">
        <v>29</v>
      </c>
      <c r="C7" s="264">
        <v>36150.994499809123</v>
      </c>
      <c r="D7" s="400">
        <f t="shared" si="0"/>
        <v>88.843383131303042</v>
      </c>
      <c r="E7" s="568">
        <v>88.7</v>
      </c>
      <c r="G7" s="566">
        <v>4</v>
      </c>
      <c r="H7" s="255" t="s">
        <v>86</v>
      </c>
      <c r="I7" s="264">
        <v>37675.539903508768</v>
      </c>
      <c r="J7" s="400">
        <f t="shared" si="1"/>
        <v>88.533756088611838</v>
      </c>
      <c r="K7" s="568">
        <v>45.7</v>
      </c>
    </row>
    <row r="8" spans="1:11">
      <c r="A8" s="567">
        <v>5</v>
      </c>
      <c r="B8" s="255" t="s">
        <v>322</v>
      </c>
      <c r="C8" s="264">
        <v>35813.239197998417</v>
      </c>
      <c r="D8" s="400">
        <f t="shared" si="0"/>
        <v>88.013327856238448</v>
      </c>
      <c r="E8" s="568">
        <v>75.099999999999994</v>
      </c>
      <c r="G8" s="567">
        <v>5</v>
      </c>
      <c r="H8" s="255" t="s">
        <v>322</v>
      </c>
      <c r="I8" s="264">
        <v>36741.795856927056</v>
      </c>
      <c r="J8" s="400">
        <f t="shared" si="1"/>
        <v>86.339550832868184</v>
      </c>
      <c r="K8" s="568">
        <v>74.2</v>
      </c>
    </row>
    <row r="9" spans="1:11">
      <c r="A9" s="566">
        <v>6</v>
      </c>
      <c r="B9" s="255" t="s">
        <v>325</v>
      </c>
      <c r="C9" s="264">
        <v>32399.544499579097</v>
      </c>
      <c r="D9" s="400">
        <f t="shared" si="0"/>
        <v>79.623954612673415</v>
      </c>
      <c r="E9" s="568">
        <v>55.4</v>
      </c>
      <c r="G9" s="566">
        <v>6</v>
      </c>
      <c r="H9" s="255" t="s">
        <v>29</v>
      </c>
      <c r="I9" s="264">
        <v>36493.332296979846</v>
      </c>
      <c r="J9" s="400">
        <f t="shared" si="1"/>
        <v>85.755686281235683</v>
      </c>
      <c r="K9" s="568">
        <v>87.4</v>
      </c>
    </row>
    <row r="10" spans="1:11">
      <c r="A10" s="567">
        <v>7</v>
      </c>
      <c r="B10" s="255" t="s">
        <v>323</v>
      </c>
      <c r="C10" s="264">
        <v>32089.501970567264</v>
      </c>
      <c r="D10" s="400">
        <f t="shared" si="0"/>
        <v>78.862005250750826</v>
      </c>
      <c r="E10" s="568">
        <v>40.5</v>
      </c>
      <c r="G10" s="567">
        <v>7</v>
      </c>
      <c r="H10" s="255" t="s">
        <v>323</v>
      </c>
      <c r="I10" s="264">
        <v>35672.3824633595</v>
      </c>
      <c r="J10" s="400">
        <f t="shared" si="1"/>
        <v>83.826536161107981</v>
      </c>
      <c r="K10" s="568">
        <v>43.1</v>
      </c>
    </row>
    <row r="11" spans="1:11">
      <c r="A11" s="566">
        <v>8</v>
      </c>
      <c r="B11" s="255" t="s">
        <v>86</v>
      </c>
      <c r="C11" s="264">
        <v>32068.471071428572</v>
      </c>
      <c r="D11" s="400">
        <f t="shared" si="0"/>
        <v>78.810320469858169</v>
      </c>
      <c r="E11" s="568">
        <v>41.4</v>
      </c>
      <c r="G11" s="566">
        <v>8</v>
      </c>
      <c r="H11" s="255" t="s">
        <v>325</v>
      </c>
      <c r="I11" s="264">
        <v>35369.935927119055</v>
      </c>
      <c r="J11" s="400">
        <f t="shared" si="1"/>
        <v>83.115817006507001</v>
      </c>
      <c r="K11" s="568">
        <v>59.8</v>
      </c>
    </row>
    <row r="12" spans="1:11">
      <c r="A12" s="567">
        <v>9</v>
      </c>
      <c r="B12" s="255" t="s">
        <v>4</v>
      </c>
      <c r="C12" s="264">
        <v>31100.575205357422</v>
      </c>
      <c r="D12" s="400">
        <f t="shared" si="0"/>
        <v>76.431654420684396</v>
      </c>
      <c r="E12" s="401">
        <v>105</v>
      </c>
      <c r="G12" s="567">
        <v>9</v>
      </c>
      <c r="H12" s="255" t="s">
        <v>4</v>
      </c>
      <c r="I12" s="264">
        <v>31850.537546080181</v>
      </c>
      <c r="J12" s="400">
        <f t="shared" si="1"/>
        <v>74.845582296040845</v>
      </c>
      <c r="K12" s="401">
        <v>104.1</v>
      </c>
    </row>
    <row r="13" spans="1:11">
      <c r="A13" s="566">
        <v>10</v>
      </c>
      <c r="B13" s="255" t="s">
        <v>324</v>
      </c>
      <c r="C13" s="264">
        <v>30369.712206623546</v>
      </c>
      <c r="D13" s="400">
        <f t="shared" si="0"/>
        <v>74.635511816271404</v>
      </c>
      <c r="E13" s="568">
        <v>67.5</v>
      </c>
      <c r="G13" s="566">
        <v>10</v>
      </c>
      <c r="H13" s="255" t="s">
        <v>30</v>
      </c>
      <c r="I13" s="264">
        <v>31791.71689749281</v>
      </c>
      <c r="J13" s="400">
        <f t="shared" si="1"/>
        <v>74.707359646323141</v>
      </c>
      <c r="K13" s="568">
        <v>55.9</v>
      </c>
    </row>
    <row r="14" spans="1:11">
      <c r="A14" s="567">
        <v>11</v>
      </c>
      <c r="B14" s="255" t="s">
        <v>30</v>
      </c>
      <c r="C14" s="264">
        <v>30318.65658033573</v>
      </c>
      <c r="D14" s="400">
        <f t="shared" si="0"/>
        <v>74.510039346424932</v>
      </c>
      <c r="E14" s="568">
        <v>56.4</v>
      </c>
      <c r="G14" s="567">
        <v>11</v>
      </c>
      <c r="H14" s="255" t="s">
        <v>324</v>
      </c>
      <c r="I14" s="264">
        <v>30587.462217241598</v>
      </c>
      <c r="J14" s="400">
        <f t="shared" si="1"/>
        <v>71.877481417557505</v>
      </c>
      <c r="K14" s="568">
        <v>64.2</v>
      </c>
    </row>
    <row r="15" spans="1:11">
      <c r="A15" s="566">
        <v>12</v>
      </c>
      <c r="B15" s="255" t="s">
        <v>84</v>
      </c>
      <c r="C15" s="264">
        <v>28960.381572839447</v>
      </c>
      <c r="D15" s="400">
        <f t="shared" si="0"/>
        <v>71.171991567703301</v>
      </c>
      <c r="E15" s="568">
        <v>67.2</v>
      </c>
      <c r="G15" s="566">
        <v>12</v>
      </c>
      <c r="H15" s="500" t="s">
        <v>106</v>
      </c>
      <c r="I15" s="264">
        <v>29839.616426509929</v>
      </c>
      <c r="J15" s="400">
        <f t="shared" si="1"/>
        <v>70.120118497262197</v>
      </c>
      <c r="K15" s="401">
        <v>101.6</v>
      </c>
    </row>
    <row r="16" spans="1:11">
      <c r="A16" s="567">
        <v>13</v>
      </c>
      <c r="B16" s="255" t="s">
        <v>60</v>
      </c>
      <c r="C16" s="264">
        <v>28142.386257359311</v>
      </c>
      <c r="D16" s="400">
        <f t="shared" si="0"/>
        <v>69.161715717250658</v>
      </c>
      <c r="E16" s="568">
        <v>90.8</v>
      </c>
      <c r="G16" s="567">
        <v>13</v>
      </c>
      <c r="H16" s="255" t="s">
        <v>28</v>
      </c>
      <c r="I16" s="264">
        <v>29493.704055808921</v>
      </c>
      <c r="J16" s="400">
        <f t="shared" si="1"/>
        <v>69.307258972644632</v>
      </c>
      <c r="K16" s="568">
        <v>93.6</v>
      </c>
    </row>
    <row r="17" spans="1:11">
      <c r="A17" s="566">
        <v>14</v>
      </c>
      <c r="B17" s="255" t="s">
        <v>85</v>
      </c>
      <c r="C17" s="264">
        <v>27972.321576023391</v>
      </c>
      <c r="D17" s="400">
        <f t="shared" si="0"/>
        <v>68.743770876449389</v>
      </c>
      <c r="E17" s="568">
        <v>71.900000000000006</v>
      </c>
      <c r="G17" s="566">
        <v>14</v>
      </c>
      <c r="H17" s="255" t="s">
        <v>24</v>
      </c>
      <c r="I17" s="264">
        <v>29160.368920797813</v>
      </c>
      <c r="J17" s="400">
        <f t="shared" si="1"/>
        <v>68.523954695800299</v>
      </c>
      <c r="K17" s="568">
        <v>76.400000000000006</v>
      </c>
    </row>
    <row r="18" spans="1:11">
      <c r="A18" s="567">
        <v>15</v>
      </c>
      <c r="B18" s="255" t="s">
        <v>10</v>
      </c>
      <c r="C18" s="264">
        <v>27548.01425796633</v>
      </c>
      <c r="D18" s="400">
        <f t="shared" si="0"/>
        <v>67.701008480970671</v>
      </c>
      <c r="E18" s="568">
        <v>77.8</v>
      </c>
      <c r="G18" s="567">
        <v>15</v>
      </c>
      <c r="H18" s="255" t="s">
        <v>75</v>
      </c>
      <c r="I18" s="264">
        <v>28662.193274765221</v>
      </c>
      <c r="J18" s="400">
        <f t="shared" si="1"/>
        <v>67.353291680801831</v>
      </c>
      <c r="K18" s="568">
        <v>69.5</v>
      </c>
    </row>
    <row r="19" spans="1:11">
      <c r="A19" s="566">
        <v>16</v>
      </c>
      <c r="B19" s="255" t="s">
        <v>75</v>
      </c>
      <c r="C19" s="264">
        <v>27217.204411916297</v>
      </c>
      <c r="D19" s="400">
        <f t="shared" si="0"/>
        <v>66.888022108040161</v>
      </c>
      <c r="E19" s="568">
        <v>69.400000000000006</v>
      </c>
      <c r="G19" s="566">
        <v>16</v>
      </c>
      <c r="H19" s="255" t="s">
        <v>84</v>
      </c>
      <c r="I19" s="264">
        <v>28606.305145113543</v>
      </c>
      <c r="J19" s="400">
        <f t="shared" si="1"/>
        <v>67.221960157710129</v>
      </c>
      <c r="K19" s="568">
        <v>62.7</v>
      </c>
    </row>
    <row r="20" spans="1:11">
      <c r="A20" s="567">
        <v>17</v>
      </c>
      <c r="B20" s="255" t="s">
        <v>28</v>
      </c>
      <c r="C20" s="264">
        <v>27097.072863864018</v>
      </c>
      <c r="D20" s="400">
        <f t="shared" si="0"/>
        <v>66.592791138673007</v>
      </c>
      <c r="E20" s="568">
        <v>89.3</v>
      </c>
      <c r="G20" s="567">
        <v>17</v>
      </c>
      <c r="H20" s="255" t="s">
        <v>85</v>
      </c>
      <c r="I20" s="264">
        <v>28604.528814708341</v>
      </c>
      <c r="J20" s="400">
        <f t="shared" si="1"/>
        <v>67.217785958661352</v>
      </c>
      <c r="K20" s="568">
        <v>70.900000000000006</v>
      </c>
    </row>
    <row r="21" spans="1:11">
      <c r="A21" s="566">
        <v>18</v>
      </c>
      <c r="B21" s="255" t="s">
        <v>83</v>
      </c>
      <c r="C21" s="264">
        <v>27089.275017811506</v>
      </c>
      <c r="D21" s="400">
        <f t="shared" si="0"/>
        <v>66.573627432832339</v>
      </c>
      <c r="E21" s="568">
        <v>69.3</v>
      </c>
      <c r="G21" s="566">
        <v>18</v>
      </c>
      <c r="H21" s="255" t="s">
        <v>10</v>
      </c>
      <c r="I21" s="264">
        <v>28546.152615551036</v>
      </c>
      <c r="J21" s="400">
        <f t="shared" si="1"/>
        <v>67.080607720716799</v>
      </c>
      <c r="K21" s="568">
        <v>78.2</v>
      </c>
    </row>
    <row r="22" spans="1:11">
      <c r="A22" s="567">
        <v>19</v>
      </c>
      <c r="B22" s="269" t="s">
        <v>106</v>
      </c>
      <c r="C22" s="264">
        <v>27042.312911654582</v>
      </c>
      <c r="D22" s="400">
        <f t="shared" si="0"/>
        <v>66.458215050747668</v>
      </c>
      <c r="E22" s="568">
        <v>95.5</v>
      </c>
      <c r="G22" s="567">
        <v>19</v>
      </c>
      <c r="H22" s="255" t="s">
        <v>20</v>
      </c>
      <c r="I22" s="264">
        <v>28001.249100368954</v>
      </c>
      <c r="J22" s="400">
        <f t="shared" si="1"/>
        <v>65.800138879964649</v>
      </c>
      <c r="K22" s="568">
        <v>83.6</v>
      </c>
    </row>
    <row r="23" spans="1:11">
      <c r="A23" s="566">
        <v>20</v>
      </c>
      <c r="B23" s="255" t="s">
        <v>20</v>
      </c>
      <c r="C23" s="264">
        <v>27042.245779538458</v>
      </c>
      <c r="D23" s="400">
        <f t="shared" si="0"/>
        <v>66.458050069274947</v>
      </c>
      <c r="E23" s="568">
        <v>83.5</v>
      </c>
      <c r="G23" s="566">
        <v>20</v>
      </c>
      <c r="H23" s="255" t="s">
        <v>13</v>
      </c>
      <c r="I23" s="264">
        <v>27993.705037825068</v>
      </c>
      <c r="J23" s="400">
        <f t="shared" si="1"/>
        <v>65.782411086417738</v>
      </c>
      <c r="K23" s="568">
        <v>90.8</v>
      </c>
    </row>
    <row r="24" spans="1:11">
      <c r="A24" s="567">
        <v>21</v>
      </c>
      <c r="B24" s="255" t="s">
        <v>24</v>
      </c>
      <c r="C24" s="264">
        <v>26965.978138517716</v>
      </c>
      <c r="D24" s="400">
        <f t="shared" si="0"/>
        <v>66.270617459315559</v>
      </c>
      <c r="E24" s="568">
        <v>74</v>
      </c>
      <c r="G24" s="567">
        <v>21</v>
      </c>
      <c r="H24" s="255" t="s">
        <v>43</v>
      </c>
      <c r="I24" s="264">
        <v>27938.203130011454</v>
      </c>
      <c r="J24" s="400">
        <f t="shared" si="1"/>
        <v>65.651987146073211</v>
      </c>
      <c r="K24" s="568">
        <v>85.7</v>
      </c>
    </row>
    <row r="25" spans="1:11">
      <c r="A25" s="566">
        <v>22</v>
      </c>
      <c r="B25" s="255" t="s">
        <v>13</v>
      </c>
      <c r="C25" s="264">
        <v>26689.956156828252</v>
      </c>
      <c r="D25" s="400">
        <f t="shared" si="0"/>
        <v>65.592275770208559</v>
      </c>
      <c r="E25" s="568">
        <v>90.4</v>
      </c>
      <c r="G25" s="566">
        <v>22</v>
      </c>
      <c r="H25" s="255" t="s">
        <v>18</v>
      </c>
      <c r="I25" s="264">
        <v>27659.751507129324</v>
      </c>
      <c r="J25" s="400">
        <f t="shared" si="1"/>
        <v>64.997653641474145</v>
      </c>
      <c r="K25" s="401">
        <v>107.8</v>
      </c>
    </row>
    <row r="26" spans="1:11">
      <c r="A26" s="567">
        <v>23</v>
      </c>
      <c r="B26" s="255" t="s">
        <v>18</v>
      </c>
      <c r="C26" s="264">
        <v>26313.153695352565</v>
      </c>
      <c r="D26" s="400">
        <f t="shared" si="0"/>
        <v>64.66625960072588</v>
      </c>
      <c r="E26" s="401">
        <v>108.1</v>
      </c>
      <c r="G26" s="567">
        <v>23</v>
      </c>
      <c r="H26" s="255" t="s">
        <v>83</v>
      </c>
      <c r="I26" s="264">
        <v>27475.92375361938</v>
      </c>
      <c r="J26" s="400">
        <f t="shared" si="1"/>
        <v>64.565676779742404</v>
      </c>
      <c r="K26" s="568">
        <v>67.099999999999994</v>
      </c>
    </row>
    <row r="27" spans="1:11">
      <c r="A27" s="566">
        <v>24</v>
      </c>
      <c r="B27" s="255" t="s">
        <v>81</v>
      </c>
      <c r="C27" s="264">
        <v>25797.054521373502</v>
      </c>
      <c r="D27" s="400">
        <f t="shared" si="0"/>
        <v>63.397912843410175</v>
      </c>
      <c r="E27" s="568">
        <v>41.6</v>
      </c>
      <c r="G27" s="566">
        <v>24</v>
      </c>
      <c r="H27" s="255" t="s">
        <v>79</v>
      </c>
      <c r="I27" s="264">
        <v>27279.995604778414</v>
      </c>
      <c r="J27" s="400">
        <f t="shared" si="1"/>
        <v>64.10526519745838</v>
      </c>
      <c r="K27" s="568">
        <v>65.8</v>
      </c>
    </row>
    <row r="28" spans="1:11">
      <c r="A28" s="567">
        <v>25</v>
      </c>
      <c r="B28" s="255" t="s">
        <v>79</v>
      </c>
      <c r="C28" s="264">
        <v>25791.3643523131</v>
      </c>
      <c r="D28" s="400">
        <f t="shared" si="0"/>
        <v>63.38392888869717</v>
      </c>
      <c r="E28" s="568">
        <v>66</v>
      </c>
      <c r="G28" s="567">
        <v>25</v>
      </c>
      <c r="H28" s="255" t="s">
        <v>12</v>
      </c>
      <c r="I28" s="264">
        <v>27258.036409389362</v>
      </c>
      <c r="J28" s="400">
        <f t="shared" si="1"/>
        <v>64.053663281375535</v>
      </c>
      <c r="K28" s="568">
        <v>93.2</v>
      </c>
    </row>
    <row r="29" spans="1:11">
      <c r="A29" s="566">
        <v>26</v>
      </c>
      <c r="B29" s="255" t="s">
        <v>25</v>
      </c>
      <c r="C29" s="264">
        <v>25673.289643539367</v>
      </c>
      <c r="D29" s="400">
        <f t="shared" si="0"/>
        <v>63.093752733522322</v>
      </c>
      <c r="E29" s="568">
        <v>53.9</v>
      </c>
      <c r="G29" s="566">
        <v>26</v>
      </c>
      <c r="H29" s="255" t="s">
        <v>5</v>
      </c>
      <c r="I29" s="264">
        <v>26753.693826678835</v>
      </c>
      <c r="J29" s="400">
        <f t="shared" si="1"/>
        <v>62.868508581080562</v>
      </c>
      <c r="K29" s="568">
        <v>99.8</v>
      </c>
    </row>
    <row r="30" spans="1:11">
      <c r="A30" s="567">
        <v>27</v>
      </c>
      <c r="B30" s="255" t="s">
        <v>65</v>
      </c>
      <c r="C30" s="264">
        <v>25642.962351212154</v>
      </c>
      <c r="D30" s="400">
        <f t="shared" si="0"/>
        <v>63.019221471275145</v>
      </c>
      <c r="E30" s="568">
        <v>74.2</v>
      </c>
      <c r="G30" s="567">
        <v>27</v>
      </c>
      <c r="H30" s="255" t="s">
        <v>81</v>
      </c>
      <c r="I30" s="264">
        <v>26651.653738799028</v>
      </c>
      <c r="J30" s="400">
        <f t="shared" si="1"/>
        <v>62.628724565383685</v>
      </c>
      <c r="K30" s="568">
        <v>40</v>
      </c>
    </row>
    <row r="31" spans="1:11">
      <c r="A31" s="566">
        <v>28</v>
      </c>
      <c r="B31" s="255" t="s">
        <v>5</v>
      </c>
      <c r="C31" s="264">
        <v>24920.247175256474</v>
      </c>
      <c r="D31" s="400">
        <f t="shared" si="0"/>
        <v>61.243102662909401</v>
      </c>
      <c r="E31" s="568">
        <v>98.5</v>
      </c>
      <c r="G31" s="566">
        <v>28</v>
      </c>
      <c r="H31" s="255" t="s">
        <v>65</v>
      </c>
      <c r="I31" s="264">
        <v>26267.915795576151</v>
      </c>
      <c r="J31" s="400">
        <f t="shared" si="1"/>
        <v>61.72697872300823</v>
      </c>
      <c r="K31" s="568">
        <v>71.5</v>
      </c>
    </row>
    <row r="32" spans="1:11">
      <c r="A32" s="567">
        <v>29</v>
      </c>
      <c r="B32" s="255" t="s">
        <v>21</v>
      </c>
      <c r="C32" s="264">
        <v>24796.92659874538</v>
      </c>
      <c r="D32" s="400">
        <f t="shared" si="0"/>
        <v>60.940034451964166</v>
      </c>
      <c r="E32" s="568">
        <v>77.7</v>
      </c>
      <c r="G32" s="567">
        <v>29</v>
      </c>
      <c r="H32" s="255" t="s">
        <v>25</v>
      </c>
      <c r="I32" s="264">
        <v>26112.190014342767</v>
      </c>
      <c r="J32" s="400">
        <f t="shared" si="1"/>
        <v>61.361038689561198</v>
      </c>
      <c r="K32" s="568">
        <v>52</v>
      </c>
    </row>
    <row r="33" spans="1:11">
      <c r="A33" s="566">
        <v>30</v>
      </c>
      <c r="B33" s="255" t="s">
        <v>50</v>
      </c>
      <c r="C33" s="264">
        <v>24611.517029373292</v>
      </c>
      <c r="D33" s="400">
        <f t="shared" si="0"/>
        <v>60.484378566535582</v>
      </c>
      <c r="E33" s="568">
        <v>95.3</v>
      </c>
      <c r="G33" s="566">
        <v>30</v>
      </c>
      <c r="H33" s="255" t="s">
        <v>16</v>
      </c>
      <c r="I33" s="264">
        <v>25955.299587366211</v>
      </c>
      <c r="J33" s="400">
        <f t="shared" si="1"/>
        <v>60.992361854931765</v>
      </c>
      <c r="K33" s="568">
        <v>82.8</v>
      </c>
    </row>
    <row r="34" spans="1:11">
      <c r="A34" s="567">
        <v>31</v>
      </c>
      <c r="B34" s="255" t="s">
        <v>12</v>
      </c>
      <c r="C34" s="264">
        <v>24587.438784401926</v>
      </c>
      <c r="D34" s="400">
        <f t="shared" si="0"/>
        <v>60.425204738188157</v>
      </c>
      <c r="E34" s="568">
        <v>87.9</v>
      </c>
      <c r="G34" s="567">
        <v>31</v>
      </c>
      <c r="H34" s="255" t="s">
        <v>321</v>
      </c>
      <c r="I34" s="264">
        <v>25640.882459915269</v>
      </c>
      <c r="J34" s="400">
        <f t="shared" si="1"/>
        <v>60.253513006498103</v>
      </c>
      <c r="K34" s="568">
        <v>84.5</v>
      </c>
    </row>
    <row r="35" spans="1:11">
      <c r="A35" s="566">
        <v>32</v>
      </c>
      <c r="B35" s="255" t="s">
        <v>66</v>
      </c>
      <c r="C35" s="264">
        <v>24329.449627670692</v>
      </c>
      <c r="D35" s="400">
        <f t="shared" si="0"/>
        <v>59.791179870758413</v>
      </c>
      <c r="E35" s="568">
        <v>37.6</v>
      </c>
      <c r="G35" s="566">
        <v>32</v>
      </c>
      <c r="H35" s="255" t="s">
        <v>59</v>
      </c>
      <c r="I35" s="264">
        <v>25601.096965883258</v>
      </c>
      <c r="J35" s="400">
        <f t="shared" si="1"/>
        <v>60.160021068930227</v>
      </c>
      <c r="K35" s="568">
        <v>91</v>
      </c>
    </row>
    <row r="36" spans="1:11">
      <c r="A36" s="567">
        <v>33</v>
      </c>
      <c r="B36" s="255" t="s">
        <v>43</v>
      </c>
      <c r="C36" s="264">
        <v>24043.830361911037</v>
      </c>
      <c r="D36" s="400">
        <f t="shared" si="0"/>
        <v>59.089252241694147</v>
      </c>
      <c r="E36" s="568">
        <v>76.599999999999994</v>
      </c>
      <c r="G36" s="567">
        <v>33</v>
      </c>
      <c r="H36" s="255" t="s">
        <v>66</v>
      </c>
      <c r="I36" s="264">
        <v>25387.887969688047</v>
      </c>
      <c r="J36" s="400">
        <f t="shared" si="1"/>
        <v>59.659001221215014</v>
      </c>
      <c r="K36" s="568">
        <v>36.9</v>
      </c>
    </row>
    <row r="37" spans="1:11">
      <c r="A37" s="566">
        <v>34</v>
      </c>
      <c r="B37" s="255" t="s">
        <v>35</v>
      </c>
      <c r="C37" s="264">
        <v>23970.791720943696</v>
      </c>
      <c r="D37" s="400">
        <f t="shared" si="0"/>
        <v>58.909755106065262</v>
      </c>
      <c r="E37" s="568">
        <v>95.8</v>
      </c>
      <c r="G37" s="566">
        <v>34</v>
      </c>
      <c r="H37" s="255" t="s">
        <v>15</v>
      </c>
      <c r="I37" s="264">
        <v>25141.945345948014</v>
      </c>
      <c r="J37" s="400">
        <f t="shared" si="1"/>
        <v>59.081060617901571</v>
      </c>
      <c r="K37" s="568">
        <v>95.6</v>
      </c>
    </row>
    <row r="38" spans="1:11">
      <c r="A38" s="567">
        <v>35</v>
      </c>
      <c r="B38" s="255" t="s">
        <v>27</v>
      </c>
      <c r="C38" s="264">
        <v>23912.658698742864</v>
      </c>
      <c r="D38" s="400">
        <f t="shared" si="0"/>
        <v>58.76688948271439</v>
      </c>
      <c r="E38" s="568">
        <v>70.099999999999994</v>
      </c>
      <c r="G38" s="567">
        <v>35</v>
      </c>
      <c r="H38" s="255" t="s">
        <v>27</v>
      </c>
      <c r="I38" s="264">
        <v>25139.326697725439</v>
      </c>
      <c r="J38" s="400">
        <f t="shared" si="1"/>
        <v>59.074907056104898</v>
      </c>
      <c r="K38" s="568">
        <v>72.2</v>
      </c>
    </row>
    <row r="39" spans="1:11">
      <c r="A39" s="566">
        <v>36</v>
      </c>
      <c r="B39" s="255" t="s">
        <v>67</v>
      </c>
      <c r="C39" s="264">
        <v>23385.474477850232</v>
      </c>
      <c r="D39" s="400">
        <f t="shared" si="0"/>
        <v>57.471300513017063</v>
      </c>
      <c r="E39" s="568">
        <v>70.400000000000006</v>
      </c>
      <c r="G39" s="566">
        <v>36</v>
      </c>
      <c r="H39" s="255" t="s">
        <v>35</v>
      </c>
      <c r="I39" s="264">
        <v>25138.437989463193</v>
      </c>
      <c r="J39" s="400">
        <f t="shared" si="1"/>
        <v>59.072818680444584</v>
      </c>
      <c r="K39" s="568">
        <v>95.6</v>
      </c>
    </row>
    <row r="40" spans="1:11">
      <c r="A40" s="567">
        <v>37</v>
      </c>
      <c r="B40" s="255" t="s">
        <v>321</v>
      </c>
      <c r="C40" s="264">
        <v>23168.98035328625</v>
      </c>
      <c r="D40" s="400">
        <f t="shared" si="0"/>
        <v>56.939252343376381</v>
      </c>
      <c r="E40" s="568">
        <v>80.2</v>
      </c>
      <c r="G40" s="567">
        <v>37</v>
      </c>
      <c r="H40" s="255" t="s">
        <v>21</v>
      </c>
      <c r="I40" s="264">
        <v>25075.501213632484</v>
      </c>
      <c r="J40" s="400">
        <f t="shared" si="1"/>
        <v>58.92492354278577</v>
      </c>
      <c r="K40" s="568">
        <v>75.900000000000006</v>
      </c>
    </row>
    <row r="41" spans="1:11">
      <c r="A41" s="566">
        <v>38</v>
      </c>
      <c r="B41" s="255" t="s">
        <v>16</v>
      </c>
      <c r="C41" s="264">
        <v>23017.055529405578</v>
      </c>
      <c r="D41" s="400">
        <f t="shared" si="0"/>
        <v>56.565887363465308</v>
      </c>
      <c r="E41" s="568">
        <v>77.900000000000006</v>
      </c>
      <c r="G41" s="566">
        <v>38</v>
      </c>
      <c r="H41" s="255" t="s">
        <v>50</v>
      </c>
      <c r="I41" s="264">
        <v>24585.409686680159</v>
      </c>
      <c r="J41" s="400">
        <f t="shared" si="1"/>
        <v>57.773257400258856</v>
      </c>
      <c r="K41" s="568">
        <v>91.5</v>
      </c>
    </row>
    <row r="42" spans="1:11">
      <c r="A42" s="567">
        <v>39</v>
      </c>
      <c r="B42" s="255" t="s">
        <v>51</v>
      </c>
      <c r="C42" s="264">
        <v>22872.872371103076</v>
      </c>
      <c r="D42" s="400">
        <f t="shared" si="0"/>
        <v>56.211548022282919</v>
      </c>
      <c r="E42" s="568">
        <v>92.2</v>
      </c>
      <c r="G42" s="567">
        <v>39</v>
      </c>
      <c r="H42" s="255" t="s">
        <v>60</v>
      </c>
      <c r="I42" s="264">
        <v>24547.235171197441</v>
      </c>
      <c r="J42" s="400">
        <f t="shared" si="1"/>
        <v>57.683551101392169</v>
      </c>
      <c r="K42" s="568">
        <v>75.099999999999994</v>
      </c>
    </row>
    <row r="43" spans="1:11">
      <c r="A43" s="566">
        <v>40</v>
      </c>
      <c r="B43" s="255" t="s">
        <v>47</v>
      </c>
      <c r="C43" s="264">
        <v>22362.415564708524</v>
      </c>
      <c r="D43" s="400">
        <f t="shared" si="0"/>
        <v>54.95706774449328</v>
      </c>
      <c r="E43" s="568">
        <v>78.400000000000006</v>
      </c>
      <c r="G43" s="566">
        <v>40</v>
      </c>
      <c r="H43" s="255" t="s">
        <v>67</v>
      </c>
      <c r="I43" s="264">
        <v>24218.260121060302</v>
      </c>
      <c r="J43" s="400">
        <f t="shared" si="1"/>
        <v>56.910492588556693</v>
      </c>
      <c r="K43" s="568">
        <v>70.599999999999994</v>
      </c>
    </row>
    <row r="44" spans="1:11">
      <c r="A44" s="434"/>
      <c r="B44" s="435" t="s">
        <v>320</v>
      </c>
      <c r="C44" s="436">
        <v>22338.016768820667</v>
      </c>
      <c r="D44" s="360">
        <f t="shared" si="0"/>
        <v>54.89710614174902</v>
      </c>
      <c r="E44" s="360"/>
      <c r="G44" s="567">
        <v>41</v>
      </c>
      <c r="H44" s="255" t="s">
        <v>47</v>
      </c>
      <c r="I44" s="264">
        <v>24181.565116335561</v>
      </c>
      <c r="J44" s="400">
        <f t="shared" si="1"/>
        <v>56.824262992211402</v>
      </c>
      <c r="K44" s="568">
        <v>81.5</v>
      </c>
    </row>
    <row r="45" spans="1:11">
      <c r="A45" s="567">
        <v>41</v>
      </c>
      <c r="B45" s="417" t="s">
        <v>15</v>
      </c>
      <c r="C45" s="416">
        <v>22193.151132185998</v>
      </c>
      <c r="D45" s="412">
        <f t="shared" si="0"/>
        <v>54.541089566377579</v>
      </c>
      <c r="E45" s="413">
        <v>88.4</v>
      </c>
      <c r="G45" s="566">
        <v>42</v>
      </c>
      <c r="H45" s="255" t="s">
        <v>51</v>
      </c>
      <c r="I45" s="264">
        <v>23791.524689655249</v>
      </c>
      <c r="J45" s="400">
        <f>I45/42555*100</f>
        <v>55.907706943144753</v>
      </c>
      <c r="K45" s="568">
        <v>92.6</v>
      </c>
    </row>
    <row r="46" spans="1:11">
      <c r="A46" s="409">
        <v>42</v>
      </c>
      <c r="B46" s="417" t="s">
        <v>19</v>
      </c>
      <c r="C46" s="416">
        <v>21990.425379972774</v>
      </c>
      <c r="D46" s="412">
        <f t="shared" si="0"/>
        <v>54.042878053149188</v>
      </c>
      <c r="E46" s="413">
        <v>77.599999999999994</v>
      </c>
      <c r="G46" s="569"/>
      <c r="H46" s="570" t="s">
        <v>320</v>
      </c>
      <c r="I46" s="571">
        <v>23781.14536994306</v>
      </c>
      <c r="J46" s="360">
        <f>I46/42555*100</f>
        <v>55.883316578411609</v>
      </c>
      <c r="K46" s="572"/>
    </row>
    <row r="47" spans="1:11">
      <c r="A47" s="573">
        <v>43</v>
      </c>
      <c r="B47" s="417" t="s">
        <v>17</v>
      </c>
      <c r="C47" s="416">
        <v>21597.301657309214</v>
      </c>
      <c r="D47" s="412">
        <f t="shared" si="0"/>
        <v>53.076751339517912</v>
      </c>
      <c r="E47" s="413">
        <v>80.2</v>
      </c>
      <c r="G47" s="573">
        <v>43</v>
      </c>
      <c r="H47" s="417" t="s">
        <v>6</v>
      </c>
      <c r="I47" s="416">
        <v>23666.898981720034</v>
      </c>
      <c r="J47" s="412">
        <f>I47/42555*100</f>
        <v>55.614848975960605</v>
      </c>
      <c r="K47" s="413">
        <v>78.599999999999994</v>
      </c>
    </row>
    <row r="48" spans="1:11">
      <c r="A48" s="409">
        <v>44</v>
      </c>
      <c r="B48" s="417" t="s">
        <v>40</v>
      </c>
      <c r="C48" s="416">
        <v>21442.903209243486</v>
      </c>
      <c r="D48" s="412">
        <f t="shared" si="0"/>
        <v>52.697307269826986</v>
      </c>
      <c r="E48" s="413">
        <v>90.9</v>
      </c>
      <c r="G48" s="409">
        <v>44</v>
      </c>
      <c r="H48" s="417" t="s">
        <v>40</v>
      </c>
      <c r="I48" s="416">
        <v>23585.926777422563</v>
      </c>
      <c r="J48" s="412">
        <f t="shared" si="1"/>
        <v>55.424572382616766</v>
      </c>
      <c r="K48" s="413">
        <v>96.3</v>
      </c>
    </row>
    <row r="49" spans="1:11">
      <c r="A49" s="573">
        <v>45</v>
      </c>
      <c r="B49" s="417" t="s">
        <v>56</v>
      </c>
      <c r="C49" s="416">
        <v>21101.854989604177</v>
      </c>
      <c r="D49" s="412">
        <f t="shared" si="0"/>
        <v>51.859159438407744</v>
      </c>
      <c r="E49" s="413">
        <v>81.900000000000006</v>
      </c>
      <c r="G49" s="573">
        <v>45</v>
      </c>
      <c r="H49" s="417" t="s">
        <v>44</v>
      </c>
      <c r="I49" s="416">
        <v>22872.526230556192</v>
      </c>
      <c r="J49" s="412">
        <f t="shared" si="1"/>
        <v>53.748152345332379</v>
      </c>
      <c r="K49" s="413">
        <v>82.7</v>
      </c>
    </row>
    <row r="50" spans="1:11">
      <c r="A50" s="409">
        <v>46</v>
      </c>
      <c r="B50" s="417" t="s">
        <v>44</v>
      </c>
      <c r="C50" s="416">
        <v>20796.039852664231</v>
      </c>
      <c r="D50" s="412">
        <f t="shared" si="0"/>
        <v>51.107599163111551</v>
      </c>
      <c r="E50" s="413">
        <v>78.3</v>
      </c>
      <c r="G50" s="409">
        <v>46</v>
      </c>
      <c r="H50" s="417" t="s">
        <v>19</v>
      </c>
      <c r="I50" s="416">
        <v>22361.699867838477</v>
      </c>
      <c r="J50" s="412">
        <f t="shared" si="1"/>
        <v>52.547761409560515</v>
      </c>
      <c r="K50" s="413">
        <v>75.2</v>
      </c>
    </row>
    <row r="51" spans="1:11">
      <c r="A51" s="573">
        <v>47</v>
      </c>
      <c r="B51" s="417" t="s">
        <v>59</v>
      </c>
      <c r="C51" s="416">
        <v>20406.490973731885</v>
      </c>
      <c r="D51" s="412">
        <f t="shared" si="0"/>
        <v>50.15025785678764</v>
      </c>
      <c r="E51" s="413">
        <v>81.5</v>
      </c>
      <c r="G51" s="573">
        <v>47</v>
      </c>
      <c r="H51" s="417" t="s">
        <v>56</v>
      </c>
      <c r="I51" s="416">
        <v>21876.861732161335</v>
      </c>
      <c r="J51" s="412">
        <f t="shared" si="1"/>
        <v>51.408440211870129</v>
      </c>
      <c r="K51" s="413">
        <v>81.3</v>
      </c>
    </row>
    <row r="52" spans="1:11">
      <c r="A52" s="423">
        <v>48</v>
      </c>
      <c r="B52" s="452" t="s">
        <v>6</v>
      </c>
      <c r="C52" s="420">
        <v>20190.919810002793</v>
      </c>
      <c r="D52" s="421">
        <f t="shared" si="0"/>
        <v>49.620477922480553</v>
      </c>
      <c r="E52" s="422">
        <v>70.8</v>
      </c>
      <c r="G52" s="409">
        <v>48</v>
      </c>
      <c r="H52" s="417" t="s">
        <v>46</v>
      </c>
      <c r="I52" s="416">
        <v>21562.567137238864</v>
      </c>
      <c r="J52" s="412">
        <f t="shared" si="1"/>
        <v>50.669879302640965</v>
      </c>
      <c r="K52" s="413">
        <v>72.5</v>
      </c>
    </row>
    <row r="53" spans="1:11">
      <c r="A53" s="574">
        <v>49</v>
      </c>
      <c r="B53" s="452" t="s">
        <v>74</v>
      </c>
      <c r="C53" s="420">
        <v>20058.27688493381</v>
      </c>
      <c r="D53" s="421">
        <f t="shared" si="0"/>
        <v>49.294499443199086</v>
      </c>
      <c r="E53" s="422">
        <v>47.9</v>
      </c>
      <c r="G53" s="573">
        <v>49</v>
      </c>
      <c r="H53" s="417" t="s">
        <v>74</v>
      </c>
      <c r="I53" s="416">
        <v>21314.08711062224</v>
      </c>
      <c r="J53" s="412">
        <f>I53/42555*100</f>
        <v>50.085976055979884</v>
      </c>
      <c r="K53" s="413">
        <v>48</v>
      </c>
    </row>
    <row r="54" spans="1:11">
      <c r="A54" s="423">
        <v>50</v>
      </c>
      <c r="B54" s="452" t="s">
        <v>46</v>
      </c>
      <c r="C54" s="420">
        <v>20022.492737945737</v>
      </c>
      <c r="D54" s="421">
        <f t="shared" si="0"/>
        <v>49.206557611311027</v>
      </c>
      <c r="E54" s="422">
        <v>69.599999999999994</v>
      </c>
      <c r="G54" s="423">
        <v>50</v>
      </c>
      <c r="H54" s="578" t="s">
        <v>105</v>
      </c>
      <c r="I54" s="420">
        <v>20988.117329564408</v>
      </c>
      <c r="J54" s="421">
        <f>I54/42555*100</f>
        <v>49.319979625342278</v>
      </c>
      <c r="K54" s="422">
        <v>72.7</v>
      </c>
    </row>
    <row r="55" spans="1:11">
      <c r="A55" s="574">
        <v>51</v>
      </c>
      <c r="B55" s="452" t="s">
        <v>52</v>
      </c>
      <c r="C55" s="420">
        <v>19913.097601731024</v>
      </c>
      <c r="D55" s="421">
        <f t="shared" si="0"/>
        <v>48.937712061308915</v>
      </c>
      <c r="E55" s="422">
        <v>61.4</v>
      </c>
      <c r="G55" s="574">
        <v>51</v>
      </c>
      <c r="H55" s="452" t="s">
        <v>45</v>
      </c>
      <c r="I55" s="420">
        <v>20796.705761126148</v>
      </c>
      <c r="J55" s="421">
        <f t="shared" si="1"/>
        <v>48.870181555930323</v>
      </c>
      <c r="K55" s="422">
        <v>63.2</v>
      </c>
    </row>
    <row r="56" spans="1:11">
      <c r="A56" s="423">
        <v>52</v>
      </c>
      <c r="B56" s="452" t="s">
        <v>53</v>
      </c>
      <c r="C56" s="420">
        <v>19732.533536482999</v>
      </c>
      <c r="D56" s="421">
        <f t="shared" si="0"/>
        <v>48.493964312442401</v>
      </c>
      <c r="E56" s="422">
        <v>66.099999999999994</v>
      </c>
      <c r="G56" s="423">
        <v>52</v>
      </c>
      <c r="H56" s="452" t="s">
        <v>52</v>
      </c>
      <c r="I56" s="420">
        <v>20772.341034621666</v>
      </c>
      <c r="J56" s="421">
        <f t="shared" si="1"/>
        <v>48.81292688196843</v>
      </c>
      <c r="K56" s="422">
        <v>61.3</v>
      </c>
    </row>
    <row r="57" spans="1:11">
      <c r="A57" s="574">
        <v>53</v>
      </c>
      <c r="B57" s="450" t="s">
        <v>105</v>
      </c>
      <c r="C57" s="420">
        <v>19651.484952512608</v>
      </c>
      <c r="D57" s="421">
        <f t="shared" si="0"/>
        <v>48.294782229139855</v>
      </c>
      <c r="E57" s="422">
        <v>72.099999999999994</v>
      </c>
      <c r="G57" s="574">
        <v>53</v>
      </c>
      <c r="H57" s="452" t="s">
        <v>78</v>
      </c>
      <c r="I57" s="420">
        <v>20436.735412635415</v>
      </c>
      <c r="J57" s="421">
        <f t="shared" si="1"/>
        <v>48.024287187487758</v>
      </c>
      <c r="K57" s="422">
        <v>62.4</v>
      </c>
    </row>
    <row r="58" spans="1:11">
      <c r="A58" s="423">
        <v>54</v>
      </c>
      <c r="B58" s="452" t="s">
        <v>76</v>
      </c>
      <c r="C58" s="420">
        <v>19423.827031665594</v>
      </c>
      <c r="D58" s="421">
        <f t="shared" si="0"/>
        <v>47.735298315501076</v>
      </c>
      <c r="E58" s="422">
        <v>56.2</v>
      </c>
      <c r="G58" s="423">
        <v>54</v>
      </c>
      <c r="H58" s="452" t="s">
        <v>70</v>
      </c>
      <c r="I58" s="420">
        <v>20360.835293679971</v>
      </c>
      <c r="J58" s="421">
        <f t="shared" si="1"/>
        <v>47.845929488144684</v>
      </c>
      <c r="K58" s="422">
        <v>57.2</v>
      </c>
    </row>
    <row r="59" spans="1:11">
      <c r="A59" s="574">
        <v>55</v>
      </c>
      <c r="B59" s="452" t="s">
        <v>78</v>
      </c>
      <c r="C59" s="420">
        <v>19147.697217811441</v>
      </c>
      <c r="D59" s="421">
        <f t="shared" si="0"/>
        <v>47.056691621946648</v>
      </c>
      <c r="E59" s="422">
        <v>60.7</v>
      </c>
      <c r="G59" s="574">
        <v>55</v>
      </c>
      <c r="H59" s="452" t="s">
        <v>53</v>
      </c>
      <c r="I59" s="420">
        <v>20290.493095369231</v>
      </c>
      <c r="J59" s="421">
        <f t="shared" si="1"/>
        <v>47.680632347242934</v>
      </c>
      <c r="K59" s="422">
        <v>64.8</v>
      </c>
    </row>
    <row r="60" spans="1:11">
      <c r="A60" s="423">
        <v>56</v>
      </c>
      <c r="B60" s="452" t="s">
        <v>70</v>
      </c>
      <c r="C60" s="420">
        <v>18975.580953553257</v>
      </c>
      <c r="D60" s="421">
        <f t="shared" si="0"/>
        <v>46.633704884785118</v>
      </c>
      <c r="E60" s="422">
        <v>57.6</v>
      </c>
      <c r="G60" s="423">
        <v>56</v>
      </c>
      <c r="H60" s="452" t="s">
        <v>76</v>
      </c>
      <c r="I60" s="420">
        <v>19942.931204625816</v>
      </c>
      <c r="J60" s="421">
        <f t="shared" si="1"/>
        <v>46.863896615264522</v>
      </c>
      <c r="K60" s="422">
        <v>55</v>
      </c>
    </row>
    <row r="61" spans="1:11">
      <c r="A61" s="574">
        <v>57</v>
      </c>
      <c r="B61" s="452" t="s">
        <v>31</v>
      </c>
      <c r="C61" s="420">
        <v>18933.351620402034</v>
      </c>
      <c r="D61" s="421">
        <f t="shared" si="0"/>
        <v>46.529923595322856</v>
      </c>
      <c r="E61" s="422">
        <v>63.6</v>
      </c>
      <c r="G61" s="574">
        <v>57</v>
      </c>
      <c r="H61" s="452" t="s">
        <v>9</v>
      </c>
      <c r="I61" s="420">
        <v>19771.182352987937</v>
      </c>
      <c r="J61" s="421">
        <f t="shared" si="1"/>
        <v>46.460303966603071</v>
      </c>
      <c r="K61" s="422">
        <v>79.5</v>
      </c>
    </row>
    <row r="62" spans="1:11">
      <c r="A62" s="423">
        <v>58</v>
      </c>
      <c r="B62" s="452" t="s">
        <v>11</v>
      </c>
      <c r="C62" s="420">
        <v>18631.447222307972</v>
      </c>
      <c r="D62" s="421">
        <f t="shared" si="0"/>
        <v>45.787974211080105</v>
      </c>
      <c r="E62" s="422">
        <v>73.8</v>
      </c>
      <c r="G62" s="423">
        <v>58</v>
      </c>
      <c r="H62" s="452" t="s">
        <v>72</v>
      </c>
      <c r="I62" s="420">
        <v>19638.146595470716</v>
      </c>
      <c r="J62" s="421">
        <f t="shared" si="1"/>
        <v>46.147683222819211</v>
      </c>
      <c r="K62" s="422">
        <v>52</v>
      </c>
    </row>
    <row r="63" spans="1:11">
      <c r="A63" s="574">
        <v>59</v>
      </c>
      <c r="B63" s="452" t="s">
        <v>77</v>
      </c>
      <c r="C63" s="420">
        <v>18432.825516364341</v>
      </c>
      <c r="D63" s="421">
        <f t="shared" si="0"/>
        <v>45.299848654273198</v>
      </c>
      <c r="E63" s="422">
        <v>55.1</v>
      </c>
      <c r="G63" s="574">
        <v>59</v>
      </c>
      <c r="H63" s="452" t="s">
        <v>73</v>
      </c>
      <c r="I63" s="420">
        <v>19442.589049345952</v>
      </c>
      <c r="J63" s="421">
        <f t="shared" si="1"/>
        <v>45.688142519905888</v>
      </c>
      <c r="K63" s="422">
        <v>79.7</v>
      </c>
    </row>
    <row r="64" spans="1:11">
      <c r="A64" s="423">
        <v>60</v>
      </c>
      <c r="B64" s="452" t="s">
        <v>73</v>
      </c>
      <c r="C64" s="420">
        <v>18387.845361451957</v>
      </c>
      <c r="D64" s="421">
        <f t="shared" si="0"/>
        <v>45.189307044243421</v>
      </c>
      <c r="E64" s="422">
        <v>78.900000000000006</v>
      </c>
      <c r="G64" s="423">
        <v>60</v>
      </c>
      <c r="H64" s="452" t="s">
        <v>11</v>
      </c>
      <c r="I64" s="420">
        <v>19408.251967388554</v>
      </c>
      <c r="J64" s="421">
        <f t="shared" si="1"/>
        <v>45.607453806576324</v>
      </c>
      <c r="K64" s="422">
        <v>72.900000000000006</v>
      </c>
    </row>
    <row r="65" spans="1:11">
      <c r="A65" s="574">
        <v>61</v>
      </c>
      <c r="B65" s="452" t="s">
        <v>88</v>
      </c>
      <c r="C65" s="420">
        <v>18121.361891385768</v>
      </c>
      <c r="D65" s="421">
        <f t="shared" si="0"/>
        <v>44.534406858043162</v>
      </c>
      <c r="E65" s="422">
        <v>50</v>
      </c>
      <c r="G65" s="574">
        <v>61</v>
      </c>
      <c r="H65" s="452" t="s">
        <v>31</v>
      </c>
      <c r="I65" s="420">
        <v>19379.537054229211</v>
      </c>
      <c r="J65" s="421">
        <f t="shared" si="1"/>
        <v>45.539976628431937</v>
      </c>
      <c r="K65" s="422">
        <v>63.1</v>
      </c>
    </row>
    <row r="66" spans="1:11">
      <c r="A66" s="423">
        <v>62</v>
      </c>
      <c r="B66" s="452" t="s">
        <v>55</v>
      </c>
      <c r="C66" s="420">
        <v>18004.28107034897</v>
      </c>
      <c r="D66" s="421">
        <f t="shared" si="0"/>
        <v>44.246673245603965</v>
      </c>
      <c r="E66" s="422">
        <v>54.1</v>
      </c>
      <c r="G66" s="423">
        <v>62</v>
      </c>
      <c r="H66" s="452" t="s">
        <v>77</v>
      </c>
      <c r="I66" s="420">
        <v>19331.281426605401</v>
      </c>
      <c r="J66" s="421">
        <f t="shared" si="1"/>
        <v>45.426580722841969</v>
      </c>
      <c r="K66" s="422">
        <v>55.9</v>
      </c>
    </row>
    <row r="67" spans="1:11">
      <c r="A67" s="574">
        <v>63</v>
      </c>
      <c r="B67" s="452" t="s">
        <v>9</v>
      </c>
      <c r="C67" s="420">
        <v>17996.770005698407</v>
      </c>
      <c r="D67" s="421">
        <f t="shared" si="0"/>
        <v>44.228214323416424</v>
      </c>
      <c r="E67" s="422">
        <v>75.7</v>
      </c>
      <c r="G67" s="574">
        <v>63</v>
      </c>
      <c r="H67" s="452" t="s">
        <v>17</v>
      </c>
      <c r="I67" s="420">
        <v>19244.099750588335</v>
      </c>
      <c r="J67" s="421">
        <f t="shared" si="1"/>
        <v>45.221712491101719</v>
      </c>
      <c r="K67" s="422">
        <v>67.900000000000006</v>
      </c>
    </row>
    <row r="68" spans="1:11">
      <c r="A68" s="423">
        <v>64</v>
      </c>
      <c r="B68" s="452" t="s">
        <v>57</v>
      </c>
      <c r="C68" s="420">
        <v>17686.473241259671</v>
      </c>
      <c r="D68" s="421">
        <f t="shared" si="0"/>
        <v>43.465640161657753</v>
      </c>
      <c r="E68" s="422">
        <v>57.4</v>
      </c>
      <c r="G68" s="423">
        <v>64</v>
      </c>
      <c r="H68" s="452" t="s">
        <v>55</v>
      </c>
      <c r="I68" s="420">
        <v>18784.669859093028</v>
      </c>
      <c r="J68" s="421">
        <f t="shared" si="1"/>
        <v>44.142098129698105</v>
      </c>
      <c r="K68" s="422">
        <v>54.2</v>
      </c>
    </row>
    <row r="69" spans="1:11">
      <c r="A69" s="574">
        <v>65</v>
      </c>
      <c r="B69" s="452" t="s">
        <v>64</v>
      </c>
      <c r="C69" s="420">
        <v>17667.246038463712</v>
      </c>
      <c r="D69" s="421">
        <f t="shared" ref="D69:D86" si="2">C69/40690.7*100</f>
        <v>43.418388079988091</v>
      </c>
      <c r="E69" s="422">
        <v>68.2</v>
      </c>
      <c r="G69" s="574">
        <v>65</v>
      </c>
      <c r="H69" s="452" t="s">
        <v>57</v>
      </c>
      <c r="I69" s="420">
        <v>18707.991864656477</v>
      </c>
      <c r="J69" s="421">
        <f t="shared" ref="J69:J84" si="3">I69/42555*100</f>
        <v>43.961912500661441</v>
      </c>
      <c r="K69" s="422">
        <v>58.3</v>
      </c>
    </row>
    <row r="70" spans="1:11">
      <c r="A70" s="423">
        <v>66</v>
      </c>
      <c r="B70" s="452" t="s">
        <v>49</v>
      </c>
      <c r="C70" s="420">
        <v>17148.534468391576</v>
      </c>
      <c r="D70" s="421">
        <f t="shared" si="2"/>
        <v>42.143621192045302</v>
      </c>
      <c r="E70" s="422">
        <v>55.8</v>
      </c>
      <c r="G70" s="423">
        <v>66</v>
      </c>
      <c r="H70" s="452" t="s">
        <v>64</v>
      </c>
      <c r="I70" s="420">
        <v>18245.015297152157</v>
      </c>
      <c r="J70" s="421">
        <f t="shared" si="3"/>
        <v>42.873963804845857</v>
      </c>
      <c r="K70" s="422">
        <v>67</v>
      </c>
    </row>
    <row r="71" spans="1:11">
      <c r="A71" s="574">
        <v>67</v>
      </c>
      <c r="B71" s="452" t="s">
        <v>54</v>
      </c>
      <c r="C71" s="420">
        <v>17106.637460757185</v>
      </c>
      <c r="D71" s="421">
        <f t="shared" si="2"/>
        <v>42.04065661381393</v>
      </c>
      <c r="E71" s="422">
        <v>68.599999999999994</v>
      </c>
      <c r="G71" s="574">
        <v>67</v>
      </c>
      <c r="H71" s="452" t="s">
        <v>32</v>
      </c>
      <c r="I71" s="420">
        <v>17968.453564410276</v>
      </c>
      <c r="J71" s="421">
        <f t="shared" si="3"/>
        <v>42.224071353331631</v>
      </c>
      <c r="K71" s="422">
        <v>69.5</v>
      </c>
    </row>
    <row r="72" spans="1:11">
      <c r="A72" s="423">
        <v>68</v>
      </c>
      <c r="B72" s="452" t="s">
        <v>72</v>
      </c>
      <c r="C72" s="420">
        <v>16953.734251214148</v>
      </c>
      <c r="D72" s="421">
        <f t="shared" si="2"/>
        <v>41.664887188507812</v>
      </c>
      <c r="E72" s="422">
        <v>48.1</v>
      </c>
      <c r="G72" s="423">
        <v>68</v>
      </c>
      <c r="H72" s="452" t="s">
        <v>54</v>
      </c>
      <c r="I72" s="420">
        <v>17639.248797001346</v>
      </c>
      <c r="J72" s="421">
        <f>I72/42555*100</f>
        <v>41.450473027849483</v>
      </c>
      <c r="K72" s="422">
        <v>67.5</v>
      </c>
    </row>
    <row r="73" spans="1:11">
      <c r="A73" s="574">
        <v>69</v>
      </c>
      <c r="B73" s="452" t="s">
        <v>45</v>
      </c>
      <c r="C73" s="420">
        <v>16834.642043290045</v>
      </c>
      <c r="D73" s="421">
        <f t="shared" si="2"/>
        <v>41.372210464037352</v>
      </c>
      <c r="E73" s="422">
        <v>54.9</v>
      </c>
      <c r="G73" s="579">
        <v>69</v>
      </c>
      <c r="H73" s="427" t="s">
        <v>37</v>
      </c>
      <c r="I73" s="425">
        <v>16898.028092922745</v>
      </c>
      <c r="J73" s="564">
        <f t="shared" si="3"/>
        <v>39.708678399536467</v>
      </c>
      <c r="K73" s="426">
        <v>64.2</v>
      </c>
    </row>
    <row r="74" spans="1:11">
      <c r="A74" s="499">
        <v>70</v>
      </c>
      <c r="B74" s="456" t="s">
        <v>32</v>
      </c>
      <c r="C74" s="457">
        <v>16226.948576958659</v>
      </c>
      <c r="D74" s="498">
        <f t="shared" si="2"/>
        <v>39.878764870003856</v>
      </c>
      <c r="E74" s="401">
        <v>64.599999999999994</v>
      </c>
      <c r="G74" s="565">
        <v>70</v>
      </c>
      <c r="H74" s="427" t="s">
        <v>61</v>
      </c>
      <c r="I74" s="425">
        <v>16736.058864605253</v>
      </c>
      <c r="J74" s="564">
        <f t="shared" si="3"/>
        <v>39.328066888979563</v>
      </c>
      <c r="K74" s="426">
        <v>63.6</v>
      </c>
    </row>
    <row r="75" spans="1:11">
      <c r="A75" s="575">
        <v>71</v>
      </c>
      <c r="B75" s="456" t="s">
        <v>37</v>
      </c>
      <c r="C75" s="457">
        <v>16096.096096096097</v>
      </c>
      <c r="D75" s="498">
        <f t="shared" si="2"/>
        <v>39.557186521972092</v>
      </c>
      <c r="E75" s="401">
        <v>63.9</v>
      </c>
      <c r="G75" s="579">
        <v>71</v>
      </c>
      <c r="H75" s="427" t="s">
        <v>58</v>
      </c>
      <c r="I75" s="425">
        <v>16696.231845122798</v>
      </c>
      <c r="J75" s="564">
        <f t="shared" si="3"/>
        <v>39.234477370750319</v>
      </c>
      <c r="K75" s="426">
        <v>56.1</v>
      </c>
    </row>
    <row r="76" spans="1:11">
      <c r="A76" s="499">
        <v>72</v>
      </c>
      <c r="B76" s="456" t="s">
        <v>61</v>
      </c>
      <c r="C76" s="457">
        <v>15802.616939749341</v>
      </c>
      <c r="D76" s="498">
        <f t="shared" si="2"/>
        <v>38.835942708651707</v>
      </c>
      <c r="E76" s="401">
        <v>62</v>
      </c>
      <c r="G76" s="565">
        <v>72</v>
      </c>
      <c r="H76" s="427" t="s">
        <v>49</v>
      </c>
      <c r="I76" s="425">
        <v>16437.704550461567</v>
      </c>
      <c r="J76" s="564">
        <f t="shared" si="3"/>
        <v>38.62696404761266</v>
      </c>
      <c r="K76" s="426">
        <v>51.3</v>
      </c>
    </row>
    <row r="77" spans="1:11">
      <c r="A77" s="575">
        <v>73</v>
      </c>
      <c r="B77" s="456" t="s">
        <v>58</v>
      </c>
      <c r="C77" s="457">
        <v>15766.630777636256</v>
      </c>
      <c r="D77" s="498">
        <f t="shared" si="2"/>
        <v>38.747504411662263</v>
      </c>
      <c r="E77" s="401">
        <v>55.1</v>
      </c>
      <c r="G77" s="579">
        <v>73</v>
      </c>
      <c r="H77" s="427" t="s">
        <v>62</v>
      </c>
      <c r="I77" s="425">
        <v>16135.892452094469</v>
      </c>
      <c r="J77" s="564">
        <f t="shared" si="3"/>
        <v>37.917735758652263</v>
      </c>
      <c r="K77" s="426">
        <v>59.4</v>
      </c>
    </row>
    <row r="78" spans="1:11">
      <c r="A78" s="499">
        <v>74</v>
      </c>
      <c r="B78" s="456" t="s">
        <v>62</v>
      </c>
      <c r="C78" s="457">
        <v>15220.007209991363</v>
      </c>
      <c r="D78" s="498">
        <f t="shared" si="2"/>
        <v>37.404142002942599</v>
      </c>
      <c r="E78" s="401">
        <v>57.2</v>
      </c>
      <c r="G78" s="565">
        <v>74</v>
      </c>
      <c r="H78" s="427" t="s">
        <v>88</v>
      </c>
      <c r="I78" s="425">
        <v>15435.32264155036</v>
      </c>
      <c r="J78" s="564">
        <f t="shared" si="3"/>
        <v>36.271466670309856</v>
      </c>
      <c r="K78" s="426">
        <v>41</v>
      </c>
    </row>
    <row r="79" spans="1:11">
      <c r="A79" s="575">
        <v>75</v>
      </c>
      <c r="B79" s="456" t="s">
        <v>38</v>
      </c>
      <c r="C79" s="457">
        <v>13818.416718346254</v>
      </c>
      <c r="D79" s="498">
        <f t="shared" si="2"/>
        <v>33.959643649153875</v>
      </c>
      <c r="E79" s="401">
        <v>55.6</v>
      </c>
      <c r="G79" s="579">
        <v>75</v>
      </c>
      <c r="H79" s="427" t="s">
        <v>38</v>
      </c>
      <c r="I79" s="425">
        <v>12877.914273761713</v>
      </c>
      <c r="J79" s="564">
        <f>I79/42555*100</f>
        <v>30.261812416312335</v>
      </c>
      <c r="K79" s="426">
        <v>50.9</v>
      </c>
    </row>
    <row r="80" spans="1:11">
      <c r="A80" s="428">
        <v>76</v>
      </c>
      <c r="B80" s="433" t="s">
        <v>39</v>
      </c>
      <c r="C80" s="430">
        <v>11575.060508905852</v>
      </c>
      <c r="D80" s="431">
        <f t="shared" si="2"/>
        <v>28.446452159598763</v>
      </c>
      <c r="E80" s="431">
        <v>48</v>
      </c>
      <c r="G80" s="428">
        <v>76</v>
      </c>
      <c r="H80" s="433" t="s">
        <v>39</v>
      </c>
      <c r="I80" s="430">
        <v>12464.623432690572</v>
      </c>
      <c r="J80" s="431">
        <f t="shared" si="3"/>
        <v>29.290620215463687</v>
      </c>
      <c r="K80" s="431">
        <v>48.7</v>
      </c>
    </row>
    <row r="81" spans="1:11">
      <c r="A81" s="576">
        <v>77</v>
      </c>
      <c r="B81" s="433" t="s">
        <v>69</v>
      </c>
      <c r="C81" s="430">
        <v>11252.312742464936</v>
      </c>
      <c r="D81" s="431">
        <f t="shared" si="2"/>
        <v>27.653278863388774</v>
      </c>
      <c r="E81" s="431">
        <v>41.2</v>
      </c>
      <c r="G81" s="576">
        <v>77</v>
      </c>
      <c r="H81" s="433" t="s">
        <v>69</v>
      </c>
      <c r="I81" s="430">
        <v>11951.78008111762</v>
      </c>
      <c r="J81" s="431">
        <f t="shared" si="3"/>
        <v>28.085489557320219</v>
      </c>
      <c r="K81" s="431">
        <v>40.5</v>
      </c>
    </row>
    <row r="82" spans="1:11" ht="14.95" customHeight="1">
      <c r="A82" s="428">
        <v>78</v>
      </c>
      <c r="B82" s="433" t="s">
        <v>36</v>
      </c>
      <c r="C82" s="430">
        <v>10396.487905483898</v>
      </c>
      <c r="D82" s="431">
        <f t="shared" si="2"/>
        <v>25.550034542251421</v>
      </c>
      <c r="E82" s="431">
        <v>44.9</v>
      </c>
      <c r="G82" s="428">
        <v>78</v>
      </c>
      <c r="H82" s="433" t="s">
        <v>326</v>
      </c>
      <c r="I82" s="430">
        <v>11221.229403226071</v>
      </c>
      <c r="J82" s="431">
        <f>I82/42555*100</f>
        <v>26.368768424923207</v>
      </c>
      <c r="K82" s="431">
        <v>42.2</v>
      </c>
    </row>
    <row r="83" spans="1:11" ht="14.95" customHeight="1">
      <c r="A83" s="576">
        <v>79</v>
      </c>
      <c r="B83" s="433" t="s">
        <v>326</v>
      </c>
      <c r="C83" s="430">
        <v>9600.4852018467645</v>
      </c>
      <c r="D83" s="431">
        <f t="shared" si="2"/>
        <v>23.593806943224781</v>
      </c>
      <c r="E83" s="431">
        <v>37.200000000000003</v>
      </c>
      <c r="G83" s="576">
        <v>79</v>
      </c>
      <c r="H83" s="433" t="s">
        <v>36</v>
      </c>
      <c r="I83" s="430">
        <v>11030.014993745817</v>
      </c>
      <c r="J83" s="431">
        <f t="shared" si="3"/>
        <v>25.919433659372149</v>
      </c>
      <c r="K83" s="431">
        <v>45.3</v>
      </c>
    </row>
    <row r="84" spans="1:11">
      <c r="A84" s="428">
        <v>80</v>
      </c>
      <c r="B84" s="433" t="s">
        <v>90</v>
      </c>
      <c r="C84" s="430">
        <v>9453.3626225076041</v>
      </c>
      <c r="D84" s="431">
        <f t="shared" si="2"/>
        <v>23.232243786682471</v>
      </c>
      <c r="E84" s="431">
        <v>26.2</v>
      </c>
      <c r="G84" s="428">
        <v>80</v>
      </c>
      <c r="H84" s="433" t="s">
        <v>90</v>
      </c>
      <c r="I84" s="430">
        <v>10025.260416666666</v>
      </c>
      <c r="J84" s="431">
        <f t="shared" si="3"/>
        <v>23.55836074883484</v>
      </c>
      <c r="K84" s="431">
        <v>26.3</v>
      </c>
    </row>
    <row r="85" spans="1:11">
      <c r="A85" s="576">
        <v>81</v>
      </c>
      <c r="B85" s="433" t="s">
        <v>71</v>
      </c>
      <c r="C85" s="430">
        <v>8620.6230104592996</v>
      </c>
      <c r="D85" s="431">
        <f t="shared" si="2"/>
        <v>21.185732883581014</v>
      </c>
      <c r="E85" s="431">
        <v>27</v>
      </c>
      <c r="G85" s="576">
        <v>81</v>
      </c>
      <c r="H85" s="433" t="s">
        <v>71</v>
      </c>
      <c r="I85" s="430">
        <v>9038.0227475065622</v>
      </c>
      <c r="J85" s="431">
        <f>I85/42555*100</f>
        <v>21.238450822480466</v>
      </c>
      <c r="K85" s="431">
        <v>26.1</v>
      </c>
    </row>
    <row r="86" spans="1:11">
      <c r="A86" s="428">
        <v>82</v>
      </c>
      <c r="B86" s="433" t="s">
        <v>42</v>
      </c>
      <c r="C86" s="430">
        <v>6028.2209555555555</v>
      </c>
      <c r="D86" s="431">
        <f t="shared" si="2"/>
        <v>14.814738885188891</v>
      </c>
      <c r="E86" s="431">
        <v>25</v>
      </c>
      <c r="G86" s="428">
        <v>82</v>
      </c>
      <c r="H86" s="433" t="s">
        <v>42</v>
      </c>
      <c r="I86" s="430">
        <v>8437.271390623062</v>
      </c>
      <c r="J86" s="431">
        <f>I86/42555*100</f>
        <v>19.826745131296118</v>
      </c>
      <c r="K86" s="431">
        <v>33.9</v>
      </c>
    </row>
  </sheetData>
  <mergeCells count="4">
    <mergeCell ref="A1:E1"/>
    <mergeCell ref="A2:E2"/>
    <mergeCell ref="G1:K1"/>
    <mergeCell ref="G2:K2"/>
  </mergeCells>
  <pageMargins left="0.94488188976377963" right="0.51181102362204722" top="0.74803149606299213" bottom="0.74803149606299213" header="0.31496062992125984" footer="0.31496062992125984"/>
  <pageSetup paperSize="9" orientation="portrait" r:id="rId1"/>
  <headerFooter differentFirst="1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87"/>
  <sheetViews>
    <sheetView topLeftCell="F1" workbookViewId="0">
      <selection activeCell="G84" sqref="G84"/>
    </sheetView>
  </sheetViews>
  <sheetFormatPr defaultRowHeight="14.3"/>
  <cols>
    <col min="1" max="1" width="6.75" customWidth="1"/>
    <col min="2" max="2" width="37.375" customWidth="1"/>
    <col min="3" max="3" width="13.125" customWidth="1"/>
    <col min="7" max="7" width="6.75" customWidth="1"/>
    <col min="8" max="8" width="37.375" customWidth="1"/>
    <col min="9" max="9" width="13.125" customWidth="1"/>
  </cols>
  <sheetData>
    <row r="1" spans="1:11">
      <c r="A1" s="668" t="s">
        <v>369</v>
      </c>
      <c r="B1" s="668"/>
      <c r="C1" s="668"/>
      <c r="D1" s="668"/>
      <c r="E1" s="668"/>
      <c r="G1" s="668" t="s">
        <v>436</v>
      </c>
      <c r="H1" s="668"/>
      <c r="I1" s="668"/>
      <c r="J1" s="668"/>
      <c r="K1" s="668"/>
    </row>
    <row r="2" spans="1:11">
      <c r="A2" s="668"/>
      <c r="B2" s="668"/>
      <c r="C2" s="668"/>
      <c r="D2" s="668"/>
      <c r="E2" s="668"/>
      <c r="G2" s="668"/>
      <c r="H2" s="668"/>
      <c r="I2" s="668"/>
      <c r="J2" s="668"/>
      <c r="K2" s="668"/>
    </row>
    <row r="3" spans="1:11">
      <c r="A3" s="669" t="s">
        <v>398</v>
      </c>
      <c r="B3" s="669"/>
      <c r="C3" s="669"/>
      <c r="D3" s="669"/>
      <c r="E3" s="669"/>
      <c r="G3" s="669" t="s">
        <v>437</v>
      </c>
      <c r="H3" s="669"/>
      <c r="I3" s="669"/>
      <c r="J3" s="669"/>
      <c r="K3" s="669"/>
    </row>
    <row r="4" spans="1:11" ht="51.65">
      <c r="A4" s="437" t="s">
        <v>95</v>
      </c>
      <c r="B4" s="394" t="s">
        <v>364</v>
      </c>
      <c r="C4" s="340" t="s">
        <v>370</v>
      </c>
      <c r="D4" s="438" t="s">
        <v>366</v>
      </c>
      <c r="E4" s="438" t="s">
        <v>367</v>
      </c>
      <c r="G4" s="437" t="s">
        <v>95</v>
      </c>
      <c r="H4" s="343" t="s">
        <v>364</v>
      </c>
      <c r="I4" s="340" t="s">
        <v>435</v>
      </c>
      <c r="J4" s="438" t="s">
        <v>366</v>
      </c>
      <c r="K4" s="438" t="s">
        <v>367</v>
      </c>
    </row>
    <row r="5" spans="1:11">
      <c r="A5" s="439">
        <v>1</v>
      </c>
      <c r="B5" s="440" t="s">
        <v>82</v>
      </c>
      <c r="C5" s="399">
        <v>68150.979947840184</v>
      </c>
      <c r="D5" s="441">
        <f>C5/40690.7*100</f>
        <v>167.4853957976643</v>
      </c>
      <c r="E5" s="401">
        <v>104.4</v>
      </c>
      <c r="G5" s="581">
        <v>1</v>
      </c>
      <c r="H5" s="255" t="s">
        <v>82</v>
      </c>
      <c r="I5" s="264">
        <v>85173.126332470827</v>
      </c>
      <c r="J5" s="441">
        <f>I5/42555*100</f>
        <v>200.14834057683194</v>
      </c>
      <c r="K5" s="401">
        <v>121.1</v>
      </c>
    </row>
    <row r="6" spans="1:11">
      <c r="A6" s="439">
        <v>2</v>
      </c>
      <c r="B6" s="255" t="s">
        <v>323</v>
      </c>
      <c r="C6" s="399">
        <v>62523.773181479679</v>
      </c>
      <c r="D6" s="441">
        <f t="shared" ref="D6:D69" si="0">C6/40690.7*100</f>
        <v>153.6561749527034</v>
      </c>
      <c r="E6" s="403">
        <v>78.900000000000006</v>
      </c>
      <c r="G6" s="581">
        <v>2</v>
      </c>
      <c r="H6" s="255" t="s">
        <v>87</v>
      </c>
      <c r="I6" s="264">
        <v>65098.026008267952</v>
      </c>
      <c r="J6" s="441">
        <f t="shared" ref="J6:J69" si="1">I6/42555*100</f>
        <v>152.97385973039115</v>
      </c>
      <c r="K6" s="568">
        <v>88.6</v>
      </c>
    </row>
    <row r="7" spans="1:11">
      <c r="A7" s="439">
        <v>3</v>
      </c>
      <c r="B7" s="255" t="s">
        <v>86</v>
      </c>
      <c r="C7" s="399">
        <v>55730.002369186048</v>
      </c>
      <c r="D7" s="441">
        <f t="shared" si="0"/>
        <v>136.96004828913254</v>
      </c>
      <c r="E7" s="403">
        <v>72</v>
      </c>
      <c r="G7" s="581">
        <v>3</v>
      </c>
      <c r="H7" s="255" t="s">
        <v>86</v>
      </c>
      <c r="I7" s="264">
        <v>64229.542327627198</v>
      </c>
      <c r="J7" s="441">
        <f t="shared" si="1"/>
        <v>150.93300981700671</v>
      </c>
      <c r="K7" s="568">
        <v>77.900000000000006</v>
      </c>
    </row>
    <row r="8" spans="1:11">
      <c r="A8" s="439">
        <v>4</v>
      </c>
      <c r="B8" s="255" t="s">
        <v>89</v>
      </c>
      <c r="C8" s="399">
        <v>54031.893754925535</v>
      </c>
      <c r="D8" s="441">
        <f t="shared" si="0"/>
        <v>132.78683766788367</v>
      </c>
      <c r="E8" s="403">
        <v>57.4</v>
      </c>
      <c r="G8" s="581">
        <v>4</v>
      </c>
      <c r="H8" s="255" t="s">
        <v>323</v>
      </c>
      <c r="I8" s="264">
        <v>61716.446992943042</v>
      </c>
      <c r="J8" s="441">
        <f t="shared" si="1"/>
        <v>145.02748676522862</v>
      </c>
      <c r="K8" s="568">
        <v>74.599999999999994</v>
      </c>
    </row>
    <row r="9" spans="1:11">
      <c r="A9" s="439">
        <v>5</v>
      </c>
      <c r="B9" s="255" t="s">
        <v>87</v>
      </c>
      <c r="C9" s="399">
        <v>50691.933601096054</v>
      </c>
      <c r="D9" s="441">
        <f t="shared" si="0"/>
        <v>124.57867178764694</v>
      </c>
      <c r="E9" s="403">
        <v>70.7</v>
      </c>
      <c r="G9" s="581">
        <v>5</v>
      </c>
      <c r="H9" s="255" t="s">
        <v>89</v>
      </c>
      <c r="I9" s="264">
        <v>58476.865189792203</v>
      </c>
      <c r="J9" s="441">
        <f t="shared" si="1"/>
        <v>137.41479306730631</v>
      </c>
      <c r="K9" s="568">
        <v>59.5</v>
      </c>
    </row>
    <row r="10" spans="1:11">
      <c r="A10" s="439">
        <v>6</v>
      </c>
      <c r="B10" s="255" t="s">
        <v>322</v>
      </c>
      <c r="C10" s="399">
        <v>49609.343420781086</v>
      </c>
      <c r="D10" s="441">
        <f t="shared" si="0"/>
        <v>121.91813711924615</v>
      </c>
      <c r="E10" s="401">
        <v>104</v>
      </c>
      <c r="G10" s="581">
        <v>6</v>
      </c>
      <c r="H10" s="255" t="s">
        <v>322</v>
      </c>
      <c r="I10" s="264">
        <v>49734.946563288817</v>
      </c>
      <c r="J10" s="441">
        <f t="shared" si="1"/>
        <v>116.87215735704103</v>
      </c>
      <c r="K10" s="401">
        <v>100.4</v>
      </c>
    </row>
    <row r="11" spans="1:11">
      <c r="A11" s="439">
        <v>7</v>
      </c>
      <c r="B11" s="255" t="s">
        <v>325</v>
      </c>
      <c r="C11" s="399">
        <v>44917.440554449378</v>
      </c>
      <c r="D11" s="441">
        <f t="shared" si="0"/>
        <v>110.38748548058742</v>
      </c>
      <c r="E11" s="403">
        <v>76.900000000000006</v>
      </c>
      <c r="G11" s="581">
        <v>7</v>
      </c>
      <c r="H11" s="255" t="s">
        <v>325</v>
      </c>
      <c r="I11" s="264">
        <v>45854.399216510574</v>
      </c>
      <c r="J11" s="441">
        <f t="shared" si="1"/>
        <v>107.75325864530743</v>
      </c>
      <c r="K11" s="568">
        <v>77.599999999999994</v>
      </c>
    </row>
    <row r="12" spans="1:11">
      <c r="A12" s="439">
        <v>8</v>
      </c>
      <c r="B12" s="255" t="s">
        <v>29</v>
      </c>
      <c r="C12" s="399">
        <v>41289.781435688368</v>
      </c>
      <c r="D12" s="441">
        <f t="shared" si="0"/>
        <v>101.47228097744294</v>
      </c>
      <c r="E12" s="401">
        <v>101.3</v>
      </c>
      <c r="G12" s="581">
        <v>8</v>
      </c>
      <c r="H12" s="255" t="s">
        <v>29</v>
      </c>
      <c r="I12" s="264">
        <v>42166.468132693473</v>
      </c>
      <c r="J12" s="441">
        <f t="shared" si="1"/>
        <v>99.086988914800784</v>
      </c>
      <c r="K12" s="401">
        <v>101</v>
      </c>
    </row>
    <row r="13" spans="1:11">
      <c r="A13" s="439">
        <v>9</v>
      </c>
      <c r="B13" s="255" t="s">
        <v>10</v>
      </c>
      <c r="C13" s="399">
        <v>38762.90671629706</v>
      </c>
      <c r="D13" s="441">
        <f t="shared" si="0"/>
        <v>95.262324600700069</v>
      </c>
      <c r="E13" s="401">
        <v>109.5</v>
      </c>
      <c r="G13" s="581">
        <v>9</v>
      </c>
      <c r="H13" s="255" t="s">
        <v>10</v>
      </c>
      <c r="I13" s="264">
        <v>38630.145461436128</v>
      </c>
      <c r="J13" s="441">
        <f t="shared" si="1"/>
        <v>90.776983812562875</v>
      </c>
      <c r="K13" s="401">
        <v>105.8</v>
      </c>
    </row>
    <row r="14" spans="1:11">
      <c r="A14" s="439">
        <v>10</v>
      </c>
      <c r="B14" s="255" t="s">
        <v>13</v>
      </c>
      <c r="C14" s="399">
        <v>35207.825830811569</v>
      </c>
      <c r="D14" s="441">
        <f t="shared" si="0"/>
        <v>86.525485751809555</v>
      </c>
      <c r="E14" s="401">
        <v>119.2</v>
      </c>
      <c r="G14" s="581">
        <v>10</v>
      </c>
      <c r="H14" s="255" t="s">
        <v>30</v>
      </c>
      <c r="I14" s="264">
        <v>36017.851544800593</v>
      </c>
      <c r="J14" s="441">
        <f t="shared" si="1"/>
        <v>84.638354000236376</v>
      </c>
      <c r="K14" s="568">
        <v>63.3</v>
      </c>
    </row>
    <row r="15" spans="1:11">
      <c r="A15" s="439">
        <v>11</v>
      </c>
      <c r="B15" s="255" t="s">
        <v>30</v>
      </c>
      <c r="C15" s="399">
        <v>34154.91900869699</v>
      </c>
      <c r="D15" s="441">
        <f t="shared" si="0"/>
        <v>83.937899836318834</v>
      </c>
      <c r="E15" s="403">
        <v>63.5</v>
      </c>
      <c r="G15" s="581">
        <v>11</v>
      </c>
      <c r="H15" s="255" t="s">
        <v>324</v>
      </c>
      <c r="I15" s="264">
        <v>35567.206857118588</v>
      </c>
      <c r="J15" s="441">
        <f t="shared" si="1"/>
        <v>83.579383990409099</v>
      </c>
      <c r="K15" s="568">
        <v>74.599999999999994</v>
      </c>
    </row>
    <row r="16" spans="1:11">
      <c r="A16" s="439">
        <v>12</v>
      </c>
      <c r="B16" s="255" t="s">
        <v>324</v>
      </c>
      <c r="C16" s="399">
        <v>33949.209060925576</v>
      </c>
      <c r="D16" s="441">
        <f t="shared" si="0"/>
        <v>83.432354471477694</v>
      </c>
      <c r="E16" s="403">
        <v>75.5</v>
      </c>
      <c r="G16" s="581">
        <v>12</v>
      </c>
      <c r="H16" s="255" t="s">
        <v>13</v>
      </c>
      <c r="I16" s="264">
        <v>33834.353380202214</v>
      </c>
      <c r="J16" s="441">
        <f t="shared" si="1"/>
        <v>79.507351381041516</v>
      </c>
      <c r="K16" s="401">
        <v>109.7</v>
      </c>
    </row>
    <row r="17" spans="1:11">
      <c r="A17" s="439">
        <v>13</v>
      </c>
      <c r="B17" s="255" t="s">
        <v>25</v>
      </c>
      <c r="C17" s="399">
        <v>32357.772454974693</v>
      </c>
      <c r="D17" s="441">
        <f t="shared" si="0"/>
        <v>79.521297139087537</v>
      </c>
      <c r="E17" s="403">
        <v>67.900000000000006</v>
      </c>
      <c r="G17" s="581">
        <v>13</v>
      </c>
      <c r="H17" s="255" t="s">
        <v>6</v>
      </c>
      <c r="I17" s="264">
        <v>33105.250993790156</v>
      </c>
      <c r="J17" s="441">
        <f t="shared" si="1"/>
        <v>77.794033588979346</v>
      </c>
      <c r="K17" s="401">
        <v>110</v>
      </c>
    </row>
    <row r="18" spans="1:11">
      <c r="A18" s="439">
        <v>14</v>
      </c>
      <c r="B18" s="255" t="s">
        <v>6</v>
      </c>
      <c r="C18" s="399">
        <v>32220.980040049093</v>
      </c>
      <c r="D18" s="441">
        <f t="shared" si="0"/>
        <v>79.1851210228605</v>
      </c>
      <c r="E18" s="401">
        <v>113</v>
      </c>
      <c r="G18" s="581">
        <v>14</v>
      </c>
      <c r="H18" s="255" t="s">
        <v>25</v>
      </c>
      <c r="I18" s="264">
        <v>31899.767204774937</v>
      </c>
      <c r="J18" s="441">
        <f t="shared" si="1"/>
        <v>74.961267077370309</v>
      </c>
      <c r="K18" s="568">
        <v>63.6</v>
      </c>
    </row>
    <row r="19" spans="1:11">
      <c r="A19" s="439">
        <v>15</v>
      </c>
      <c r="B19" s="255" t="s">
        <v>20</v>
      </c>
      <c r="C19" s="399">
        <v>32079.222667033471</v>
      </c>
      <c r="D19" s="441">
        <f t="shared" si="0"/>
        <v>78.836743204303374</v>
      </c>
      <c r="E19" s="403">
        <v>99.1</v>
      </c>
      <c r="G19" s="581">
        <v>15</v>
      </c>
      <c r="H19" s="255" t="s">
        <v>20</v>
      </c>
      <c r="I19" s="264">
        <v>31580.833995338333</v>
      </c>
      <c r="J19" s="441">
        <f t="shared" si="1"/>
        <v>74.211805887294872</v>
      </c>
      <c r="K19" s="568">
        <v>94.3</v>
      </c>
    </row>
    <row r="20" spans="1:11">
      <c r="A20" s="439">
        <v>16</v>
      </c>
      <c r="B20" s="255" t="s">
        <v>65</v>
      </c>
      <c r="C20" s="399">
        <v>31119.147809806964</v>
      </c>
      <c r="D20" s="441">
        <f t="shared" si="0"/>
        <v>76.47729778501467</v>
      </c>
      <c r="E20" s="403">
        <v>90.1</v>
      </c>
      <c r="G20" s="582"/>
      <c r="H20" s="443" t="s">
        <v>320</v>
      </c>
      <c r="I20" s="444">
        <v>31097.902718515958</v>
      </c>
      <c r="J20" s="445">
        <f t="shared" si="1"/>
        <v>73.076965617473761</v>
      </c>
      <c r="K20" s="587"/>
    </row>
    <row r="21" spans="1:11">
      <c r="A21" s="439">
        <v>17</v>
      </c>
      <c r="B21" s="255" t="s">
        <v>55</v>
      </c>
      <c r="C21" s="399">
        <v>30602.84925871516</v>
      </c>
      <c r="D21" s="441">
        <f t="shared" si="0"/>
        <v>75.208461045681602</v>
      </c>
      <c r="E21" s="403">
        <v>91.9</v>
      </c>
      <c r="G21" s="583">
        <v>16</v>
      </c>
      <c r="H21" s="417" t="s">
        <v>24</v>
      </c>
      <c r="I21" s="416">
        <v>30913.37128461901</v>
      </c>
      <c r="J21" s="448">
        <f t="shared" si="1"/>
        <v>72.643335177109648</v>
      </c>
      <c r="K21" s="413">
        <v>81</v>
      </c>
    </row>
    <row r="22" spans="1:11">
      <c r="A22" s="439">
        <v>18</v>
      </c>
      <c r="B22" s="255" t="s">
        <v>4</v>
      </c>
      <c r="C22" s="399">
        <v>30560.901264193406</v>
      </c>
      <c r="D22" s="441">
        <f t="shared" si="0"/>
        <v>75.105371163910689</v>
      </c>
      <c r="E22" s="401">
        <v>103.1</v>
      </c>
      <c r="G22" s="583">
        <v>17</v>
      </c>
      <c r="H22" s="417" t="s">
        <v>65</v>
      </c>
      <c r="I22" s="416">
        <v>30906.261161106569</v>
      </c>
      <c r="J22" s="448">
        <f t="shared" si="1"/>
        <v>72.626627096948809</v>
      </c>
      <c r="K22" s="413">
        <v>84.2</v>
      </c>
    </row>
    <row r="23" spans="1:11">
      <c r="A23" s="442"/>
      <c r="B23" s="443" t="s">
        <v>320</v>
      </c>
      <c r="C23" s="444">
        <v>30413.888857290931</v>
      </c>
      <c r="D23" s="445">
        <f t="shared" si="0"/>
        <v>74.744078763184049</v>
      </c>
      <c r="E23" s="446"/>
      <c r="G23" s="573">
        <v>18</v>
      </c>
      <c r="H23" s="580" t="s">
        <v>83</v>
      </c>
      <c r="I23" s="411">
        <v>30172.973178113818</v>
      </c>
      <c r="J23" s="448">
        <f t="shared" si="1"/>
        <v>70.903473570940719</v>
      </c>
      <c r="K23" s="412">
        <v>73.7</v>
      </c>
    </row>
    <row r="24" spans="1:11">
      <c r="A24" s="447">
        <v>19</v>
      </c>
      <c r="B24" s="417" t="s">
        <v>24</v>
      </c>
      <c r="C24" s="416">
        <v>29856.683727948486</v>
      </c>
      <c r="D24" s="448">
        <f t="shared" si="0"/>
        <v>73.374711489230933</v>
      </c>
      <c r="E24" s="413">
        <v>81.900000000000006</v>
      </c>
      <c r="G24" s="583">
        <v>19</v>
      </c>
      <c r="H24" s="417" t="s">
        <v>4</v>
      </c>
      <c r="I24" s="416">
        <v>30116.979401857021</v>
      </c>
      <c r="J24" s="448">
        <f t="shared" si="1"/>
        <v>70.771893788877975</v>
      </c>
      <c r="K24" s="413">
        <v>98.5</v>
      </c>
    </row>
    <row r="25" spans="1:11">
      <c r="A25" s="447">
        <v>20</v>
      </c>
      <c r="B25" s="417" t="s">
        <v>83</v>
      </c>
      <c r="C25" s="416">
        <v>29563.308982280549</v>
      </c>
      <c r="D25" s="448">
        <f t="shared" si="0"/>
        <v>72.653724271837433</v>
      </c>
      <c r="E25" s="413">
        <v>75.599999999999994</v>
      </c>
      <c r="G25" s="583">
        <v>20</v>
      </c>
      <c r="H25" s="417" t="s">
        <v>55</v>
      </c>
      <c r="I25" s="416">
        <v>29916.723534017456</v>
      </c>
      <c r="J25" s="448">
        <f t="shared" si="1"/>
        <v>70.301312499159806</v>
      </c>
      <c r="K25" s="413">
        <v>86.3</v>
      </c>
    </row>
    <row r="26" spans="1:11">
      <c r="A26" s="447">
        <v>21</v>
      </c>
      <c r="B26" s="417" t="s">
        <v>19</v>
      </c>
      <c r="C26" s="416">
        <v>29431.619671243214</v>
      </c>
      <c r="D26" s="448">
        <f t="shared" si="0"/>
        <v>72.330089360082809</v>
      </c>
      <c r="E26" s="401">
        <v>103.8</v>
      </c>
      <c r="G26" s="583">
        <v>21</v>
      </c>
      <c r="H26" s="417" t="s">
        <v>19</v>
      </c>
      <c r="I26" s="416">
        <v>29628.201758647341</v>
      </c>
      <c r="J26" s="448">
        <f t="shared" si="1"/>
        <v>69.623315141927719</v>
      </c>
      <c r="K26" s="413">
        <v>99.7</v>
      </c>
    </row>
    <row r="27" spans="1:11">
      <c r="A27" s="447">
        <v>22</v>
      </c>
      <c r="B27" s="417" t="s">
        <v>52</v>
      </c>
      <c r="C27" s="416">
        <v>28726.044006184435</v>
      </c>
      <c r="D27" s="448">
        <f t="shared" si="0"/>
        <v>70.596091996904548</v>
      </c>
      <c r="E27" s="413">
        <v>88.5</v>
      </c>
      <c r="G27" s="583">
        <v>22</v>
      </c>
      <c r="H27" s="417" t="s">
        <v>75</v>
      </c>
      <c r="I27" s="416">
        <v>29265.550771438822</v>
      </c>
      <c r="J27" s="448">
        <f t="shared" si="1"/>
        <v>68.771121540215773</v>
      </c>
      <c r="K27" s="413">
        <v>71</v>
      </c>
    </row>
    <row r="28" spans="1:11">
      <c r="A28" s="447">
        <v>23</v>
      </c>
      <c r="B28" s="417" t="s">
        <v>77</v>
      </c>
      <c r="C28" s="416">
        <v>28646.416357702463</v>
      </c>
      <c r="D28" s="448">
        <f t="shared" si="0"/>
        <v>70.400401953523698</v>
      </c>
      <c r="E28" s="413">
        <v>85.6</v>
      </c>
      <c r="G28" s="583">
        <v>23</v>
      </c>
      <c r="H28" s="417" t="s">
        <v>81</v>
      </c>
      <c r="I28" s="416">
        <v>29107.799262605266</v>
      </c>
      <c r="J28" s="448">
        <f t="shared" si="1"/>
        <v>68.400421249219278</v>
      </c>
      <c r="K28" s="413">
        <v>43.7</v>
      </c>
    </row>
    <row r="29" spans="1:11">
      <c r="A29" s="447">
        <v>24</v>
      </c>
      <c r="B29" s="417" t="s">
        <v>81</v>
      </c>
      <c r="C29" s="416">
        <v>28201.590803104405</v>
      </c>
      <c r="D29" s="448">
        <f t="shared" si="0"/>
        <v>69.307214678303424</v>
      </c>
      <c r="E29" s="413">
        <v>45.5</v>
      </c>
      <c r="G29" s="583">
        <v>24</v>
      </c>
      <c r="H29" s="417" t="s">
        <v>52</v>
      </c>
      <c r="I29" s="416">
        <v>29097.450090438368</v>
      </c>
      <c r="J29" s="448">
        <f t="shared" si="1"/>
        <v>68.37610172820672</v>
      </c>
      <c r="K29" s="413">
        <v>85.8</v>
      </c>
    </row>
    <row r="30" spans="1:11">
      <c r="A30" s="447">
        <v>25</v>
      </c>
      <c r="B30" s="417" t="s">
        <v>66</v>
      </c>
      <c r="C30" s="416">
        <v>28033.111577268766</v>
      </c>
      <c r="D30" s="448">
        <f t="shared" si="0"/>
        <v>68.893166195884476</v>
      </c>
      <c r="E30" s="413">
        <v>43.3</v>
      </c>
      <c r="G30" s="583">
        <v>25</v>
      </c>
      <c r="H30" s="417" t="s">
        <v>66</v>
      </c>
      <c r="I30" s="416">
        <v>28719.099350377815</v>
      </c>
      <c r="J30" s="448">
        <f t="shared" si="1"/>
        <v>67.487015275238676</v>
      </c>
      <c r="K30" s="413">
        <v>41.7</v>
      </c>
    </row>
    <row r="31" spans="1:11">
      <c r="A31" s="447">
        <v>26</v>
      </c>
      <c r="B31" s="417" t="s">
        <v>67</v>
      </c>
      <c r="C31" s="416">
        <v>27553.638409793064</v>
      </c>
      <c r="D31" s="448">
        <f t="shared" si="0"/>
        <v>67.714830194105943</v>
      </c>
      <c r="E31" s="413">
        <v>82.9</v>
      </c>
      <c r="G31" s="583">
        <v>26</v>
      </c>
      <c r="H31" s="417" t="s">
        <v>84</v>
      </c>
      <c r="I31" s="416">
        <v>28373.675297093545</v>
      </c>
      <c r="J31" s="448">
        <f t="shared" si="1"/>
        <v>66.675303247781798</v>
      </c>
      <c r="K31" s="413">
        <v>62.2</v>
      </c>
    </row>
    <row r="32" spans="1:11">
      <c r="A32" s="447">
        <v>27</v>
      </c>
      <c r="B32" s="417" t="s">
        <v>27</v>
      </c>
      <c r="C32" s="416">
        <v>27533.758268030761</v>
      </c>
      <c r="D32" s="448">
        <f t="shared" si="0"/>
        <v>67.66597347312964</v>
      </c>
      <c r="E32" s="413">
        <v>80.7</v>
      </c>
      <c r="G32" s="583">
        <v>27</v>
      </c>
      <c r="H32" s="417" t="s">
        <v>59</v>
      </c>
      <c r="I32" s="416">
        <v>28305.614811058753</v>
      </c>
      <c r="J32" s="448">
        <f t="shared" si="1"/>
        <v>66.515367902852191</v>
      </c>
      <c r="K32" s="401">
        <v>100.7</v>
      </c>
    </row>
    <row r="33" spans="1:11">
      <c r="A33" s="447">
        <v>28</v>
      </c>
      <c r="B33" s="417" t="s">
        <v>59</v>
      </c>
      <c r="C33" s="416">
        <v>27415.877725919912</v>
      </c>
      <c r="D33" s="448">
        <f t="shared" si="0"/>
        <v>67.376274494958096</v>
      </c>
      <c r="E33" s="401">
        <v>109.5</v>
      </c>
      <c r="G33" s="583">
        <v>28</v>
      </c>
      <c r="H33" s="417" t="s">
        <v>77</v>
      </c>
      <c r="I33" s="416">
        <v>28133.769067212077</v>
      </c>
      <c r="J33" s="448">
        <f t="shared" si="1"/>
        <v>66.111547567176771</v>
      </c>
      <c r="K33" s="413">
        <v>81.400000000000006</v>
      </c>
    </row>
    <row r="34" spans="1:11">
      <c r="A34" s="447">
        <v>29</v>
      </c>
      <c r="B34" s="417" t="s">
        <v>78</v>
      </c>
      <c r="C34" s="416">
        <v>27368.70546719979</v>
      </c>
      <c r="D34" s="448">
        <f t="shared" si="0"/>
        <v>67.260345649496799</v>
      </c>
      <c r="E34" s="413">
        <v>86.8</v>
      </c>
      <c r="G34" s="583">
        <v>29</v>
      </c>
      <c r="H34" s="417" t="s">
        <v>67</v>
      </c>
      <c r="I34" s="416">
        <v>28119.836422680513</v>
      </c>
      <c r="J34" s="448">
        <f t="shared" si="1"/>
        <v>66.078807243991335</v>
      </c>
      <c r="K34" s="413">
        <v>82</v>
      </c>
    </row>
    <row r="35" spans="1:11">
      <c r="A35" s="447">
        <v>30</v>
      </c>
      <c r="B35" s="417" t="s">
        <v>5</v>
      </c>
      <c r="C35" s="416">
        <v>27122.305732401052</v>
      </c>
      <c r="D35" s="448">
        <f t="shared" si="0"/>
        <v>66.654802528344447</v>
      </c>
      <c r="E35" s="401">
        <v>107.2</v>
      </c>
      <c r="G35" s="583">
        <v>30</v>
      </c>
      <c r="H35" s="417" t="s">
        <v>27</v>
      </c>
      <c r="I35" s="416">
        <v>28103.755104841952</v>
      </c>
      <c r="J35" s="448">
        <f t="shared" si="1"/>
        <v>66.041017753124081</v>
      </c>
      <c r="K35" s="413">
        <v>80.7</v>
      </c>
    </row>
    <row r="36" spans="1:11">
      <c r="A36" s="447">
        <v>31</v>
      </c>
      <c r="B36" s="417" t="s">
        <v>31</v>
      </c>
      <c r="C36" s="416">
        <v>26712.785678094548</v>
      </c>
      <c r="D36" s="448">
        <f t="shared" si="0"/>
        <v>65.64838078011573</v>
      </c>
      <c r="E36" s="413">
        <v>89.7</v>
      </c>
      <c r="G36" s="583">
        <v>31</v>
      </c>
      <c r="H36" s="417" t="s">
        <v>5</v>
      </c>
      <c r="I36" s="416">
        <v>27782.047006614612</v>
      </c>
      <c r="J36" s="448">
        <f t="shared" si="1"/>
        <v>65.285035851520647</v>
      </c>
      <c r="K36" s="401">
        <v>103.6</v>
      </c>
    </row>
    <row r="37" spans="1:11">
      <c r="A37" s="447">
        <v>32</v>
      </c>
      <c r="B37" s="417" t="s">
        <v>321</v>
      </c>
      <c r="C37" s="416">
        <v>26642.665756988816</v>
      </c>
      <c r="D37" s="448">
        <f t="shared" si="0"/>
        <v>65.47605658538393</v>
      </c>
      <c r="E37" s="413">
        <v>92.2</v>
      </c>
      <c r="G37" s="583">
        <v>32</v>
      </c>
      <c r="H37" s="417" t="s">
        <v>31</v>
      </c>
      <c r="I37" s="416">
        <v>27643.114846573993</v>
      </c>
      <c r="J37" s="448">
        <f t="shared" si="1"/>
        <v>64.958559150684977</v>
      </c>
      <c r="K37" s="413">
        <v>90</v>
      </c>
    </row>
    <row r="38" spans="1:11">
      <c r="A38" s="447">
        <v>33</v>
      </c>
      <c r="B38" s="417" t="s">
        <v>62</v>
      </c>
      <c r="C38" s="416">
        <v>26574.5797369352</v>
      </c>
      <c r="D38" s="448">
        <f t="shared" si="0"/>
        <v>65.308730832684631</v>
      </c>
      <c r="E38" s="413">
        <v>99.9</v>
      </c>
      <c r="G38" s="583">
        <v>33</v>
      </c>
      <c r="H38" s="417" t="s">
        <v>43</v>
      </c>
      <c r="I38" s="416">
        <v>27639.729031857391</v>
      </c>
      <c r="J38" s="448">
        <f t="shared" si="1"/>
        <v>64.950602824244839</v>
      </c>
      <c r="K38" s="413">
        <v>84.7</v>
      </c>
    </row>
    <row r="39" spans="1:11">
      <c r="A39" s="447">
        <v>34</v>
      </c>
      <c r="B39" s="417" t="s">
        <v>43</v>
      </c>
      <c r="C39" s="416">
        <v>26568.072296723825</v>
      </c>
      <c r="D39" s="448">
        <f t="shared" si="0"/>
        <v>65.292738381801811</v>
      </c>
      <c r="E39" s="413">
        <v>84.6</v>
      </c>
      <c r="G39" s="583">
        <v>34</v>
      </c>
      <c r="H39" s="417" t="s">
        <v>51</v>
      </c>
      <c r="I39" s="416">
        <v>27630.706794485737</v>
      </c>
      <c r="J39" s="448">
        <f t="shared" si="1"/>
        <v>64.929401467479124</v>
      </c>
      <c r="K39" s="401">
        <v>107.5</v>
      </c>
    </row>
    <row r="40" spans="1:11">
      <c r="A40" s="447">
        <v>35</v>
      </c>
      <c r="B40" s="417" t="s">
        <v>47</v>
      </c>
      <c r="C40" s="416">
        <v>26423.717241741506</v>
      </c>
      <c r="D40" s="448">
        <f t="shared" si="0"/>
        <v>64.937976593525065</v>
      </c>
      <c r="E40" s="413">
        <v>92.7</v>
      </c>
      <c r="G40" s="583">
        <v>35</v>
      </c>
      <c r="H40" s="417" t="s">
        <v>78</v>
      </c>
      <c r="I40" s="416">
        <v>27518.458500360415</v>
      </c>
      <c r="J40" s="448">
        <f t="shared" si="1"/>
        <v>64.665629186606537</v>
      </c>
      <c r="K40" s="413">
        <v>84</v>
      </c>
    </row>
    <row r="41" spans="1:11">
      <c r="A41" s="447">
        <v>36</v>
      </c>
      <c r="B41" s="417" t="s">
        <v>75</v>
      </c>
      <c r="C41" s="416">
        <v>26163.519972091402</v>
      </c>
      <c r="D41" s="448">
        <f t="shared" si="0"/>
        <v>64.298525147248398</v>
      </c>
      <c r="E41" s="413">
        <v>66.7</v>
      </c>
      <c r="G41" s="583">
        <v>36</v>
      </c>
      <c r="H41" s="417" t="s">
        <v>85</v>
      </c>
      <c r="I41" s="416">
        <v>26981.478628416717</v>
      </c>
      <c r="J41" s="448">
        <f t="shared" si="1"/>
        <v>63.403780116124352</v>
      </c>
      <c r="K41" s="413">
        <v>66.900000000000006</v>
      </c>
    </row>
    <row r="42" spans="1:11">
      <c r="A42" s="447">
        <v>37</v>
      </c>
      <c r="B42" s="417" t="s">
        <v>85</v>
      </c>
      <c r="C42" s="416">
        <v>26066.834590912335</v>
      </c>
      <c r="D42" s="448">
        <f t="shared" si="0"/>
        <v>64.060914633840994</v>
      </c>
      <c r="E42" s="413">
        <v>67</v>
      </c>
      <c r="G42" s="583">
        <v>37</v>
      </c>
      <c r="H42" s="417" t="s">
        <v>321</v>
      </c>
      <c r="I42" s="416">
        <v>26937.736065417979</v>
      </c>
      <c r="J42" s="448">
        <f t="shared" si="1"/>
        <v>63.300989461680132</v>
      </c>
      <c r="K42" s="413">
        <v>88.8</v>
      </c>
    </row>
    <row r="43" spans="1:11">
      <c r="A43" s="447">
        <v>38</v>
      </c>
      <c r="B43" s="417" t="s">
        <v>84</v>
      </c>
      <c r="C43" s="416">
        <v>25834.844611660716</v>
      </c>
      <c r="D43" s="448">
        <f t="shared" si="0"/>
        <v>63.490784409363123</v>
      </c>
      <c r="E43" s="413">
        <v>59.9</v>
      </c>
      <c r="G43" s="583">
        <v>38</v>
      </c>
      <c r="H43" s="417" t="s">
        <v>50</v>
      </c>
      <c r="I43" s="416">
        <v>26871.625571404944</v>
      </c>
      <c r="J43" s="448">
        <f t="shared" si="1"/>
        <v>63.145636403254478</v>
      </c>
      <c r="K43" s="401">
        <v>100</v>
      </c>
    </row>
    <row r="44" spans="1:11">
      <c r="A44" s="447">
        <v>39</v>
      </c>
      <c r="B44" s="417" t="s">
        <v>12</v>
      </c>
      <c r="C44" s="416">
        <v>25711.810408781403</v>
      </c>
      <c r="D44" s="448">
        <f t="shared" si="0"/>
        <v>63.188419979949728</v>
      </c>
      <c r="E44" s="413">
        <v>91.9</v>
      </c>
      <c r="G44" s="583">
        <v>39</v>
      </c>
      <c r="H44" s="417" t="s">
        <v>47</v>
      </c>
      <c r="I44" s="416">
        <v>26829.815432687214</v>
      </c>
      <c r="J44" s="448">
        <f t="shared" si="1"/>
        <v>63.047386752877955</v>
      </c>
      <c r="K44" s="413">
        <v>90.4</v>
      </c>
    </row>
    <row r="45" spans="1:11">
      <c r="A45" s="447">
        <v>40</v>
      </c>
      <c r="B45" s="417" t="s">
        <v>51</v>
      </c>
      <c r="C45" s="416">
        <v>25710.272283880549</v>
      </c>
      <c r="D45" s="448">
        <f t="shared" si="0"/>
        <v>63.184639939545285</v>
      </c>
      <c r="E45" s="401">
        <v>103.6</v>
      </c>
      <c r="G45" s="583">
        <v>40</v>
      </c>
      <c r="H45" s="417" t="s">
        <v>46</v>
      </c>
      <c r="I45" s="416">
        <v>26810.928347225745</v>
      </c>
      <c r="J45" s="448">
        <f t="shared" si="1"/>
        <v>63.003003988311001</v>
      </c>
      <c r="K45" s="413">
        <v>90.1</v>
      </c>
    </row>
    <row r="46" spans="1:11">
      <c r="A46" s="447">
        <v>41</v>
      </c>
      <c r="B46" s="417" t="s">
        <v>50</v>
      </c>
      <c r="C46" s="416">
        <v>25557.784691915393</v>
      </c>
      <c r="D46" s="448">
        <f t="shared" si="0"/>
        <v>62.809891921041896</v>
      </c>
      <c r="E46" s="413">
        <v>99</v>
      </c>
      <c r="G46" s="583">
        <v>41</v>
      </c>
      <c r="H46" s="417" t="s">
        <v>21</v>
      </c>
      <c r="I46" s="416">
        <v>26458.484855865328</v>
      </c>
      <c r="J46" s="448">
        <f t="shared" si="1"/>
        <v>62.17479698241177</v>
      </c>
      <c r="K46" s="413">
        <v>80.099999999999994</v>
      </c>
    </row>
    <row r="47" spans="1:11">
      <c r="A47" s="447">
        <v>42</v>
      </c>
      <c r="B47" s="417" t="s">
        <v>21</v>
      </c>
      <c r="C47" s="416">
        <v>25037.749206209486</v>
      </c>
      <c r="D47" s="448">
        <f t="shared" si="0"/>
        <v>61.531871425680777</v>
      </c>
      <c r="E47" s="413">
        <v>78.400000000000006</v>
      </c>
      <c r="G47" s="583">
        <v>42</v>
      </c>
      <c r="H47" s="417" t="s">
        <v>16</v>
      </c>
      <c r="I47" s="416">
        <v>26215.580932578658</v>
      </c>
      <c r="J47" s="448">
        <f t="shared" si="1"/>
        <v>61.603997021686418</v>
      </c>
      <c r="K47" s="413">
        <v>83.6</v>
      </c>
    </row>
    <row r="48" spans="1:11">
      <c r="A48" s="447">
        <v>43</v>
      </c>
      <c r="B48" s="417" t="s">
        <v>16</v>
      </c>
      <c r="C48" s="416">
        <v>24823.129047785653</v>
      </c>
      <c r="D48" s="448">
        <f t="shared" si="0"/>
        <v>61.004428647788444</v>
      </c>
      <c r="E48" s="413">
        <v>84</v>
      </c>
      <c r="G48" s="583">
        <v>43</v>
      </c>
      <c r="H48" s="417" t="s">
        <v>62</v>
      </c>
      <c r="I48" s="416">
        <v>26191.072110437806</v>
      </c>
      <c r="J48" s="448">
        <f t="shared" si="1"/>
        <v>61.546403737370007</v>
      </c>
      <c r="K48" s="413">
        <v>96.4</v>
      </c>
    </row>
    <row r="49" spans="1:11">
      <c r="A49" s="447">
        <v>44</v>
      </c>
      <c r="B49" s="417" t="s">
        <v>53</v>
      </c>
      <c r="C49" s="416">
        <v>24790.281915435255</v>
      </c>
      <c r="D49" s="448">
        <f t="shared" si="0"/>
        <v>60.923704717380765</v>
      </c>
      <c r="E49" s="413">
        <v>83.1</v>
      </c>
      <c r="G49" s="583">
        <v>44</v>
      </c>
      <c r="H49" s="417" t="s">
        <v>12</v>
      </c>
      <c r="I49" s="416">
        <v>25732.357803616018</v>
      </c>
      <c r="J49" s="448">
        <f>I49/42555*100</f>
        <v>60.468470928483185</v>
      </c>
      <c r="K49" s="413">
        <v>88</v>
      </c>
    </row>
    <row r="50" spans="1:11">
      <c r="A50" s="447">
        <v>45</v>
      </c>
      <c r="B50" s="417" t="s">
        <v>46</v>
      </c>
      <c r="C50" s="416">
        <v>24730.97495777985</v>
      </c>
      <c r="D50" s="448">
        <f t="shared" si="0"/>
        <v>60.777954072502695</v>
      </c>
      <c r="E50" s="413">
        <v>85.9</v>
      </c>
      <c r="G50" s="584">
        <v>45</v>
      </c>
      <c r="H50" s="452" t="s">
        <v>79</v>
      </c>
      <c r="I50" s="420">
        <v>25462.742341667403</v>
      </c>
      <c r="J50" s="451">
        <f t="shared" si="1"/>
        <v>59.834901519603811</v>
      </c>
      <c r="K50" s="422">
        <v>61.4</v>
      </c>
    </row>
    <row r="51" spans="1:11">
      <c r="A51" s="447">
        <v>46</v>
      </c>
      <c r="B51" s="417" t="s">
        <v>74</v>
      </c>
      <c r="C51" s="416">
        <v>24571.428146561979</v>
      </c>
      <c r="D51" s="448">
        <f t="shared" si="0"/>
        <v>60.385857570801136</v>
      </c>
      <c r="E51" s="413">
        <v>58.7</v>
      </c>
      <c r="G51" s="584">
        <v>46</v>
      </c>
      <c r="H51" s="452" t="s">
        <v>18</v>
      </c>
      <c r="I51" s="420">
        <v>25290.20464522186</v>
      </c>
      <c r="J51" s="451">
        <f t="shared" si="1"/>
        <v>59.429455164426884</v>
      </c>
      <c r="K51" s="422">
        <v>98.5</v>
      </c>
    </row>
    <row r="52" spans="1:11">
      <c r="A52" s="447">
        <v>47</v>
      </c>
      <c r="B52" s="417" t="s">
        <v>79</v>
      </c>
      <c r="C52" s="416">
        <v>24508.967691421087</v>
      </c>
      <c r="D52" s="448">
        <f t="shared" si="0"/>
        <v>60.23235700398638</v>
      </c>
      <c r="E52" s="413">
        <v>62.7</v>
      </c>
      <c r="G52" s="584">
        <v>47</v>
      </c>
      <c r="H52" s="452" t="s">
        <v>56</v>
      </c>
      <c r="I52" s="420">
        <v>25288.885472941809</v>
      </c>
      <c r="J52" s="451">
        <f t="shared" si="1"/>
        <v>59.426355241315498</v>
      </c>
      <c r="K52" s="422">
        <v>93.9</v>
      </c>
    </row>
    <row r="53" spans="1:11">
      <c r="A53" s="447">
        <v>48</v>
      </c>
      <c r="B53" s="417" t="s">
        <v>18</v>
      </c>
      <c r="C53" s="416">
        <v>24439.899230313797</v>
      </c>
      <c r="D53" s="448">
        <f t="shared" si="0"/>
        <v>60.062616839508287</v>
      </c>
      <c r="E53" s="401">
        <v>100.4</v>
      </c>
      <c r="G53" s="584">
        <v>48</v>
      </c>
      <c r="H53" s="452" t="s">
        <v>333</v>
      </c>
      <c r="I53" s="420">
        <v>24952.858083161045</v>
      </c>
      <c r="J53" s="451">
        <f t="shared" si="1"/>
        <v>58.636724434639987</v>
      </c>
      <c r="K53" s="422">
        <v>79.2</v>
      </c>
    </row>
    <row r="54" spans="1:11">
      <c r="A54" s="449">
        <v>49</v>
      </c>
      <c r="B54" s="450" t="s">
        <v>106</v>
      </c>
      <c r="C54" s="420">
        <v>24278.768516912951</v>
      </c>
      <c r="D54" s="451">
        <f t="shared" si="0"/>
        <v>59.666627796801123</v>
      </c>
      <c r="E54" s="422">
        <v>85.7</v>
      </c>
      <c r="G54" s="584">
        <v>49</v>
      </c>
      <c r="H54" s="452" t="s">
        <v>53</v>
      </c>
      <c r="I54" s="420">
        <v>24736.192551769269</v>
      </c>
      <c r="J54" s="451">
        <f t="shared" si="1"/>
        <v>58.127582074419614</v>
      </c>
      <c r="K54" s="422">
        <v>79</v>
      </c>
    </row>
    <row r="55" spans="1:11">
      <c r="A55" s="449">
        <v>50</v>
      </c>
      <c r="B55" s="452" t="s">
        <v>17</v>
      </c>
      <c r="C55" s="420">
        <v>24227.899060487322</v>
      </c>
      <c r="D55" s="451">
        <f t="shared" si="0"/>
        <v>59.541612851308344</v>
      </c>
      <c r="E55" s="422">
        <v>89.9</v>
      </c>
      <c r="G55" s="584">
        <v>50</v>
      </c>
      <c r="H55" s="452" t="s">
        <v>17</v>
      </c>
      <c r="I55" s="420">
        <v>24677.848397556812</v>
      </c>
      <c r="J55" s="451">
        <f t="shared" si="1"/>
        <v>57.990479138895104</v>
      </c>
      <c r="K55" s="422">
        <v>87.1</v>
      </c>
    </row>
    <row r="56" spans="1:11">
      <c r="A56" s="449">
        <v>51</v>
      </c>
      <c r="B56" s="452" t="s">
        <v>56</v>
      </c>
      <c r="C56" s="420">
        <v>24130.666868343873</v>
      </c>
      <c r="D56" s="451">
        <f t="shared" si="0"/>
        <v>59.302658514952746</v>
      </c>
      <c r="E56" s="422">
        <v>93.6</v>
      </c>
      <c r="G56" s="584">
        <v>51</v>
      </c>
      <c r="H56" s="452" t="s">
        <v>74</v>
      </c>
      <c r="I56" s="420">
        <v>24657.944504962477</v>
      </c>
      <c r="J56" s="451">
        <f t="shared" si="1"/>
        <v>57.943706979115206</v>
      </c>
      <c r="K56" s="422">
        <v>55.6</v>
      </c>
    </row>
    <row r="57" spans="1:11">
      <c r="A57" s="449">
        <v>52</v>
      </c>
      <c r="B57" s="452" t="s">
        <v>49</v>
      </c>
      <c r="C57" s="420">
        <v>23704.924362668109</v>
      </c>
      <c r="D57" s="451">
        <f t="shared" si="0"/>
        <v>58.256369054029818</v>
      </c>
      <c r="E57" s="422">
        <v>77.099999999999994</v>
      </c>
      <c r="G57" s="584">
        <v>52</v>
      </c>
      <c r="H57" s="578" t="s">
        <v>106</v>
      </c>
      <c r="I57" s="420">
        <v>24529.369951889334</v>
      </c>
      <c r="J57" s="451">
        <f t="shared" si="1"/>
        <v>57.641569620231067</v>
      </c>
      <c r="K57" s="422">
        <v>83.5</v>
      </c>
    </row>
    <row r="58" spans="1:11">
      <c r="A58" s="449">
        <v>53</v>
      </c>
      <c r="B58" s="452" t="s">
        <v>15</v>
      </c>
      <c r="C58" s="420">
        <v>23344.350784200386</v>
      </c>
      <c r="D58" s="451">
        <f t="shared" si="0"/>
        <v>57.370236403405173</v>
      </c>
      <c r="E58" s="422">
        <v>93</v>
      </c>
      <c r="G58" s="584">
        <v>53</v>
      </c>
      <c r="H58" s="452" t="s">
        <v>44</v>
      </c>
      <c r="I58" s="420">
        <v>24289.28347442974</v>
      </c>
      <c r="J58" s="451">
        <f t="shared" si="1"/>
        <v>57.077390375818915</v>
      </c>
      <c r="K58" s="422">
        <v>87.8</v>
      </c>
    </row>
    <row r="59" spans="1:11">
      <c r="A59" s="449">
        <v>54</v>
      </c>
      <c r="B59" s="452" t="s">
        <v>70</v>
      </c>
      <c r="C59" s="420">
        <v>23310.479807733162</v>
      </c>
      <c r="D59" s="451">
        <f t="shared" si="0"/>
        <v>57.286996310540651</v>
      </c>
      <c r="E59" s="422">
        <v>70.8</v>
      </c>
      <c r="G59" s="584">
        <v>54</v>
      </c>
      <c r="H59" s="452" t="s">
        <v>49</v>
      </c>
      <c r="I59" s="420">
        <v>24119.414832637194</v>
      </c>
      <c r="J59" s="451">
        <f t="shared" si="1"/>
        <v>56.678216032516026</v>
      </c>
      <c r="K59" s="422">
        <v>75.2</v>
      </c>
    </row>
    <row r="60" spans="1:11">
      <c r="A60" s="449">
        <v>55</v>
      </c>
      <c r="B60" s="452" t="s">
        <v>44</v>
      </c>
      <c r="C60" s="420">
        <v>23217.340574241724</v>
      </c>
      <c r="D60" s="451">
        <f t="shared" si="0"/>
        <v>57.05810068207655</v>
      </c>
      <c r="E60" s="422">
        <v>87.4</v>
      </c>
      <c r="G60" s="584">
        <v>55</v>
      </c>
      <c r="H60" s="452" t="s">
        <v>70</v>
      </c>
      <c r="I60" s="420">
        <v>23958.628823133884</v>
      </c>
      <c r="J60" s="451">
        <f t="shared" si="1"/>
        <v>56.300384968003492</v>
      </c>
      <c r="K60" s="422">
        <v>67.3</v>
      </c>
    </row>
    <row r="61" spans="1:11">
      <c r="A61" s="449">
        <v>56</v>
      </c>
      <c r="B61" s="452" t="s">
        <v>76</v>
      </c>
      <c r="C61" s="420">
        <v>23168.071949365476</v>
      </c>
      <c r="D61" s="451">
        <f t="shared" si="0"/>
        <v>56.937019882591059</v>
      </c>
      <c r="E61" s="422">
        <v>67</v>
      </c>
      <c r="G61" s="584">
        <v>56</v>
      </c>
      <c r="H61" s="452" t="s">
        <v>76</v>
      </c>
      <c r="I61" s="420">
        <v>23829.643889980456</v>
      </c>
      <c r="J61" s="451">
        <f t="shared" si="1"/>
        <v>55.997283256915651</v>
      </c>
      <c r="K61" s="422">
        <v>65.7</v>
      </c>
    </row>
    <row r="62" spans="1:11">
      <c r="A62" s="449">
        <v>57</v>
      </c>
      <c r="B62" s="452" t="s">
        <v>35</v>
      </c>
      <c r="C62" s="420">
        <v>22545.918975275545</v>
      </c>
      <c r="D62" s="451">
        <f t="shared" si="0"/>
        <v>55.408039122638698</v>
      </c>
      <c r="E62" s="422">
        <v>90.1</v>
      </c>
      <c r="G62" s="584">
        <v>57</v>
      </c>
      <c r="H62" s="452" t="s">
        <v>15</v>
      </c>
      <c r="I62" s="420">
        <v>23655.189736924462</v>
      </c>
      <c r="J62" s="451">
        <f t="shared" si="1"/>
        <v>55.587333420102127</v>
      </c>
      <c r="K62" s="422">
        <v>89.9</v>
      </c>
    </row>
    <row r="63" spans="1:11">
      <c r="A63" s="449">
        <v>58</v>
      </c>
      <c r="B63" s="452" t="s">
        <v>333</v>
      </c>
      <c r="C63" s="420">
        <v>22421.307168052819</v>
      </c>
      <c r="D63" s="451">
        <f t="shared" si="0"/>
        <v>55.101797629563563</v>
      </c>
      <c r="E63" s="422">
        <v>73.900000000000006</v>
      </c>
      <c r="G63" s="584">
        <v>58</v>
      </c>
      <c r="H63" s="452" t="s">
        <v>35</v>
      </c>
      <c r="I63" s="420">
        <v>23438.121862163396</v>
      </c>
      <c r="J63" s="451">
        <f t="shared" si="1"/>
        <v>55.077245593146273</v>
      </c>
      <c r="K63" s="422">
        <v>89.2</v>
      </c>
    </row>
    <row r="64" spans="1:11">
      <c r="A64" s="449">
        <v>59</v>
      </c>
      <c r="B64" s="450" t="s">
        <v>105</v>
      </c>
      <c r="C64" s="420">
        <v>22379.665615282098</v>
      </c>
      <c r="D64" s="451">
        <f t="shared" si="0"/>
        <v>54.999460848012191</v>
      </c>
      <c r="E64" s="422">
        <v>82.1</v>
      </c>
      <c r="G64" s="584">
        <v>59</v>
      </c>
      <c r="H64" s="452" t="s">
        <v>60</v>
      </c>
      <c r="I64" s="420">
        <v>23227.751208966725</v>
      </c>
      <c r="J64" s="451">
        <f t="shared" si="1"/>
        <v>54.582895568010159</v>
      </c>
      <c r="K64" s="422">
        <v>71</v>
      </c>
    </row>
    <row r="65" spans="1:11">
      <c r="A65" s="449">
        <v>60</v>
      </c>
      <c r="B65" s="452" t="s">
        <v>60</v>
      </c>
      <c r="C65" s="420">
        <v>22321.122622849689</v>
      </c>
      <c r="D65" s="451">
        <f t="shared" si="0"/>
        <v>54.855587696573636</v>
      </c>
      <c r="E65" s="422">
        <v>72</v>
      </c>
      <c r="G65" s="584">
        <v>60</v>
      </c>
      <c r="H65" s="578" t="s">
        <v>105</v>
      </c>
      <c r="I65" s="420">
        <v>23209.163514211887</v>
      </c>
      <c r="J65" s="451">
        <f t="shared" si="1"/>
        <v>54.539216341703408</v>
      </c>
      <c r="K65" s="422">
        <v>80.400000000000006</v>
      </c>
    </row>
    <row r="66" spans="1:11">
      <c r="A66" s="449">
        <v>61</v>
      </c>
      <c r="B66" s="452" t="s">
        <v>54</v>
      </c>
      <c r="C66" s="420">
        <v>22230.339323581542</v>
      </c>
      <c r="D66" s="451">
        <f t="shared" si="0"/>
        <v>54.632481927274647</v>
      </c>
      <c r="E66" s="422">
        <v>89.1</v>
      </c>
      <c r="G66" s="584">
        <v>61</v>
      </c>
      <c r="H66" s="452" t="s">
        <v>54</v>
      </c>
      <c r="I66" s="420">
        <v>23035.108567478019</v>
      </c>
      <c r="J66" s="451">
        <f t="shared" si="1"/>
        <v>54.13020459987785</v>
      </c>
      <c r="K66" s="422">
        <v>88.2</v>
      </c>
    </row>
    <row r="67" spans="1:11">
      <c r="A67" s="449">
        <v>62</v>
      </c>
      <c r="B67" s="452" t="s">
        <v>64</v>
      </c>
      <c r="C67" s="420">
        <v>21799.938461498863</v>
      </c>
      <c r="D67" s="451">
        <f t="shared" si="0"/>
        <v>53.5747442572845</v>
      </c>
      <c r="E67" s="422">
        <v>84.2</v>
      </c>
      <c r="G67" s="584">
        <v>62</v>
      </c>
      <c r="H67" s="452" t="s">
        <v>64</v>
      </c>
      <c r="I67" s="420">
        <v>22239.44958580146</v>
      </c>
      <c r="J67" s="451">
        <f t="shared" si="1"/>
        <v>52.260485456001547</v>
      </c>
      <c r="K67" s="422">
        <v>81.599999999999994</v>
      </c>
    </row>
    <row r="68" spans="1:11">
      <c r="A68" s="449">
        <v>63</v>
      </c>
      <c r="B68" s="452" t="s">
        <v>9</v>
      </c>
      <c r="C68" s="420">
        <v>20862.127462206659</v>
      </c>
      <c r="D68" s="451">
        <f t="shared" si="0"/>
        <v>51.270013694054562</v>
      </c>
      <c r="E68" s="422">
        <v>87.7</v>
      </c>
      <c r="G68" s="584">
        <v>63</v>
      </c>
      <c r="H68" s="452" t="s">
        <v>11</v>
      </c>
      <c r="I68" s="420">
        <v>21925.292020119199</v>
      </c>
      <c r="J68" s="451">
        <f t="shared" si="1"/>
        <v>51.522246551801665</v>
      </c>
      <c r="K68" s="422">
        <v>82.3</v>
      </c>
    </row>
    <row r="69" spans="1:11">
      <c r="A69" s="449">
        <v>64</v>
      </c>
      <c r="B69" s="452" t="s">
        <v>57</v>
      </c>
      <c r="C69" s="420">
        <v>20557.868874450178</v>
      </c>
      <c r="D69" s="451">
        <f t="shared" si="0"/>
        <v>50.522278738016745</v>
      </c>
      <c r="E69" s="422">
        <v>66.7</v>
      </c>
      <c r="G69" s="584">
        <v>64</v>
      </c>
      <c r="H69" s="452" t="s">
        <v>9</v>
      </c>
      <c r="I69" s="420">
        <v>21395.1773438827</v>
      </c>
      <c r="J69" s="451">
        <f t="shared" si="1"/>
        <v>50.276530005599106</v>
      </c>
      <c r="K69" s="422">
        <v>86</v>
      </c>
    </row>
    <row r="70" spans="1:11">
      <c r="A70" s="453">
        <v>65</v>
      </c>
      <c r="B70" s="427" t="s">
        <v>73</v>
      </c>
      <c r="C70" s="425">
        <v>20132.48754804804</v>
      </c>
      <c r="D70" s="454">
        <f t="shared" ref="D70:D86" si="2">C70/40690.7*100</f>
        <v>49.476876898279073</v>
      </c>
      <c r="E70" s="426">
        <v>86.4</v>
      </c>
      <c r="G70" s="584">
        <v>65</v>
      </c>
      <c r="H70" s="452" t="s">
        <v>57</v>
      </c>
      <c r="I70" s="420">
        <v>21352.677912159135</v>
      </c>
      <c r="J70" s="451">
        <f t="shared" ref="J70:J87" si="3">I70/42555*100</f>
        <v>50.176660585499086</v>
      </c>
      <c r="K70" s="422">
        <v>66.5</v>
      </c>
    </row>
    <row r="71" spans="1:11">
      <c r="A71" s="453">
        <v>66</v>
      </c>
      <c r="B71" s="427" t="s">
        <v>58</v>
      </c>
      <c r="C71" s="425">
        <v>19641.031770755024</v>
      </c>
      <c r="D71" s="454">
        <f t="shared" si="2"/>
        <v>48.269092865826899</v>
      </c>
      <c r="E71" s="426">
        <v>68.599999999999994</v>
      </c>
      <c r="G71" s="585">
        <v>66</v>
      </c>
      <c r="H71" s="427" t="s">
        <v>90</v>
      </c>
      <c r="I71" s="425">
        <v>20785.991820040901</v>
      </c>
      <c r="J71" s="454">
        <f t="shared" si="3"/>
        <v>48.845004864389381</v>
      </c>
      <c r="K71" s="426">
        <v>54.5</v>
      </c>
    </row>
    <row r="72" spans="1:11">
      <c r="A72" s="453">
        <v>67</v>
      </c>
      <c r="B72" s="427" t="s">
        <v>11</v>
      </c>
      <c r="C72" s="425">
        <v>19640.911829675435</v>
      </c>
      <c r="D72" s="454">
        <f t="shared" si="2"/>
        <v>48.268798102945972</v>
      </c>
      <c r="E72" s="426">
        <v>77.8</v>
      </c>
      <c r="G72" s="585">
        <v>67</v>
      </c>
      <c r="H72" s="427" t="s">
        <v>73</v>
      </c>
      <c r="I72" s="425">
        <v>20696.684368684626</v>
      </c>
      <c r="J72" s="454">
        <f t="shared" si="3"/>
        <v>48.635141272904775</v>
      </c>
      <c r="K72" s="426">
        <v>84.8</v>
      </c>
    </row>
    <row r="73" spans="1:11">
      <c r="A73" s="453">
        <v>68</v>
      </c>
      <c r="B73" s="427" t="s">
        <v>32</v>
      </c>
      <c r="C73" s="425">
        <v>19527.454809025858</v>
      </c>
      <c r="D73" s="454">
        <f t="shared" si="2"/>
        <v>47.989970211930142</v>
      </c>
      <c r="E73" s="426">
        <v>77.7</v>
      </c>
      <c r="G73" s="585">
        <v>68</v>
      </c>
      <c r="H73" s="427" t="s">
        <v>72</v>
      </c>
      <c r="I73" s="425">
        <v>20054.074080291277</v>
      </c>
      <c r="J73" s="454">
        <f t="shared" si="3"/>
        <v>47.125071273155392</v>
      </c>
      <c r="K73" s="426">
        <v>53.1</v>
      </c>
    </row>
    <row r="74" spans="1:11">
      <c r="A74" s="453">
        <v>69</v>
      </c>
      <c r="B74" s="427" t="s">
        <v>90</v>
      </c>
      <c r="C74" s="425">
        <v>19521.117166212534</v>
      </c>
      <c r="D74" s="454">
        <f t="shared" si="2"/>
        <v>47.974395049022348</v>
      </c>
      <c r="E74" s="426">
        <v>54</v>
      </c>
      <c r="G74" s="585">
        <v>69</v>
      </c>
      <c r="H74" s="427" t="s">
        <v>58</v>
      </c>
      <c r="I74" s="425">
        <v>19975.998842074052</v>
      </c>
      <c r="J74" s="454">
        <f t="shared" si="3"/>
        <v>46.941602260777934</v>
      </c>
      <c r="K74" s="426">
        <v>67.099999999999994</v>
      </c>
    </row>
    <row r="75" spans="1:11">
      <c r="A75" s="453">
        <v>70</v>
      </c>
      <c r="B75" s="427" t="s">
        <v>69</v>
      </c>
      <c r="C75" s="425">
        <v>18822.807017543859</v>
      </c>
      <c r="D75" s="454">
        <f t="shared" si="2"/>
        <v>46.258253157463152</v>
      </c>
      <c r="E75" s="426">
        <v>69</v>
      </c>
      <c r="G75" s="585">
        <v>70</v>
      </c>
      <c r="H75" s="427" t="s">
        <v>32</v>
      </c>
      <c r="I75" s="425">
        <v>19384.414911272124</v>
      </c>
      <c r="J75" s="454">
        <f t="shared" si="3"/>
        <v>45.551439105327518</v>
      </c>
      <c r="K75" s="426">
        <v>75</v>
      </c>
    </row>
    <row r="76" spans="1:11">
      <c r="A76" s="453">
        <v>71</v>
      </c>
      <c r="B76" s="427" t="s">
        <v>72</v>
      </c>
      <c r="C76" s="425">
        <v>17925.158993830089</v>
      </c>
      <c r="D76" s="454">
        <f t="shared" si="2"/>
        <v>44.052225677685783</v>
      </c>
      <c r="E76" s="426">
        <v>50.9</v>
      </c>
      <c r="G76" s="585">
        <v>71</v>
      </c>
      <c r="H76" s="427" t="s">
        <v>69</v>
      </c>
      <c r="I76" s="425">
        <v>19303.667105841017</v>
      </c>
      <c r="J76" s="454">
        <f t="shared" si="3"/>
        <v>45.361689826908744</v>
      </c>
      <c r="K76" s="426">
        <v>65.400000000000006</v>
      </c>
    </row>
    <row r="77" spans="1:11">
      <c r="A77" s="453">
        <v>72</v>
      </c>
      <c r="B77" s="427" t="s">
        <v>88</v>
      </c>
      <c r="C77" s="425">
        <v>17424.959363957598</v>
      </c>
      <c r="D77" s="454">
        <f t="shared" si="2"/>
        <v>42.822953067795829</v>
      </c>
      <c r="E77" s="426">
        <v>48.1</v>
      </c>
      <c r="G77" s="585">
        <v>72</v>
      </c>
      <c r="H77" s="427" t="s">
        <v>88</v>
      </c>
      <c r="I77" s="425">
        <v>19034.958194444444</v>
      </c>
      <c r="J77" s="454">
        <f t="shared" si="3"/>
        <v>44.73025072128879</v>
      </c>
      <c r="K77" s="426">
        <v>50.5</v>
      </c>
    </row>
    <row r="78" spans="1:11">
      <c r="A78" s="455">
        <v>73</v>
      </c>
      <c r="B78" s="456" t="s">
        <v>61</v>
      </c>
      <c r="C78" s="457">
        <v>16098.409709734293</v>
      </c>
      <c r="D78" s="204">
        <f t="shared" si="2"/>
        <v>39.562872375590231</v>
      </c>
      <c r="E78" s="401">
        <v>63.2</v>
      </c>
      <c r="G78" s="586">
        <v>73</v>
      </c>
      <c r="H78" s="456" t="s">
        <v>61</v>
      </c>
      <c r="I78" s="457">
        <v>16432.469429153465</v>
      </c>
      <c r="J78" s="204">
        <f t="shared" si="3"/>
        <v>38.614662035374145</v>
      </c>
      <c r="K78" s="401">
        <v>62.5</v>
      </c>
    </row>
    <row r="79" spans="1:11">
      <c r="A79" s="455">
        <v>74</v>
      </c>
      <c r="B79" s="456" t="s">
        <v>45</v>
      </c>
      <c r="C79" s="457">
        <v>15173.154671320535</v>
      </c>
      <c r="D79" s="204">
        <f t="shared" si="2"/>
        <v>37.288998889968802</v>
      </c>
      <c r="E79" s="401">
        <v>49.5</v>
      </c>
      <c r="G79" s="586">
        <v>74</v>
      </c>
      <c r="H79" s="456" t="s">
        <v>45</v>
      </c>
      <c r="I79" s="457">
        <v>15763.492135227298</v>
      </c>
      <c r="J79" s="204">
        <f t="shared" si="3"/>
        <v>37.042632205915396</v>
      </c>
      <c r="K79" s="401">
        <v>47.9</v>
      </c>
    </row>
    <row r="80" spans="1:11">
      <c r="A80" s="455">
        <v>75</v>
      </c>
      <c r="B80" s="456" t="s">
        <v>38</v>
      </c>
      <c r="C80" s="457">
        <v>14195.343618689245</v>
      </c>
      <c r="D80" s="204">
        <f t="shared" si="2"/>
        <v>34.885965635118701</v>
      </c>
      <c r="E80" s="401">
        <v>57.1</v>
      </c>
      <c r="G80" s="586">
        <v>75</v>
      </c>
      <c r="H80" s="456" t="s">
        <v>40</v>
      </c>
      <c r="I80" s="457">
        <v>14421.723235684791</v>
      </c>
      <c r="J80" s="204">
        <f t="shared" si="3"/>
        <v>33.889609295464204</v>
      </c>
      <c r="K80" s="401">
        <v>58.9</v>
      </c>
    </row>
    <row r="81" spans="1:11">
      <c r="A81" s="455">
        <v>76</v>
      </c>
      <c r="B81" s="456" t="s">
        <v>40</v>
      </c>
      <c r="C81" s="457">
        <v>13839.720270510907</v>
      </c>
      <c r="D81" s="204">
        <f t="shared" si="2"/>
        <v>34.011998492311285</v>
      </c>
      <c r="E81" s="401">
        <v>58.7</v>
      </c>
      <c r="G81" s="586">
        <v>76</v>
      </c>
      <c r="H81" s="456" t="s">
        <v>38</v>
      </c>
      <c r="I81" s="457">
        <v>12966.211581323178</v>
      </c>
      <c r="J81" s="204">
        <f t="shared" si="3"/>
        <v>30.469302270762959</v>
      </c>
      <c r="K81" s="401">
        <v>51.2</v>
      </c>
    </row>
    <row r="82" spans="1:11">
      <c r="A82" s="455">
        <v>77</v>
      </c>
      <c r="B82" s="456" t="s">
        <v>36</v>
      </c>
      <c r="C82" s="457">
        <v>12662.175522060879</v>
      </c>
      <c r="D82" s="204">
        <f t="shared" si="2"/>
        <v>31.118106894353943</v>
      </c>
      <c r="E82" s="401">
        <v>54.7</v>
      </c>
      <c r="G82" s="576">
        <v>77</v>
      </c>
      <c r="H82" s="433" t="s">
        <v>36</v>
      </c>
      <c r="I82" s="430">
        <v>12676.354706499969</v>
      </c>
      <c r="J82" s="431">
        <f t="shared" si="3"/>
        <v>29.788167563153493</v>
      </c>
      <c r="K82" s="431">
        <v>52</v>
      </c>
    </row>
    <row r="83" spans="1:11">
      <c r="A83" s="432">
        <v>78</v>
      </c>
      <c r="B83" s="433" t="s">
        <v>42</v>
      </c>
      <c r="C83" s="430">
        <v>12042.716438095238</v>
      </c>
      <c r="D83" s="431">
        <f>C83/40690.7*100</f>
        <v>29.595746541827101</v>
      </c>
      <c r="E83" s="431">
        <v>50</v>
      </c>
      <c r="G83" s="576">
        <v>78</v>
      </c>
      <c r="H83" s="433" t="s">
        <v>39</v>
      </c>
      <c r="I83" s="430">
        <v>11981.208600759144</v>
      </c>
      <c r="J83" s="431">
        <f t="shared" si="3"/>
        <v>28.15464363942931</v>
      </c>
      <c r="K83" s="431">
        <v>46.8</v>
      </c>
    </row>
    <row r="84" spans="1:11">
      <c r="A84" s="432">
        <v>79</v>
      </c>
      <c r="B84" s="433" t="s">
        <v>71</v>
      </c>
      <c r="C84" s="430">
        <v>11528.482587064676</v>
      </c>
      <c r="D84" s="431">
        <f t="shared" si="2"/>
        <v>28.331983935062993</v>
      </c>
      <c r="E84" s="431">
        <v>36</v>
      </c>
      <c r="G84" s="576">
        <v>79</v>
      </c>
      <c r="H84" s="433" t="s">
        <v>42</v>
      </c>
      <c r="I84" s="430">
        <v>11654.645614482193</v>
      </c>
      <c r="J84" s="431">
        <f t="shared" si="3"/>
        <v>27.387253235770633</v>
      </c>
      <c r="K84" s="431">
        <v>46.9</v>
      </c>
    </row>
    <row r="85" spans="1:11">
      <c r="A85" s="432">
        <v>80</v>
      </c>
      <c r="B85" s="433" t="s">
        <v>37</v>
      </c>
      <c r="C85" s="430">
        <v>10661.328125</v>
      </c>
      <c r="D85" s="431">
        <f t="shared" si="2"/>
        <v>26.200896335034791</v>
      </c>
      <c r="E85" s="431">
        <v>42.3</v>
      </c>
      <c r="G85" s="576">
        <v>80</v>
      </c>
      <c r="H85" s="433" t="s">
        <v>71</v>
      </c>
      <c r="I85" s="430">
        <v>11371.309523809523</v>
      </c>
      <c r="J85" s="431">
        <f t="shared" si="3"/>
        <v>26.721441719679294</v>
      </c>
      <c r="K85" s="431">
        <v>32.799999999999997</v>
      </c>
    </row>
    <row r="86" spans="1:11">
      <c r="A86" s="432">
        <v>81</v>
      </c>
      <c r="B86" s="433" t="s">
        <v>39</v>
      </c>
      <c r="C86" s="430">
        <v>9741.4312977099235</v>
      </c>
      <c r="D86" s="431">
        <f t="shared" si="2"/>
        <v>23.940190996247111</v>
      </c>
      <c r="E86" s="431">
        <v>40.4</v>
      </c>
      <c r="G86" s="576">
        <v>81</v>
      </c>
      <c r="H86" s="433" t="s">
        <v>37</v>
      </c>
      <c r="I86" s="430">
        <v>10661.328125</v>
      </c>
      <c r="J86" s="431">
        <f t="shared" si="3"/>
        <v>25.053056338855601</v>
      </c>
      <c r="K86" s="431">
        <v>40.5</v>
      </c>
    </row>
    <row r="87" spans="1:11" ht="14.95" customHeight="1">
      <c r="A87" s="432">
        <v>82</v>
      </c>
      <c r="B87" s="433" t="s">
        <v>326</v>
      </c>
      <c r="C87" s="430">
        <v>9032.6400401528608</v>
      </c>
      <c r="D87" s="431">
        <f>C87/40690.7*100</f>
        <v>22.198291108663309</v>
      </c>
      <c r="E87" s="431">
        <v>35</v>
      </c>
      <c r="G87" s="576">
        <v>82</v>
      </c>
      <c r="H87" s="433" t="s">
        <v>326</v>
      </c>
      <c r="I87" s="430">
        <v>9752.9569106788731</v>
      </c>
      <c r="J87" s="431">
        <f t="shared" si="3"/>
        <v>22.918474704920392</v>
      </c>
      <c r="K87" s="431">
        <v>36.700000000000003</v>
      </c>
    </row>
  </sheetData>
  <mergeCells count="4">
    <mergeCell ref="A1:E2"/>
    <mergeCell ref="A3:E3"/>
    <mergeCell ref="G1:K2"/>
    <mergeCell ref="G3:K3"/>
  </mergeCells>
  <pageMargins left="0.94488188976377963" right="0.70866141732283472" top="0.74803149606299213" bottom="0.74803149606299213" header="0.31496062992125984" footer="0.31496062992125984"/>
  <pageSetup paperSize="9" fitToHeight="2" orientation="portrait" r:id="rId1"/>
  <headerFooter differentFirst="1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401"/>
  <sheetViews>
    <sheetView workbookViewId="0">
      <selection activeCell="B42" sqref="B42"/>
    </sheetView>
  </sheetViews>
  <sheetFormatPr defaultRowHeight="14.3"/>
  <cols>
    <col min="1" max="1" width="21.125" style="458" customWidth="1"/>
    <col min="2" max="2" width="19.625" style="458" customWidth="1"/>
    <col min="3" max="3" width="14.375" style="458" customWidth="1"/>
    <col min="4" max="5" width="12.125" style="458" customWidth="1"/>
    <col min="6" max="6" width="12" style="458" customWidth="1"/>
  </cols>
  <sheetData>
    <row r="1" spans="1:6" ht="32.950000000000003" customHeight="1">
      <c r="A1" s="670" t="s">
        <v>371</v>
      </c>
      <c r="B1" s="670"/>
      <c r="C1" s="670"/>
      <c r="D1" s="625"/>
      <c r="E1" s="625"/>
      <c r="F1" s="625"/>
    </row>
    <row r="2" spans="1:6">
      <c r="B2" s="459"/>
      <c r="F2" s="460" t="s">
        <v>161</v>
      </c>
    </row>
    <row r="3" spans="1:6" ht="67.95">
      <c r="A3" s="461"/>
      <c r="B3" s="462" t="s">
        <v>286</v>
      </c>
      <c r="C3" s="463" t="s">
        <v>317</v>
      </c>
      <c r="D3" s="464" t="s">
        <v>187</v>
      </c>
      <c r="E3" s="464" t="s">
        <v>329</v>
      </c>
      <c r="F3" s="464" t="s">
        <v>170</v>
      </c>
    </row>
    <row r="4" spans="1:6">
      <c r="A4" s="465" t="s">
        <v>284</v>
      </c>
      <c r="B4" s="466">
        <v>1204109.5934829251</v>
      </c>
      <c r="C4" s="466">
        <v>1496538.9418666933</v>
      </c>
      <c r="D4" s="466">
        <v>1022591.8547144076</v>
      </c>
      <c r="E4" s="466">
        <v>125448.66975685429</v>
      </c>
      <c r="F4" s="466">
        <v>7078.4229999999998</v>
      </c>
    </row>
    <row r="5" spans="1:6">
      <c r="A5" s="465" t="s">
        <v>330</v>
      </c>
      <c r="B5" s="466">
        <v>299724.70543947589</v>
      </c>
      <c r="C5" s="466">
        <v>335416.45669364178</v>
      </c>
      <c r="D5" s="466">
        <v>346863.78758618882</v>
      </c>
      <c r="E5" s="466">
        <v>27526.755661483334</v>
      </c>
      <c r="F5" s="466">
        <v>770.89160000000004</v>
      </c>
    </row>
    <row r="6" spans="1:6">
      <c r="A6" s="467" t="s">
        <v>4</v>
      </c>
      <c r="B6" s="468">
        <v>42485.061323014466</v>
      </c>
      <c r="C6" s="468">
        <v>44353.384320024801</v>
      </c>
      <c r="D6" s="468">
        <v>41088.437013092567</v>
      </c>
      <c r="E6" s="468">
        <v>1260.2628913680001</v>
      </c>
      <c r="F6" s="468">
        <v>1</v>
      </c>
    </row>
    <row r="7" spans="1:6">
      <c r="A7" s="467" t="s">
        <v>5</v>
      </c>
      <c r="B7" s="468">
        <v>16481.170431099999</v>
      </c>
      <c r="C7" s="468">
        <v>17739.420946633334</v>
      </c>
      <c r="D7" s="468">
        <v>15624.237142533333</v>
      </c>
      <c r="E7" s="468">
        <v>932.67400843333337</v>
      </c>
      <c r="F7" s="468">
        <v>251.63333333333333</v>
      </c>
    </row>
    <row r="8" spans="1:6">
      <c r="A8" s="467" t="s">
        <v>6</v>
      </c>
      <c r="B8" s="468">
        <v>14316.053333333333</v>
      </c>
      <c r="C8" s="468">
        <v>17044.703000000001</v>
      </c>
      <c r="D8" s="468">
        <v>15481.230666666666</v>
      </c>
      <c r="E8" s="468">
        <v>640</v>
      </c>
      <c r="F8" s="468"/>
    </row>
    <row r="9" spans="1:6">
      <c r="A9" s="467" t="s">
        <v>8</v>
      </c>
      <c r="B9" s="468">
        <v>37537.005530000002</v>
      </c>
      <c r="C9" s="468">
        <v>40135.041176666666</v>
      </c>
      <c r="D9" s="468">
        <v>31347.74581</v>
      </c>
      <c r="E9" s="468">
        <v>1532.4680000000001</v>
      </c>
      <c r="F9" s="468">
        <v>3</v>
      </c>
    </row>
    <row r="10" spans="1:6">
      <c r="A10" s="467" t="s">
        <v>9</v>
      </c>
      <c r="B10" s="468">
        <v>4476.3578194346665</v>
      </c>
      <c r="C10" s="468">
        <v>5391.0911527238331</v>
      </c>
      <c r="D10" s="468">
        <v>5445.8793333649337</v>
      </c>
      <c r="E10" s="468">
        <v>522.59999996733336</v>
      </c>
      <c r="F10" s="468"/>
    </row>
    <row r="11" spans="1:6">
      <c r="A11" s="467" t="s">
        <v>10</v>
      </c>
      <c r="B11" s="468">
        <v>9882.9986806666675</v>
      </c>
      <c r="C11" s="468">
        <v>10932.298464</v>
      </c>
      <c r="D11" s="468">
        <v>11903.372282666667</v>
      </c>
      <c r="E11" s="468">
        <v>887.00043333333338</v>
      </c>
      <c r="F11" s="468">
        <v>99.166666666666671</v>
      </c>
    </row>
    <row r="12" spans="1:6">
      <c r="A12" s="467" t="s">
        <v>11</v>
      </c>
      <c r="B12" s="468">
        <v>4785.627206666667</v>
      </c>
      <c r="C12" s="468">
        <v>7186.0390799999996</v>
      </c>
      <c r="D12" s="468">
        <v>3560.13796</v>
      </c>
      <c r="E12" s="468">
        <v>269.97190000000001</v>
      </c>
      <c r="F12" s="468"/>
    </row>
    <row r="13" spans="1:6">
      <c r="A13" s="467" t="s">
        <v>12</v>
      </c>
      <c r="B13" s="468">
        <v>23411.475266666668</v>
      </c>
      <c r="C13" s="468">
        <v>24216.133266666668</v>
      </c>
      <c r="D13" s="468">
        <v>20614.331200000001</v>
      </c>
      <c r="E13" s="468">
        <v>745.7278</v>
      </c>
      <c r="F13" s="468"/>
    </row>
    <row r="14" spans="1:6">
      <c r="A14" s="467" t="s">
        <v>13</v>
      </c>
      <c r="B14" s="468">
        <v>26942.9715933929</v>
      </c>
      <c r="C14" s="468">
        <v>28669.884218848234</v>
      </c>
      <c r="D14" s="468">
        <v>16922.355080584766</v>
      </c>
      <c r="E14" s="468">
        <v>1881.1127646973334</v>
      </c>
      <c r="F14" s="468">
        <v>278.33333333333331</v>
      </c>
    </row>
    <row r="15" spans="1:6">
      <c r="A15" s="467" t="s">
        <v>14</v>
      </c>
      <c r="B15" s="468">
        <v>25955.829415200533</v>
      </c>
      <c r="C15" s="468">
        <v>30487.579934744932</v>
      </c>
      <c r="D15" s="468">
        <v>60661.066760613234</v>
      </c>
      <c r="E15" s="468">
        <v>7313.0779736840004</v>
      </c>
      <c r="F15" s="468"/>
    </row>
    <row r="16" spans="1:6">
      <c r="A16" s="467" t="s">
        <v>15</v>
      </c>
      <c r="B16" s="468">
        <v>16502.117330000001</v>
      </c>
      <c r="C16" s="468">
        <v>17218.230546666666</v>
      </c>
      <c r="D16" s="468">
        <v>8649.7218766666665</v>
      </c>
      <c r="E16" s="468">
        <v>264.55185999999998</v>
      </c>
      <c r="F16" s="468"/>
    </row>
    <row r="17" spans="1:6">
      <c r="A17" s="467" t="s">
        <v>16</v>
      </c>
      <c r="B17" s="468">
        <v>13676.180156666667</v>
      </c>
      <c r="C17" s="468">
        <v>15435.159483333333</v>
      </c>
      <c r="D17" s="468">
        <v>9808.800596666666</v>
      </c>
      <c r="E17" s="468">
        <v>690.60820000000001</v>
      </c>
      <c r="F17" s="468"/>
    </row>
    <row r="18" spans="1:6">
      <c r="A18" s="467" t="s">
        <v>17</v>
      </c>
      <c r="B18" s="468">
        <v>6411.92202</v>
      </c>
      <c r="C18" s="468">
        <v>8054.8703299999997</v>
      </c>
      <c r="D18" s="468">
        <v>7401.0196900000001</v>
      </c>
      <c r="E18" s="468">
        <v>501.59840000000003</v>
      </c>
      <c r="F18" s="468"/>
    </row>
    <row r="19" spans="1:6">
      <c r="A19" s="467" t="s">
        <v>18</v>
      </c>
      <c r="B19" s="468">
        <v>20800.037253333332</v>
      </c>
      <c r="C19" s="468">
        <v>22155.447560000001</v>
      </c>
      <c r="D19" s="468">
        <v>13512.489086666666</v>
      </c>
      <c r="E19" s="468">
        <v>885.08303333333333</v>
      </c>
      <c r="F19" s="468">
        <v>33.666666666666664</v>
      </c>
    </row>
    <row r="20" spans="1:6">
      <c r="A20" s="467" t="s">
        <v>19</v>
      </c>
      <c r="B20" s="468">
        <v>9751.5113700000002</v>
      </c>
      <c r="C20" s="468">
        <v>12592.96745</v>
      </c>
      <c r="D20" s="468">
        <v>10032.642613333333</v>
      </c>
      <c r="E20" s="468">
        <v>1085.4086766666667</v>
      </c>
      <c r="F20" s="468"/>
    </row>
    <row r="21" spans="1:6">
      <c r="A21" s="467" t="s">
        <v>20</v>
      </c>
      <c r="B21" s="468">
        <v>11660.062943333332</v>
      </c>
      <c r="C21" s="468">
        <v>12428.402396666666</v>
      </c>
      <c r="D21" s="468">
        <v>14343.194786666667</v>
      </c>
      <c r="E21" s="468">
        <v>1744.2862</v>
      </c>
      <c r="F21" s="468"/>
    </row>
    <row r="22" spans="1:6">
      <c r="A22" s="467" t="s">
        <v>21</v>
      </c>
      <c r="B22" s="468">
        <v>10003.628566666666</v>
      </c>
      <c r="C22" s="468">
        <v>11331.124533333334</v>
      </c>
      <c r="D22" s="468">
        <v>8395.5787</v>
      </c>
      <c r="E22" s="468">
        <v>787.28133333333335</v>
      </c>
      <c r="F22" s="468">
        <v>20</v>
      </c>
    </row>
    <row r="23" spans="1:6">
      <c r="A23" s="467" t="s">
        <v>372</v>
      </c>
      <c r="B23" s="468">
        <v>4644.6952000000001</v>
      </c>
      <c r="C23" s="468">
        <v>10044.678833333333</v>
      </c>
      <c r="D23" s="468">
        <v>52071.546986666668</v>
      </c>
      <c r="E23" s="468">
        <v>5583.0421866666666</v>
      </c>
      <c r="F23" s="468">
        <v>84.0916</v>
      </c>
    </row>
    <row r="24" spans="1:6">
      <c r="A24" s="465" t="s">
        <v>332</v>
      </c>
      <c r="B24" s="466">
        <v>72391.913117133328</v>
      </c>
      <c r="C24" s="466">
        <v>128004.63209633333</v>
      </c>
      <c r="D24" s="466">
        <v>98300.160590833329</v>
      </c>
      <c r="E24" s="466">
        <v>10881.266777333334</v>
      </c>
      <c r="F24" s="466">
        <v>3585.797</v>
      </c>
    </row>
    <row r="25" spans="1:6">
      <c r="A25" s="467" t="s">
        <v>24</v>
      </c>
      <c r="B25" s="468">
        <v>1147.8674666666666</v>
      </c>
      <c r="C25" s="468">
        <v>6640.9142833333335</v>
      </c>
      <c r="D25" s="468">
        <v>2318.4279000000001</v>
      </c>
      <c r="E25" s="468">
        <v>99.008700000000005</v>
      </c>
      <c r="F25" s="468"/>
    </row>
    <row r="26" spans="1:6">
      <c r="A26" s="467" t="s">
        <v>25</v>
      </c>
      <c r="B26" s="468">
        <v>3224.6274633333333</v>
      </c>
      <c r="C26" s="468">
        <v>7511.3242700000001</v>
      </c>
      <c r="D26" s="468">
        <v>3163.4911766666669</v>
      </c>
      <c r="E26" s="468">
        <v>734.50706666666667</v>
      </c>
      <c r="F26" s="468"/>
    </row>
    <row r="27" spans="1:6">
      <c r="A27" s="467" t="s">
        <v>26</v>
      </c>
      <c r="B27" s="468">
        <v>3227.8185100000001</v>
      </c>
      <c r="C27" s="468">
        <v>12430.549076666666</v>
      </c>
      <c r="D27" s="468">
        <v>4328.6277033333336</v>
      </c>
      <c r="E27" s="468">
        <v>727.66073333333338</v>
      </c>
      <c r="F27" s="468"/>
    </row>
    <row r="28" spans="1:6">
      <c r="A28" s="467" t="s">
        <v>27</v>
      </c>
      <c r="B28" s="468">
        <v>12097.9145138</v>
      </c>
      <c r="C28" s="468">
        <v>19267.049332999999</v>
      </c>
      <c r="D28" s="468">
        <v>10150.675310833334</v>
      </c>
      <c r="E28" s="468">
        <v>1031.917684</v>
      </c>
      <c r="F28" s="468"/>
    </row>
    <row r="29" spans="1:6" ht="14.95" customHeight="1">
      <c r="A29" s="467" t="s">
        <v>28</v>
      </c>
      <c r="B29" s="468">
        <v>5863.8002100000003</v>
      </c>
      <c r="C29" s="468">
        <v>8525.1625766666675</v>
      </c>
      <c r="D29" s="468">
        <v>14224.872310000001</v>
      </c>
      <c r="E29" s="468">
        <v>624.86095999999998</v>
      </c>
      <c r="F29" s="468">
        <v>379</v>
      </c>
    </row>
    <row r="30" spans="1:6">
      <c r="A30" s="467" t="s">
        <v>29</v>
      </c>
      <c r="B30" s="468">
        <v>21378.608043333334</v>
      </c>
      <c r="C30" s="468">
        <v>33268.454193333331</v>
      </c>
      <c r="D30" s="468">
        <v>12813.413443333333</v>
      </c>
      <c r="E30" s="468">
        <v>988.73726666666664</v>
      </c>
      <c r="F30" s="468">
        <v>1357</v>
      </c>
    </row>
    <row r="31" spans="1:6">
      <c r="A31" s="467" t="s">
        <v>30</v>
      </c>
      <c r="B31" s="468">
        <v>694.77372666666668</v>
      </c>
      <c r="C31" s="468">
        <v>6918.4941033333334</v>
      </c>
      <c r="D31" s="468">
        <v>4331.3367866666667</v>
      </c>
      <c r="E31" s="468">
        <v>110.999</v>
      </c>
      <c r="F31" s="468"/>
    </row>
    <row r="32" spans="1:6">
      <c r="A32" s="467" t="s">
        <v>31</v>
      </c>
      <c r="B32" s="468">
        <v>5107.8409466666662</v>
      </c>
      <c r="C32" s="468">
        <v>9168.6446966666663</v>
      </c>
      <c r="D32" s="468">
        <v>9121.7772700000005</v>
      </c>
      <c r="E32" s="468">
        <v>1103.4404666666667</v>
      </c>
      <c r="F32" s="469" t="s">
        <v>331</v>
      </c>
    </row>
    <row r="33" spans="1:9">
      <c r="A33" s="467" t="s">
        <v>32</v>
      </c>
      <c r="B33" s="468">
        <v>18689.905703333334</v>
      </c>
      <c r="C33" s="468">
        <v>20251.070763333333</v>
      </c>
      <c r="D33" s="468">
        <v>10457.041493333334</v>
      </c>
      <c r="E33" s="468">
        <v>136.017</v>
      </c>
      <c r="F33" s="468"/>
      <c r="I33" s="121"/>
    </row>
    <row r="34" spans="1:9">
      <c r="A34" s="467" t="s">
        <v>373</v>
      </c>
      <c r="B34" s="468">
        <v>958.75653333333332</v>
      </c>
      <c r="C34" s="468">
        <v>4022.9688000000001</v>
      </c>
      <c r="D34" s="468">
        <v>27390.497196666667</v>
      </c>
      <c r="E34" s="468">
        <v>5324.1179000000002</v>
      </c>
      <c r="F34" s="468">
        <v>1849.797</v>
      </c>
    </row>
    <row r="35" spans="1:9">
      <c r="A35" s="465" t="s">
        <v>334</v>
      </c>
      <c r="B35" s="466">
        <v>182461.69107666667</v>
      </c>
      <c r="C35" s="466">
        <v>211532.49453666667</v>
      </c>
      <c r="D35" s="466">
        <v>113554.77455</v>
      </c>
      <c r="E35" s="466">
        <v>18957.928546666666</v>
      </c>
      <c r="F35" s="466">
        <v>2282.4010666666668</v>
      </c>
    </row>
    <row r="36" spans="1:9">
      <c r="A36" s="467" t="s">
        <v>35</v>
      </c>
      <c r="B36" s="468">
        <v>2303.4333333333334</v>
      </c>
      <c r="C36" s="468">
        <v>3042.5</v>
      </c>
      <c r="D36" s="468">
        <v>4475.5666666666666</v>
      </c>
      <c r="E36" s="468">
        <v>937.33333333333337</v>
      </c>
      <c r="F36" s="468">
        <v>9.3333333333333339</v>
      </c>
    </row>
    <row r="37" spans="1:9">
      <c r="A37" s="467" t="s">
        <v>39</v>
      </c>
      <c r="B37" s="468">
        <v>3275.1239999999998</v>
      </c>
      <c r="C37" s="468">
        <v>3885.2049999999999</v>
      </c>
      <c r="D37" s="468">
        <v>131.27500000000001</v>
      </c>
      <c r="E37" s="468">
        <v>18.887</v>
      </c>
      <c r="F37" s="468"/>
    </row>
    <row r="38" spans="1:9">
      <c r="A38" s="467" t="s">
        <v>105</v>
      </c>
      <c r="B38" s="468">
        <v>13020.725766666666</v>
      </c>
      <c r="C38" s="468">
        <v>17800.305899999999</v>
      </c>
      <c r="D38" s="468">
        <v>9004.112533333333</v>
      </c>
      <c r="E38" s="468">
        <v>4657.8739333333333</v>
      </c>
      <c r="F38" s="468">
        <v>201</v>
      </c>
    </row>
    <row r="39" spans="1:9">
      <c r="A39" s="467" t="s">
        <v>43</v>
      </c>
      <c r="B39" s="468">
        <v>89539.944310000006</v>
      </c>
      <c r="C39" s="468">
        <v>98508.346220000007</v>
      </c>
      <c r="D39" s="468">
        <v>55988.909683333331</v>
      </c>
      <c r="E39" s="468">
        <v>8665.6012800000008</v>
      </c>
      <c r="F39" s="468">
        <v>800.73440000000005</v>
      </c>
    </row>
    <row r="40" spans="1:9">
      <c r="A40" s="467" t="s">
        <v>45</v>
      </c>
      <c r="B40" s="468">
        <v>1925.3720333333333</v>
      </c>
      <c r="C40" s="468">
        <v>7383.4643166666665</v>
      </c>
      <c r="D40" s="468">
        <v>2864.8741</v>
      </c>
      <c r="E40" s="468">
        <v>126.47566666666667</v>
      </c>
      <c r="F40" s="468"/>
    </row>
    <row r="41" spans="1:9">
      <c r="A41" s="467" t="s">
        <v>46</v>
      </c>
      <c r="B41" s="468">
        <v>23477.650300000001</v>
      </c>
      <c r="C41" s="468">
        <v>26883.316433333333</v>
      </c>
      <c r="D41" s="468">
        <v>13957.818233333333</v>
      </c>
      <c r="E41" s="468">
        <v>814.78</v>
      </c>
      <c r="F41" s="468">
        <v>432</v>
      </c>
    </row>
    <row r="42" spans="1:9">
      <c r="A42" s="467" t="s">
        <v>47</v>
      </c>
      <c r="B42" s="468">
        <v>47469.933333333334</v>
      </c>
      <c r="C42" s="468">
        <v>52030.933333333334</v>
      </c>
      <c r="D42" s="468">
        <v>25388.1</v>
      </c>
      <c r="E42" s="468">
        <v>2796.1666666666665</v>
      </c>
      <c r="F42" s="468">
        <v>839.33333333333337</v>
      </c>
    </row>
    <row r="43" spans="1:9">
      <c r="A43" s="467" t="s">
        <v>374</v>
      </c>
      <c r="B43" s="468">
        <v>1449.508</v>
      </c>
      <c r="C43" s="468">
        <v>1998.4233333333334</v>
      </c>
      <c r="D43" s="468">
        <v>1744.1183333333333</v>
      </c>
      <c r="E43" s="468">
        <v>940.81066666666663</v>
      </c>
      <c r="F43" s="468"/>
    </row>
    <row r="44" spans="1:9">
      <c r="A44" s="465" t="s">
        <v>335</v>
      </c>
      <c r="B44" s="466">
        <v>71492.83648433334</v>
      </c>
      <c r="C44" s="466">
        <v>81194.576259166672</v>
      </c>
      <c r="D44" s="466">
        <v>22392.259794000001</v>
      </c>
      <c r="E44" s="466">
        <v>13466.001690333333</v>
      </c>
      <c r="F44" s="466">
        <v>6</v>
      </c>
    </row>
    <row r="45" spans="1:9">
      <c r="A45" s="467" t="s">
        <v>36</v>
      </c>
      <c r="B45" s="468">
        <v>8700.3524333333335</v>
      </c>
      <c r="C45" s="468">
        <v>11440.426633333333</v>
      </c>
      <c r="D45" s="468">
        <v>2046.3837333333333</v>
      </c>
      <c r="E45" s="468">
        <v>2414.2723999999998</v>
      </c>
      <c r="F45" s="468"/>
    </row>
    <row r="46" spans="1:9">
      <c r="A46" s="467" t="s">
        <v>37</v>
      </c>
      <c r="B46" s="468">
        <v>554.66666666666663</v>
      </c>
      <c r="C46" s="468">
        <v>1038</v>
      </c>
      <c r="D46" s="468">
        <v>256</v>
      </c>
      <c r="E46" s="468">
        <v>123</v>
      </c>
      <c r="F46" s="468"/>
    </row>
    <row r="47" spans="1:9" ht="27.2">
      <c r="A47" s="467" t="s">
        <v>38</v>
      </c>
      <c r="B47" s="468">
        <v>2579.652</v>
      </c>
      <c r="C47" s="468">
        <v>3871.8653333333332</v>
      </c>
      <c r="D47" s="468">
        <v>2125.8899333333334</v>
      </c>
      <c r="E47" s="468">
        <v>1723.212</v>
      </c>
      <c r="F47" s="468"/>
    </row>
    <row r="48" spans="1:9" ht="27.2">
      <c r="A48" s="467" t="s">
        <v>40</v>
      </c>
      <c r="B48" s="468">
        <v>3144.4249176666667</v>
      </c>
      <c r="C48" s="468">
        <v>3667.5097991666667</v>
      </c>
      <c r="D48" s="468">
        <v>1431.2005906666666</v>
      </c>
      <c r="E48" s="468">
        <v>1876.0414136666666</v>
      </c>
      <c r="F48" s="468">
        <v>6</v>
      </c>
    </row>
    <row r="49" spans="1:12" ht="27.2">
      <c r="A49" s="467" t="s">
        <v>326</v>
      </c>
      <c r="B49" s="468">
        <v>1151.6029333333333</v>
      </c>
      <c r="C49" s="468">
        <v>1637.5162666666668</v>
      </c>
      <c r="D49" s="468">
        <v>874.93793333333338</v>
      </c>
      <c r="E49" s="468">
        <v>2240.6928666666668</v>
      </c>
      <c r="F49" s="468"/>
      <c r="L49" s="121"/>
    </row>
    <row r="50" spans="1:12">
      <c r="A50" s="467" t="s">
        <v>42</v>
      </c>
      <c r="B50" s="468">
        <v>1200.0281</v>
      </c>
      <c r="C50" s="468">
        <v>2138.8912333333333</v>
      </c>
      <c r="D50" s="468">
        <v>525.28719999999998</v>
      </c>
      <c r="E50" s="468">
        <v>296.26960000000003</v>
      </c>
      <c r="F50" s="468"/>
    </row>
    <row r="51" spans="1:12">
      <c r="A51" s="467" t="s">
        <v>44</v>
      </c>
      <c r="B51" s="468">
        <v>54162.109433333331</v>
      </c>
      <c r="C51" s="468">
        <v>57400.366993333337</v>
      </c>
      <c r="D51" s="468">
        <v>15132.560403333333</v>
      </c>
      <c r="E51" s="468">
        <v>4792.5134099999996</v>
      </c>
      <c r="F51" s="468"/>
    </row>
    <row r="52" spans="1:12">
      <c r="A52" s="465" t="s">
        <v>336</v>
      </c>
      <c r="B52" s="466">
        <v>329640.11357889976</v>
      </c>
      <c r="C52" s="466">
        <v>370330.70650444488</v>
      </c>
      <c r="D52" s="466">
        <v>209783.73175000958</v>
      </c>
      <c r="E52" s="466">
        <v>27787.583744345953</v>
      </c>
      <c r="F52" s="466">
        <v>396.66666666666669</v>
      </c>
    </row>
    <row r="53" spans="1:12" ht="27.2">
      <c r="A53" s="467" t="s">
        <v>49</v>
      </c>
      <c r="B53" s="468">
        <v>37257.538970000001</v>
      </c>
      <c r="C53" s="468">
        <v>40819.07218333333</v>
      </c>
      <c r="D53" s="468">
        <v>18464.887006666668</v>
      </c>
      <c r="E53" s="468">
        <v>3257.3444333333332</v>
      </c>
      <c r="F53" s="468"/>
    </row>
    <row r="54" spans="1:12">
      <c r="A54" s="467" t="s">
        <v>50</v>
      </c>
      <c r="B54" s="468">
        <v>8408.7960000000003</v>
      </c>
      <c r="C54" s="468">
        <v>9696.2287666666671</v>
      </c>
      <c r="D54" s="468">
        <v>7974.4453999999996</v>
      </c>
      <c r="E54" s="468">
        <v>207.4</v>
      </c>
      <c r="F54" s="468"/>
    </row>
    <row r="55" spans="1:12">
      <c r="A55" s="467" t="s">
        <v>51</v>
      </c>
      <c r="B55" s="468">
        <v>15201.848516666667</v>
      </c>
      <c r="C55" s="468">
        <v>16342.457583333333</v>
      </c>
      <c r="D55" s="468">
        <v>10542.211703333332</v>
      </c>
      <c r="E55" s="468">
        <v>1620.7181</v>
      </c>
      <c r="F55" s="468"/>
    </row>
    <row r="56" spans="1:12">
      <c r="A56" s="467" t="s">
        <v>52</v>
      </c>
      <c r="B56" s="468">
        <v>49403.233329513569</v>
      </c>
      <c r="C56" s="468">
        <v>55131.433328936269</v>
      </c>
      <c r="D56" s="468">
        <v>25217.8333348366</v>
      </c>
      <c r="E56" s="468">
        <v>3873.7999997794</v>
      </c>
      <c r="F56" s="468"/>
    </row>
    <row r="57" spans="1:12">
      <c r="A57" s="467" t="s">
        <v>53</v>
      </c>
      <c r="B57" s="468">
        <v>25592.965520000002</v>
      </c>
      <c r="C57" s="468">
        <v>28449.841656666667</v>
      </c>
      <c r="D57" s="468">
        <v>10489.542176666666</v>
      </c>
      <c r="E57" s="468">
        <v>1442.5497066666667</v>
      </c>
      <c r="F57" s="468"/>
    </row>
    <row r="58" spans="1:12">
      <c r="A58" s="467" t="s">
        <v>375</v>
      </c>
      <c r="B58" s="468">
        <v>8955.6257999999998</v>
      </c>
      <c r="C58" s="468">
        <v>9948.0113999999994</v>
      </c>
      <c r="D58" s="468">
        <v>10194.771466666667</v>
      </c>
      <c r="E58" s="468">
        <v>983.44709333333333</v>
      </c>
      <c r="F58" s="468"/>
    </row>
    <row r="59" spans="1:12">
      <c r="A59" s="467" t="s">
        <v>55</v>
      </c>
      <c r="B59" s="468">
        <v>17898.098373333334</v>
      </c>
      <c r="C59" s="468">
        <v>22968.00056</v>
      </c>
      <c r="D59" s="468">
        <v>14416.09492</v>
      </c>
      <c r="E59" s="468">
        <v>1319.0711733333333</v>
      </c>
      <c r="F59" s="468"/>
    </row>
    <row r="60" spans="1:12">
      <c r="A60" s="467" t="s">
        <v>56</v>
      </c>
      <c r="B60" s="468">
        <v>19320.408650000001</v>
      </c>
      <c r="C60" s="468">
        <v>24709.457356666666</v>
      </c>
      <c r="D60" s="468">
        <v>12806.101363333333</v>
      </c>
      <c r="E60" s="468">
        <v>913.5094233333333</v>
      </c>
      <c r="F60" s="468"/>
    </row>
    <row r="61" spans="1:12">
      <c r="A61" s="467" t="s">
        <v>57</v>
      </c>
      <c r="B61" s="468">
        <v>23838.105186666668</v>
      </c>
      <c r="C61" s="468">
        <v>28252.783646666667</v>
      </c>
      <c r="D61" s="468">
        <v>24445.241476666666</v>
      </c>
      <c r="E61" s="468">
        <v>3850.32375</v>
      </c>
      <c r="F61" s="468"/>
    </row>
    <row r="62" spans="1:12">
      <c r="A62" s="467" t="s">
        <v>58</v>
      </c>
      <c r="B62" s="468">
        <v>44637.487580000001</v>
      </c>
      <c r="C62" s="468">
        <v>46610.444020000003</v>
      </c>
      <c r="D62" s="468">
        <v>14312.451206666667</v>
      </c>
      <c r="E62" s="468">
        <v>964.20263333333332</v>
      </c>
      <c r="F62" s="468"/>
    </row>
    <row r="63" spans="1:12">
      <c r="A63" s="467" t="s">
        <v>59</v>
      </c>
      <c r="B63" s="468">
        <v>33855.921433333337</v>
      </c>
      <c r="C63" s="468">
        <v>35576.821600000003</v>
      </c>
      <c r="D63" s="468">
        <v>14784.487026666666</v>
      </c>
      <c r="E63" s="468">
        <v>3116.3245333333334</v>
      </c>
      <c r="F63" s="468"/>
    </row>
    <row r="64" spans="1:12">
      <c r="A64" s="467" t="s">
        <v>60</v>
      </c>
      <c r="B64" s="468">
        <v>15970.032173333333</v>
      </c>
      <c r="C64" s="468">
        <v>18720.493780000001</v>
      </c>
      <c r="D64" s="468">
        <v>18911.594546666667</v>
      </c>
      <c r="E64" s="468">
        <v>3829.0840666666668</v>
      </c>
      <c r="F64" s="468"/>
    </row>
    <row r="65" spans="1:6">
      <c r="A65" s="467" t="s">
        <v>61</v>
      </c>
      <c r="B65" s="468">
        <v>21630.974766666666</v>
      </c>
      <c r="C65" s="468">
        <v>24342.736866666666</v>
      </c>
      <c r="D65" s="468">
        <v>17848.771483333334</v>
      </c>
      <c r="E65" s="468">
        <v>688.32383333333337</v>
      </c>
      <c r="F65" s="468">
        <v>396.66666666666669</v>
      </c>
    </row>
    <row r="66" spans="1:6">
      <c r="A66" s="467" t="s">
        <v>62</v>
      </c>
      <c r="B66" s="468">
        <v>7669.0772793862188</v>
      </c>
      <c r="C66" s="468">
        <v>8762.9237555086038</v>
      </c>
      <c r="D66" s="468">
        <v>9375.2986385063286</v>
      </c>
      <c r="E66" s="468">
        <v>1721.4849978998859</v>
      </c>
      <c r="F66" s="468"/>
    </row>
    <row r="67" spans="1:6">
      <c r="A67" s="465" t="s">
        <v>337</v>
      </c>
      <c r="B67" s="466">
        <v>69102.086656666666</v>
      </c>
      <c r="C67" s="466">
        <v>85938.937550000002</v>
      </c>
      <c r="D67" s="466">
        <v>71532.065156666664</v>
      </c>
      <c r="E67" s="466">
        <v>6419.33421</v>
      </c>
      <c r="F67" s="466"/>
    </row>
    <row r="68" spans="1:6">
      <c r="A68" s="467" t="s">
        <v>64</v>
      </c>
      <c r="B68" s="468">
        <v>7011.5313533333338</v>
      </c>
      <c r="C68" s="468">
        <v>8558.0147966666664</v>
      </c>
      <c r="D68" s="468">
        <v>6177.6922966666671</v>
      </c>
      <c r="E68" s="468">
        <v>612.61900000000003</v>
      </c>
      <c r="F68" s="468"/>
    </row>
    <row r="69" spans="1:6">
      <c r="A69" s="467" t="s">
        <v>65</v>
      </c>
      <c r="B69" s="468">
        <v>23599.732223333333</v>
      </c>
      <c r="C69" s="468">
        <v>29692.447043333334</v>
      </c>
      <c r="D69" s="468">
        <v>23208.216990000001</v>
      </c>
      <c r="E69" s="468">
        <v>2791.40092</v>
      </c>
      <c r="F69" s="468"/>
    </row>
    <row r="70" spans="1:6">
      <c r="A70" s="467" t="s">
        <v>66</v>
      </c>
      <c r="B70" s="468">
        <v>18379.287423333335</v>
      </c>
      <c r="C70" s="468">
        <v>25318.705816666668</v>
      </c>
      <c r="D70" s="468">
        <v>13436.432706666666</v>
      </c>
      <c r="E70" s="468">
        <v>1424.54179</v>
      </c>
      <c r="F70" s="468"/>
    </row>
    <row r="71" spans="1:6">
      <c r="A71" s="467" t="s">
        <v>67</v>
      </c>
      <c r="B71" s="468">
        <v>20111.535656666667</v>
      </c>
      <c r="C71" s="468">
        <v>22369.769893333334</v>
      </c>
      <c r="D71" s="468">
        <v>28709.723163333332</v>
      </c>
      <c r="E71" s="468">
        <v>1590.7725</v>
      </c>
      <c r="F71" s="468"/>
    </row>
    <row r="72" spans="1:6">
      <c r="A72" s="465" t="s">
        <v>338</v>
      </c>
      <c r="B72" s="466">
        <v>153767.19320666668</v>
      </c>
      <c r="C72" s="466">
        <v>201464.65017333333</v>
      </c>
      <c r="D72" s="466">
        <v>117883.49033666667</v>
      </c>
      <c r="E72" s="466">
        <v>15696.14496</v>
      </c>
      <c r="F72" s="466">
        <v>36.666666666666664</v>
      </c>
    </row>
    <row r="73" spans="1:6">
      <c r="A73" s="467" t="s">
        <v>69</v>
      </c>
      <c r="B73" s="468">
        <v>2234.3666666666668</v>
      </c>
      <c r="C73" s="468">
        <v>2999.4333333333334</v>
      </c>
      <c r="D73" s="468">
        <v>760</v>
      </c>
      <c r="E73" s="468">
        <v>40.666666666666664</v>
      </c>
      <c r="F73" s="468"/>
    </row>
    <row r="74" spans="1:6">
      <c r="A74" s="467" t="s">
        <v>70</v>
      </c>
      <c r="B74" s="468">
        <v>2031.0467533333333</v>
      </c>
      <c r="C74" s="468">
        <v>5073.2536233333331</v>
      </c>
      <c r="D74" s="468">
        <v>3137.7182400000002</v>
      </c>
      <c r="E74" s="468">
        <v>291.62950000000001</v>
      </c>
      <c r="F74" s="468"/>
    </row>
    <row r="75" spans="1:6">
      <c r="A75" s="467" t="s">
        <v>71</v>
      </c>
      <c r="B75" s="468">
        <v>733.33333333333337</v>
      </c>
      <c r="C75" s="468">
        <v>1066.7</v>
      </c>
      <c r="D75" s="468">
        <v>134</v>
      </c>
      <c r="E75" s="468">
        <v>18</v>
      </c>
      <c r="F75" s="468"/>
    </row>
    <row r="76" spans="1:6">
      <c r="A76" s="467" t="s">
        <v>72</v>
      </c>
      <c r="B76" s="468">
        <v>901.66666666666663</v>
      </c>
      <c r="C76" s="468">
        <v>1709.8333333333333</v>
      </c>
      <c r="D76" s="468">
        <v>2106.8333333333335</v>
      </c>
      <c r="E76" s="468">
        <v>841.33333333333337</v>
      </c>
      <c r="F76" s="468"/>
    </row>
    <row r="77" spans="1:6">
      <c r="A77" s="467" t="s">
        <v>73</v>
      </c>
      <c r="B77" s="468">
        <v>45592.856973333335</v>
      </c>
      <c r="C77" s="468">
        <v>50079.832090000004</v>
      </c>
      <c r="D77" s="468">
        <v>27954.648573333332</v>
      </c>
      <c r="E77" s="468">
        <v>3940.1125000000002</v>
      </c>
      <c r="F77" s="468"/>
    </row>
    <row r="78" spans="1:6">
      <c r="A78" s="467" t="s">
        <v>90</v>
      </c>
      <c r="B78" s="468">
        <v>2959.4333333333334</v>
      </c>
      <c r="C78" s="468">
        <v>6285.3666666666668</v>
      </c>
      <c r="D78" s="468">
        <v>2201.5</v>
      </c>
      <c r="E78" s="468">
        <v>285.03333333333336</v>
      </c>
      <c r="F78" s="468"/>
    </row>
    <row r="79" spans="1:6">
      <c r="A79" s="467" t="s">
        <v>74</v>
      </c>
      <c r="B79" s="468">
        <v>22586.6</v>
      </c>
      <c r="C79" s="468">
        <v>34846.73333333333</v>
      </c>
      <c r="D79" s="468">
        <v>11208.3</v>
      </c>
      <c r="E79" s="468">
        <v>1210.5999999999999</v>
      </c>
      <c r="F79" s="468"/>
    </row>
    <row r="80" spans="1:6">
      <c r="A80" s="467" t="s">
        <v>75</v>
      </c>
      <c r="B80" s="468">
        <v>9700.9666666666672</v>
      </c>
      <c r="C80" s="468">
        <v>24757.200000000001</v>
      </c>
      <c r="D80" s="468">
        <v>9554.7333333333336</v>
      </c>
      <c r="E80" s="468">
        <v>1072</v>
      </c>
      <c r="F80" s="468"/>
    </row>
    <row r="81" spans="1:6">
      <c r="A81" s="467" t="s">
        <v>76</v>
      </c>
      <c r="B81" s="468">
        <v>10316.086066666667</v>
      </c>
      <c r="C81" s="468">
        <v>11406.626200000001</v>
      </c>
      <c r="D81" s="468">
        <v>11738.346433333334</v>
      </c>
      <c r="E81" s="468">
        <v>1625.8193333333334</v>
      </c>
      <c r="F81" s="468"/>
    </row>
    <row r="82" spans="1:6">
      <c r="A82" s="467" t="s">
        <v>77</v>
      </c>
      <c r="B82" s="468">
        <v>27501.908266666665</v>
      </c>
      <c r="C82" s="468">
        <v>29808.637666666666</v>
      </c>
      <c r="D82" s="468">
        <v>22400.250066666667</v>
      </c>
      <c r="E82" s="468">
        <v>3036.0889999999999</v>
      </c>
      <c r="F82" s="468"/>
    </row>
    <row r="83" spans="1:6">
      <c r="A83" s="467" t="s">
        <v>78</v>
      </c>
      <c r="B83" s="468">
        <v>23232.6914</v>
      </c>
      <c r="C83" s="468">
        <v>25131.91935</v>
      </c>
      <c r="D83" s="468">
        <v>18780.892779999998</v>
      </c>
      <c r="E83" s="468">
        <v>1983.0187599999999</v>
      </c>
      <c r="F83" s="468">
        <v>36.666666666666664</v>
      </c>
    </row>
    <row r="84" spans="1:6">
      <c r="A84" s="467" t="s">
        <v>79</v>
      </c>
      <c r="B84" s="468">
        <v>5976.2370799999999</v>
      </c>
      <c r="C84" s="468">
        <v>8299.1145766666668</v>
      </c>
      <c r="D84" s="468">
        <v>7906.2675766666671</v>
      </c>
      <c r="E84" s="468">
        <v>1351.8425333333332</v>
      </c>
      <c r="F84" s="468"/>
    </row>
    <row r="85" spans="1:6">
      <c r="A85" s="465" t="s">
        <v>339</v>
      </c>
      <c r="B85" s="466">
        <v>25529.053923082702</v>
      </c>
      <c r="C85" s="466">
        <v>82656.488053106528</v>
      </c>
      <c r="D85" s="466">
        <v>42281.584950042532</v>
      </c>
      <c r="E85" s="466">
        <v>4713.6541666916664</v>
      </c>
      <c r="F85" s="466"/>
    </row>
    <row r="86" spans="1:6" ht="27.2">
      <c r="A86" s="467" t="s">
        <v>81</v>
      </c>
      <c r="B86" s="468">
        <v>5068.1999997493667</v>
      </c>
      <c r="C86" s="468">
        <v>7369.2999997732004</v>
      </c>
      <c r="D86" s="468">
        <v>3625.4333333758668</v>
      </c>
      <c r="E86" s="468">
        <v>253.00000002499999</v>
      </c>
      <c r="F86" s="468"/>
    </row>
    <row r="87" spans="1:6">
      <c r="A87" s="467" t="s">
        <v>82</v>
      </c>
      <c r="B87" s="468">
        <v>1070.4001533333333</v>
      </c>
      <c r="C87" s="468">
        <v>9004.7972200000004</v>
      </c>
      <c r="D87" s="468">
        <v>7520.9264833333336</v>
      </c>
      <c r="E87" s="468">
        <v>285.88709999999998</v>
      </c>
      <c r="F87" s="468"/>
    </row>
    <row r="88" spans="1:6">
      <c r="A88" s="467" t="s">
        <v>83</v>
      </c>
      <c r="B88" s="468">
        <v>6433.5449600000002</v>
      </c>
      <c r="C88" s="468">
        <v>23124.410006666665</v>
      </c>
      <c r="D88" s="468">
        <v>13332.077653333334</v>
      </c>
      <c r="E88" s="468">
        <v>2755.808</v>
      </c>
      <c r="F88" s="468"/>
    </row>
    <row r="89" spans="1:6">
      <c r="A89" s="467" t="s">
        <v>84</v>
      </c>
      <c r="B89" s="468">
        <v>1490.0453333333332</v>
      </c>
      <c r="C89" s="468">
        <v>17677.991556666668</v>
      </c>
      <c r="D89" s="468">
        <v>7824.8587666666663</v>
      </c>
      <c r="E89" s="468">
        <v>744.67573333333337</v>
      </c>
      <c r="F89" s="468"/>
    </row>
    <row r="90" spans="1:6">
      <c r="A90" s="467" t="s">
        <v>85</v>
      </c>
      <c r="B90" s="468">
        <v>7980.4022666666669</v>
      </c>
      <c r="C90" s="468">
        <v>11782.887313333333</v>
      </c>
      <c r="D90" s="468">
        <v>4672.7839333333332</v>
      </c>
      <c r="E90" s="468">
        <v>157.33346666666668</v>
      </c>
      <c r="F90" s="468"/>
    </row>
    <row r="91" spans="1:6">
      <c r="A91" s="467" t="s">
        <v>86</v>
      </c>
      <c r="B91" s="468">
        <v>196.26013333333333</v>
      </c>
      <c r="C91" s="468">
        <v>1350.0611799999999</v>
      </c>
      <c r="D91" s="468">
        <v>687.73243333333335</v>
      </c>
      <c r="E91" s="468">
        <v>17</v>
      </c>
      <c r="F91" s="468"/>
    </row>
    <row r="92" spans="1:6">
      <c r="A92" s="467" t="s">
        <v>87</v>
      </c>
      <c r="B92" s="468">
        <v>2011.0414666666666</v>
      </c>
      <c r="C92" s="468">
        <v>10229.9131</v>
      </c>
      <c r="D92" s="468">
        <v>4173.3280133333337</v>
      </c>
      <c r="E92" s="468">
        <v>484.94986666666665</v>
      </c>
      <c r="F92" s="468"/>
    </row>
    <row r="93" spans="1:6">
      <c r="A93" s="467" t="s">
        <v>88</v>
      </c>
      <c r="B93" s="468">
        <v>178.20866666666666</v>
      </c>
      <c r="C93" s="468">
        <v>885.3656666666667</v>
      </c>
      <c r="D93" s="468">
        <v>283.34333333333331</v>
      </c>
      <c r="E93" s="468">
        <v>2</v>
      </c>
      <c r="F93" s="468"/>
    </row>
    <row r="94" spans="1:6">
      <c r="A94" s="467" t="s">
        <v>89</v>
      </c>
      <c r="B94" s="468">
        <v>1100.9509433333333</v>
      </c>
      <c r="C94" s="468">
        <v>1231.7620099999999</v>
      </c>
      <c r="D94" s="468">
        <v>161.101</v>
      </c>
      <c r="E94" s="468">
        <v>13</v>
      </c>
      <c r="F94" s="468"/>
    </row>
    <row r="95" spans="1:6">
      <c r="B95" s="470"/>
    </row>
    <row r="96" spans="1:6">
      <c r="B96" s="470"/>
    </row>
    <row r="97" spans="2:2">
      <c r="B97" s="470"/>
    </row>
    <row r="98" spans="2:2">
      <c r="B98" s="470"/>
    </row>
    <row r="99" spans="2:2">
      <c r="B99" s="470"/>
    </row>
    <row r="100" spans="2:2">
      <c r="B100" s="470"/>
    </row>
    <row r="101" spans="2:2">
      <c r="B101" s="470"/>
    </row>
    <row r="102" spans="2:2">
      <c r="B102" s="470"/>
    </row>
    <row r="103" spans="2:2">
      <c r="B103" s="470"/>
    </row>
    <row r="104" spans="2:2">
      <c r="B104" s="470"/>
    </row>
    <row r="105" spans="2:2">
      <c r="B105" s="470"/>
    </row>
    <row r="106" spans="2:2">
      <c r="B106" s="470"/>
    </row>
    <row r="107" spans="2:2">
      <c r="B107" s="470"/>
    </row>
    <row r="108" spans="2:2">
      <c r="B108" s="470"/>
    </row>
    <row r="109" spans="2:2">
      <c r="B109" s="470"/>
    </row>
    <row r="110" spans="2:2">
      <c r="B110" s="470"/>
    </row>
    <row r="111" spans="2:2">
      <c r="B111" s="470"/>
    </row>
    <row r="112" spans="2:2">
      <c r="B112" s="470"/>
    </row>
    <row r="113" spans="2:2">
      <c r="B113" s="470"/>
    </row>
    <row r="114" spans="2:2">
      <c r="B114" s="470"/>
    </row>
    <row r="115" spans="2:2">
      <c r="B115" s="470"/>
    </row>
    <row r="116" spans="2:2">
      <c r="B116" s="470"/>
    </row>
    <row r="117" spans="2:2">
      <c r="B117" s="470"/>
    </row>
    <row r="118" spans="2:2">
      <c r="B118" s="470"/>
    </row>
    <row r="119" spans="2:2">
      <c r="B119" s="470"/>
    </row>
    <row r="120" spans="2:2">
      <c r="B120" s="470"/>
    </row>
    <row r="121" spans="2:2">
      <c r="B121" s="470"/>
    </row>
    <row r="122" spans="2:2">
      <c r="B122" s="470"/>
    </row>
    <row r="123" spans="2:2">
      <c r="B123" s="470"/>
    </row>
    <row r="124" spans="2:2">
      <c r="B124" s="470"/>
    </row>
    <row r="125" spans="2:2">
      <c r="B125" s="470"/>
    </row>
    <row r="126" spans="2:2">
      <c r="B126" s="470"/>
    </row>
    <row r="127" spans="2:2">
      <c r="B127" s="470"/>
    </row>
    <row r="128" spans="2:2">
      <c r="B128" s="470"/>
    </row>
    <row r="129" spans="2:2">
      <c r="B129" s="470"/>
    </row>
    <row r="130" spans="2:2">
      <c r="B130" s="470"/>
    </row>
    <row r="131" spans="2:2">
      <c r="B131" s="470"/>
    </row>
    <row r="132" spans="2:2">
      <c r="B132" s="470"/>
    </row>
    <row r="133" spans="2:2">
      <c r="B133" s="470"/>
    </row>
    <row r="134" spans="2:2">
      <c r="B134" s="470"/>
    </row>
    <row r="135" spans="2:2">
      <c r="B135" s="470"/>
    </row>
    <row r="136" spans="2:2">
      <c r="B136" s="470"/>
    </row>
    <row r="137" spans="2:2">
      <c r="B137" s="470"/>
    </row>
    <row r="138" spans="2:2">
      <c r="B138" s="470"/>
    </row>
    <row r="139" spans="2:2">
      <c r="B139" s="470"/>
    </row>
    <row r="140" spans="2:2">
      <c r="B140" s="470"/>
    </row>
    <row r="141" spans="2:2">
      <c r="B141" s="470"/>
    </row>
    <row r="142" spans="2:2">
      <c r="B142" s="470"/>
    </row>
    <row r="143" spans="2:2">
      <c r="B143" s="470"/>
    </row>
    <row r="144" spans="2:2">
      <c r="B144" s="470"/>
    </row>
    <row r="145" spans="2:2">
      <c r="B145" s="470"/>
    </row>
    <row r="146" spans="2:2">
      <c r="B146" s="470"/>
    </row>
    <row r="147" spans="2:2">
      <c r="B147" s="470"/>
    </row>
    <row r="148" spans="2:2">
      <c r="B148" s="470"/>
    </row>
    <row r="149" spans="2:2">
      <c r="B149" s="470"/>
    </row>
    <row r="150" spans="2:2">
      <c r="B150" s="470"/>
    </row>
    <row r="151" spans="2:2">
      <c r="B151" s="470"/>
    </row>
    <row r="152" spans="2:2">
      <c r="B152" s="470"/>
    </row>
    <row r="153" spans="2:2">
      <c r="B153" s="470"/>
    </row>
    <row r="154" spans="2:2">
      <c r="B154" s="470"/>
    </row>
    <row r="155" spans="2:2">
      <c r="B155" s="470"/>
    </row>
    <row r="156" spans="2:2">
      <c r="B156" s="470"/>
    </row>
    <row r="157" spans="2:2">
      <c r="B157" s="470"/>
    </row>
    <row r="158" spans="2:2">
      <c r="B158" s="470"/>
    </row>
    <row r="159" spans="2:2">
      <c r="B159" s="470"/>
    </row>
    <row r="160" spans="2:2">
      <c r="B160" s="470"/>
    </row>
    <row r="161" spans="2:2">
      <c r="B161" s="470"/>
    </row>
    <row r="162" spans="2:2">
      <c r="B162" s="470"/>
    </row>
    <row r="163" spans="2:2">
      <c r="B163" s="470"/>
    </row>
    <row r="164" spans="2:2">
      <c r="B164" s="470"/>
    </row>
    <row r="165" spans="2:2">
      <c r="B165" s="470"/>
    </row>
    <row r="166" spans="2:2">
      <c r="B166" s="470"/>
    </row>
    <row r="167" spans="2:2">
      <c r="B167" s="470"/>
    </row>
    <row r="168" spans="2:2">
      <c r="B168" s="470"/>
    </row>
    <row r="169" spans="2:2">
      <c r="B169" s="470"/>
    </row>
    <row r="170" spans="2:2">
      <c r="B170" s="470"/>
    </row>
    <row r="171" spans="2:2">
      <c r="B171" s="470"/>
    </row>
    <row r="172" spans="2:2">
      <c r="B172" s="470"/>
    </row>
    <row r="173" spans="2:2">
      <c r="B173" s="470"/>
    </row>
    <row r="174" spans="2:2">
      <c r="B174" s="470"/>
    </row>
    <row r="175" spans="2:2">
      <c r="B175" s="470"/>
    </row>
    <row r="176" spans="2:2">
      <c r="B176" s="470"/>
    </row>
    <row r="177" spans="2:2">
      <c r="B177" s="470"/>
    </row>
    <row r="178" spans="2:2">
      <c r="B178" s="470"/>
    </row>
    <row r="179" spans="2:2">
      <c r="B179" s="470"/>
    </row>
    <row r="180" spans="2:2">
      <c r="B180" s="470"/>
    </row>
    <row r="181" spans="2:2">
      <c r="B181" s="470"/>
    </row>
    <row r="182" spans="2:2">
      <c r="B182" s="470"/>
    </row>
    <row r="183" spans="2:2">
      <c r="B183" s="470"/>
    </row>
    <row r="184" spans="2:2">
      <c r="B184" s="470"/>
    </row>
    <row r="185" spans="2:2">
      <c r="B185" s="470"/>
    </row>
    <row r="186" spans="2:2">
      <c r="B186" s="470"/>
    </row>
    <row r="187" spans="2:2">
      <c r="B187" s="470"/>
    </row>
    <row r="188" spans="2:2">
      <c r="B188" s="470"/>
    </row>
    <row r="189" spans="2:2">
      <c r="B189" s="470"/>
    </row>
    <row r="190" spans="2:2">
      <c r="B190" s="470"/>
    </row>
    <row r="191" spans="2:2">
      <c r="B191" s="470"/>
    </row>
    <row r="192" spans="2:2">
      <c r="B192" s="470"/>
    </row>
    <row r="193" spans="2:2">
      <c r="B193" s="470"/>
    </row>
    <row r="194" spans="2:2">
      <c r="B194" s="470"/>
    </row>
    <row r="195" spans="2:2">
      <c r="B195" s="470"/>
    </row>
    <row r="196" spans="2:2">
      <c r="B196" s="470"/>
    </row>
    <row r="197" spans="2:2">
      <c r="B197" s="470"/>
    </row>
    <row r="198" spans="2:2">
      <c r="B198" s="470"/>
    </row>
    <row r="199" spans="2:2">
      <c r="B199" s="470"/>
    </row>
    <row r="200" spans="2:2">
      <c r="B200" s="470"/>
    </row>
    <row r="201" spans="2:2">
      <c r="B201" s="470"/>
    </row>
    <row r="202" spans="2:2">
      <c r="B202" s="470"/>
    </row>
    <row r="203" spans="2:2">
      <c r="B203" s="470"/>
    </row>
    <row r="204" spans="2:2">
      <c r="B204" s="470"/>
    </row>
    <row r="205" spans="2:2">
      <c r="B205" s="470"/>
    </row>
    <row r="206" spans="2:2">
      <c r="B206" s="470"/>
    </row>
    <row r="207" spans="2:2">
      <c r="B207" s="470"/>
    </row>
    <row r="208" spans="2:2">
      <c r="B208" s="470"/>
    </row>
    <row r="209" spans="2:2">
      <c r="B209" s="470"/>
    </row>
    <row r="210" spans="2:2">
      <c r="B210" s="470"/>
    </row>
    <row r="211" spans="2:2">
      <c r="B211" s="470"/>
    </row>
    <row r="212" spans="2:2">
      <c r="B212" s="470"/>
    </row>
    <row r="213" spans="2:2">
      <c r="B213" s="470"/>
    </row>
    <row r="214" spans="2:2">
      <c r="B214" s="470"/>
    </row>
    <row r="215" spans="2:2">
      <c r="B215" s="470"/>
    </row>
    <row r="216" spans="2:2">
      <c r="B216" s="470"/>
    </row>
    <row r="217" spans="2:2">
      <c r="B217" s="470"/>
    </row>
    <row r="218" spans="2:2">
      <c r="B218" s="470"/>
    </row>
    <row r="219" spans="2:2">
      <c r="B219" s="470"/>
    </row>
    <row r="220" spans="2:2">
      <c r="B220" s="470"/>
    </row>
    <row r="221" spans="2:2">
      <c r="B221" s="470"/>
    </row>
    <row r="222" spans="2:2">
      <c r="B222" s="470"/>
    </row>
    <row r="223" spans="2:2">
      <c r="B223" s="470"/>
    </row>
    <row r="224" spans="2:2">
      <c r="B224" s="470"/>
    </row>
    <row r="225" spans="2:2">
      <c r="B225" s="470"/>
    </row>
    <row r="226" spans="2:2">
      <c r="B226" s="470"/>
    </row>
    <row r="227" spans="2:2">
      <c r="B227" s="470"/>
    </row>
    <row r="228" spans="2:2">
      <c r="B228" s="470"/>
    </row>
    <row r="229" spans="2:2">
      <c r="B229" s="470"/>
    </row>
    <row r="230" spans="2:2">
      <c r="B230" s="470"/>
    </row>
    <row r="231" spans="2:2">
      <c r="B231" s="470"/>
    </row>
    <row r="232" spans="2:2">
      <c r="B232" s="470"/>
    </row>
    <row r="233" spans="2:2">
      <c r="B233" s="470"/>
    </row>
    <row r="234" spans="2:2">
      <c r="B234" s="470"/>
    </row>
    <row r="235" spans="2:2">
      <c r="B235" s="470"/>
    </row>
    <row r="236" spans="2:2">
      <c r="B236" s="470"/>
    </row>
    <row r="237" spans="2:2">
      <c r="B237" s="470"/>
    </row>
    <row r="238" spans="2:2">
      <c r="B238" s="470"/>
    </row>
    <row r="239" spans="2:2">
      <c r="B239" s="470"/>
    </row>
    <row r="240" spans="2:2">
      <c r="B240" s="470"/>
    </row>
    <row r="241" spans="2:2">
      <c r="B241" s="470"/>
    </row>
    <row r="242" spans="2:2">
      <c r="B242" s="470"/>
    </row>
    <row r="243" spans="2:2">
      <c r="B243" s="470"/>
    </row>
    <row r="244" spans="2:2">
      <c r="B244" s="470"/>
    </row>
    <row r="245" spans="2:2">
      <c r="B245" s="470"/>
    </row>
    <row r="246" spans="2:2">
      <c r="B246" s="470"/>
    </row>
    <row r="247" spans="2:2">
      <c r="B247" s="470"/>
    </row>
    <row r="248" spans="2:2">
      <c r="B248" s="470"/>
    </row>
    <row r="249" spans="2:2">
      <c r="B249" s="470"/>
    </row>
    <row r="250" spans="2:2">
      <c r="B250" s="470"/>
    </row>
    <row r="251" spans="2:2">
      <c r="B251" s="470"/>
    </row>
    <row r="252" spans="2:2">
      <c r="B252" s="470"/>
    </row>
    <row r="253" spans="2:2">
      <c r="B253" s="470"/>
    </row>
    <row r="254" spans="2:2">
      <c r="B254" s="470"/>
    </row>
    <row r="255" spans="2:2">
      <c r="B255" s="470"/>
    </row>
    <row r="256" spans="2:2">
      <c r="B256" s="470"/>
    </row>
    <row r="257" spans="2:2">
      <c r="B257" s="470"/>
    </row>
    <row r="258" spans="2:2">
      <c r="B258" s="470"/>
    </row>
    <row r="259" spans="2:2">
      <c r="B259" s="470"/>
    </row>
    <row r="260" spans="2:2">
      <c r="B260" s="470"/>
    </row>
    <row r="261" spans="2:2">
      <c r="B261" s="470"/>
    </row>
    <row r="262" spans="2:2">
      <c r="B262" s="470"/>
    </row>
    <row r="263" spans="2:2">
      <c r="B263" s="470"/>
    </row>
    <row r="264" spans="2:2">
      <c r="B264" s="470"/>
    </row>
    <row r="265" spans="2:2">
      <c r="B265" s="470"/>
    </row>
    <row r="266" spans="2:2">
      <c r="B266" s="470"/>
    </row>
    <row r="267" spans="2:2">
      <c r="B267" s="470"/>
    </row>
    <row r="268" spans="2:2">
      <c r="B268" s="470"/>
    </row>
    <row r="269" spans="2:2">
      <c r="B269" s="470"/>
    </row>
    <row r="270" spans="2:2">
      <c r="B270" s="470"/>
    </row>
    <row r="271" spans="2:2">
      <c r="B271" s="470"/>
    </row>
    <row r="272" spans="2:2">
      <c r="B272" s="470"/>
    </row>
    <row r="273" spans="2:2">
      <c r="B273" s="470"/>
    </row>
    <row r="274" spans="2:2">
      <c r="B274" s="470"/>
    </row>
    <row r="275" spans="2:2">
      <c r="B275" s="470"/>
    </row>
    <row r="276" spans="2:2">
      <c r="B276" s="470"/>
    </row>
    <row r="277" spans="2:2">
      <c r="B277" s="470"/>
    </row>
    <row r="278" spans="2:2">
      <c r="B278" s="470"/>
    </row>
    <row r="279" spans="2:2">
      <c r="B279" s="470"/>
    </row>
    <row r="280" spans="2:2">
      <c r="B280" s="470"/>
    </row>
    <row r="281" spans="2:2">
      <c r="B281" s="470"/>
    </row>
    <row r="282" spans="2:2">
      <c r="B282" s="470"/>
    </row>
    <row r="283" spans="2:2">
      <c r="B283" s="470"/>
    </row>
    <row r="284" spans="2:2">
      <c r="B284" s="470"/>
    </row>
    <row r="285" spans="2:2">
      <c r="B285" s="470"/>
    </row>
    <row r="286" spans="2:2">
      <c r="B286" s="470"/>
    </row>
    <row r="287" spans="2:2">
      <c r="B287" s="470"/>
    </row>
    <row r="288" spans="2:2">
      <c r="B288" s="470"/>
    </row>
    <row r="289" spans="2:2">
      <c r="B289" s="470"/>
    </row>
    <row r="290" spans="2:2">
      <c r="B290" s="470"/>
    </row>
    <row r="291" spans="2:2">
      <c r="B291" s="470"/>
    </row>
    <row r="292" spans="2:2">
      <c r="B292" s="470"/>
    </row>
    <row r="293" spans="2:2">
      <c r="B293" s="470"/>
    </row>
    <row r="294" spans="2:2">
      <c r="B294" s="470"/>
    </row>
    <row r="295" spans="2:2">
      <c r="B295" s="470"/>
    </row>
    <row r="296" spans="2:2">
      <c r="B296" s="470"/>
    </row>
    <row r="297" spans="2:2">
      <c r="B297" s="470"/>
    </row>
    <row r="298" spans="2:2">
      <c r="B298" s="470"/>
    </row>
    <row r="299" spans="2:2">
      <c r="B299" s="470"/>
    </row>
    <row r="300" spans="2:2">
      <c r="B300" s="470"/>
    </row>
    <row r="301" spans="2:2">
      <c r="B301" s="470"/>
    </row>
    <row r="302" spans="2:2">
      <c r="B302" s="470"/>
    </row>
    <row r="303" spans="2:2">
      <c r="B303" s="470"/>
    </row>
    <row r="304" spans="2:2">
      <c r="B304" s="470"/>
    </row>
    <row r="305" spans="2:2">
      <c r="B305" s="470"/>
    </row>
    <row r="306" spans="2:2">
      <c r="B306" s="470"/>
    </row>
    <row r="307" spans="2:2">
      <c r="B307" s="470"/>
    </row>
    <row r="308" spans="2:2">
      <c r="B308" s="470"/>
    </row>
    <row r="309" spans="2:2">
      <c r="B309" s="470"/>
    </row>
    <row r="310" spans="2:2">
      <c r="B310" s="470"/>
    </row>
    <row r="311" spans="2:2">
      <c r="B311" s="470"/>
    </row>
    <row r="312" spans="2:2">
      <c r="B312" s="470"/>
    </row>
    <row r="313" spans="2:2">
      <c r="B313" s="470"/>
    </row>
    <row r="314" spans="2:2">
      <c r="B314" s="470"/>
    </row>
    <row r="315" spans="2:2">
      <c r="B315" s="470"/>
    </row>
    <row r="316" spans="2:2">
      <c r="B316" s="470"/>
    </row>
    <row r="317" spans="2:2">
      <c r="B317" s="470"/>
    </row>
    <row r="318" spans="2:2">
      <c r="B318" s="470"/>
    </row>
    <row r="319" spans="2:2">
      <c r="B319" s="470"/>
    </row>
    <row r="320" spans="2:2">
      <c r="B320" s="470"/>
    </row>
    <row r="321" spans="2:2">
      <c r="B321" s="470"/>
    </row>
    <row r="322" spans="2:2">
      <c r="B322" s="470"/>
    </row>
    <row r="323" spans="2:2">
      <c r="B323" s="470"/>
    </row>
    <row r="324" spans="2:2">
      <c r="B324" s="470"/>
    </row>
    <row r="325" spans="2:2">
      <c r="B325" s="470"/>
    </row>
    <row r="326" spans="2:2">
      <c r="B326" s="470"/>
    </row>
    <row r="327" spans="2:2">
      <c r="B327" s="470"/>
    </row>
    <row r="328" spans="2:2">
      <c r="B328" s="470"/>
    </row>
    <row r="329" spans="2:2">
      <c r="B329" s="470"/>
    </row>
    <row r="330" spans="2:2">
      <c r="B330" s="470"/>
    </row>
    <row r="331" spans="2:2">
      <c r="B331" s="470"/>
    </row>
    <row r="332" spans="2:2">
      <c r="B332" s="470"/>
    </row>
    <row r="333" spans="2:2">
      <c r="B333" s="470"/>
    </row>
    <row r="334" spans="2:2">
      <c r="B334" s="470"/>
    </row>
    <row r="335" spans="2:2">
      <c r="B335" s="470"/>
    </row>
    <row r="336" spans="2:2">
      <c r="B336" s="470"/>
    </row>
    <row r="337" spans="2:2">
      <c r="B337" s="470"/>
    </row>
    <row r="338" spans="2:2">
      <c r="B338" s="470"/>
    </row>
    <row r="339" spans="2:2">
      <c r="B339" s="470"/>
    </row>
    <row r="340" spans="2:2">
      <c r="B340" s="470"/>
    </row>
    <row r="341" spans="2:2">
      <c r="B341" s="470"/>
    </row>
    <row r="342" spans="2:2">
      <c r="B342" s="470"/>
    </row>
    <row r="343" spans="2:2">
      <c r="B343" s="470"/>
    </row>
    <row r="344" spans="2:2">
      <c r="B344" s="470"/>
    </row>
    <row r="345" spans="2:2">
      <c r="B345" s="470"/>
    </row>
    <row r="346" spans="2:2">
      <c r="B346" s="470"/>
    </row>
    <row r="347" spans="2:2">
      <c r="B347" s="470"/>
    </row>
    <row r="348" spans="2:2">
      <c r="B348" s="470"/>
    </row>
    <row r="349" spans="2:2">
      <c r="B349" s="470"/>
    </row>
    <row r="350" spans="2:2">
      <c r="B350" s="470"/>
    </row>
    <row r="351" spans="2:2">
      <c r="B351" s="470"/>
    </row>
    <row r="352" spans="2:2">
      <c r="B352" s="470"/>
    </row>
    <row r="353" spans="2:2">
      <c r="B353" s="470"/>
    </row>
    <row r="354" spans="2:2">
      <c r="B354" s="470"/>
    </row>
    <row r="355" spans="2:2">
      <c r="B355" s="470"/>
    </row>
    <row r="356" spans="2:2">
      <c r="B356" s="470"/>
    </row>
    <row r="357" spans="2:2">
      <c r="B357" s="470"/>
    </row>
    <row r="358" spans="2:2">
      <c r="B358" s="470"/>
    </row>
    <row r="359" spans="2:2">
      <c r="B359" s="470"/>
    </row>
    <row r="360" spans="2:2">
      <c r="B360" s="470"/>
    </row>
    <row r="361" spans="2:2">
      <c r="B361" s="470"/>
    </row>
    <row r="362" spans="2:2">
      <c r="B362" s="470"/>
    </row>
    <row r="363" spans="2:2">
      <c r="B363" s="470"/>
    </row>
    <row r="364" spans="2:2">
      <c r="B364" s="470"/>
    </row>
    <row r="365" spans="2:2">
      <c r="B365" s="470"/>
    </row>
    <row r="366" spans="2:2">
      <c r="B366" s="470"/>
    </row>
    <row r="367" spans="2:2">
      <c r="B367" s="470"/>
    </row>
    <row r="368" spans="2:2">
      <c r="B368" s="470"/>
    </row>
    <row r="369" spans="2:2">
      <c r="B369" s="470"/>
    </row>
    <row r="370" spans="2:2">
      <c r="B370" s="470"/>
    </row>
    <row r="371" spans="2:2">
      <c r="B371" s="470"/>
    </row>
    <row r="372" spans="2:2">
      <c r="B372" s="470"/>
    </row>
    <row r="373" spans="2:2">
      <c r="B373" s="470"/>
    </row>
    <row r="374" spans="2:2">
      <c r="B374" s="470"/>
    </row>
    <row r="375" spans="2:2">
      <c r="B375" s="470"/>
    </row>
    <row r="376" spans="2:2">
      <c r="B376" s="470"/>
    </row>
    <row r="377" spans="2:2">
      <c r="B377" s="470"/>
    </row>
    <row r="378" spans="2:2">
      <c r="B378" s="470"/>
    </row>
    <row r="379" spans="2:2">
      <c r="B379" s="470"/>
    </row>
    <row r="380" spans="2:2">
      <c r="B380" s="470"/>
    </row>
    <row r="381" spans="2:2">
      <c r="B381" s="470"/>
    </row>
    <row r="382" spans="2:2">
      <c r="B382" s="470"/>
    </row>
    <row r="383" spans="2:2">
      <c r="B383" s="470"/>
    </row>
    <row r="384" spans="2:2">
      <c r="B384" s="470"/>
    </row>
    <row r="385" spans="2:2">
      <c r="B385" s="470"/>
    </row>
    <row r="386" spans="2:2">
      <c r="B386" s="470"/>
    </row>
    <row r="387" spans="2:2">
      <c r="B387" s="470"/>
    </row>
    <row r="388" spans="2:2">
      <c r="B388" s="470"/>
    </row>
    <row r="389" spans="2:2">
      <c r="B389" s="470"/>
    </row>
    <row r="390" spans="2:2">
      <c r="B390" s="470"/>
    </row>
    <row r="391" spans="2:2">
      <c r="B391" s="470"/>
    </row>
    <row r="392" spans="2:2">
      <c r="B392" s="470"/>
    </row>
    <row r="393" spans="2:2">
      <c r="B393" s="470"/>
    </row>
    <row r="394" spans="2:2">
      <c r="B394" s="470"/>
    </row>
    <row r="395" spans="2:2">
      <c r="B395" s="470"/>
    </row>
    <row r="396" spans="2:2">
      <c r="B396" s="470"/>
    </row>
    <row r="397" spans="2:2">
      <c r="B397" s="470"/>
    </row>
    <row r="398" spans="2:2">
      <c r="B398" s="470"/>
    </row>
    <row r="399" spans="2:2">
      <c r="B399" s="470"/>
    </row>
    <row r="400" spans="2:2">
      <c r="B400" s="470"/>
    </row>
    <row r="401" spans="2:2">
      <c r="B401" s="470"/>
    </row>
  </sheetData>
  <mergeCells count="1">
    <mergeCell ref="A1:F1"/>
  </mergeCells>
  <pageMargins left="0.94488188976377963" right="0.51181102362204722" top="0.74803149606299213" bottom="0.74803149606299213" header="0.31496062992125984" footer="0.31496062992125984"/>
  <pageSetup paperSize="9" scale="90" fitToHeight="2" orientation="portrait" r:id="rId1"/>
  <headerFooter differentFirst="1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4141"/>
  <sheetViews>
    <sheetView workbookViewId="0">
      <selection activeCell="D7" sqref="D7"/>
    </sheetView>
  </sheetViews>
  <sheetFormatPr defaultRowHeight="14.3"/>
  <cols>
    <col min="1" max="1" width="35.375" style="608" customWidth="1"/>
    <col min="2" max="2" width="10.125" style="589" customWidth="1"/>
    <col min="3" max="3" width="10.125" style="590" customWidth="1"/>
    <col min="4" max="4" width="8.625" style="590" customWidth="1"/>
    <col min="5" max="5" width="10.125" style="589" customWidth="1"/>
    <col min="6" max="6" width="10.125" style="592" customWidth="1"/>
    <col min="7" max="7" width="9.125" style="607" customWidth="1"/>
  </cols>
  <sheetData>
    <row r="1" spans="1:7">
      <c r="A1" s="671" t="s">
        <v>438</v>
      </c>
      <c r="B1" s="672"/>
      <c r="C1" s="672"/>
      <c r="D1" s="672"/>
      <c r="E1" s="672"/>
      <c r="F1" s="672"/>
      <c r="G1" s="672"/>
    </row>
    <row r="2" spans="1:7">
      <c r="A2" s="673" t="s">
        <v>439</v>
      </c>
      <c r="B2" s="674"/>
      <c r="C2" s="674"/>
      <c r="D2" s="674"/>
      <c r="E2" s="674"/>
      <c r="F2" s="674"/>
      <c r="G2" s="674"/>
    </row>
    <row r="3" spans="1:7" ht="11.25" customHeight="1">
      <c r="A3" s="588"/>
      <c r="D3" s="591"/>
      <c r="G3" s="593" t="s">
        <v>161</v>
      </c>
    </row>
    <row r="4" spans="1:7" ht="53.35" customHeight="1">
      <c r="A4" s="675"/>
      <c r="B4" s="677" t="s">
        <v>286</v>
      </c>
      <c r="C4" s="678"/>
      <c r="D4" s="679" t="s">
        <v>440</v>
      </c>
      <c r="E4" s="677" t="s">
        <v>317</v>
      </c>
      <c r="F4" s="681"/>
      <c r="G4" s="679" t="s">
        <v>440</v>
      </c>
    </row>
    <row r="5" spans="1:7" ht="39.1" customHeight="1">
      <c r="A5" s="676"/>
      <c r="B5" s="594" t="s">
        <v>423</v>
      </c>
      <c r="C5" s="594" t="s">
        <v>263</v>
      </c>
      <c r="D5" s="680"/>
      <c r="E5" s="594" t="s">
        <v>423</v>
      </c>
      <c r="F5" s="594" t="s">
        <v>263</v>
      </c>
      <c r="G5" s="680"/>
    </row>
    <row r="6" spans="1:7">
      <c r="A6" s="595" t="s">
        <v>320</v>
      </c>
      <c r="B6" s="466">
        <v>1203823.8163703457</v>
      </c>
      <c r="C6" s="466">
        <v>1208468.4122915366</v>
      </c>
      <c r="D6" s="596">
        <f>B6/C6*100</f>
        <v>99.615662612779118</v>
      </c>
      <c r="E6" s="466">
        <v>1499481.0167750258</v>
      </c>
      <c r="F6" s="466">
        <v>1502756.8399860975</v>
      </c>
      <c r="G6" s="597">
        <f>E6/F6*100</f>
        <v>99.782012423839504</v>
      </c>
    </row>
    <row r="7" spans="1:7">
      <c r="A7" s="598" t="s">
        <v>3</v>
      </c>
      <c r="B7" s="466">
        <v>301121.81215057906</v>
      </c>
      <c r="C7" s="466">
        <v>298161.6082688733</v>
      </c>
      <c r="D7" s="599">
        <f t="shared" ref="D7:D72" si="0">B7/C7*100</f>
        <v>100.99281859220331</v>
      </c>
      <c r="E7" s="466">
        <v>337155.41924797662</v>
      </c>
      <c r="F7" s="466">
        <v>333241.44329278613</v>
      </c>
      <c r="G7" s="600">
        <f t="shared" ref="G7:G72" si="1">E7/F7*100</f>
        <v>101.17451656568169</v>
      </c>
    </row>
    <row r="8" spans="1:7">
      <c r="A8" s="601" t="s">
        <v>4</v>
      </c>
      <c r="B8" s="468">
        <v>42388.659552729703</v>
      </c>
      <c r="C8" s="468">
        <v>42619.843064004766</v>
      </c>
      <c r="D8" s="602">
        <f>B8/C8*100</f>
        <v>99.457568365683841</v>
      </c>
      <c r="E8" s="468">
        <v>44247.486207435701</v>
      </c>
      <c r="F8" s="468">
        <v>44532.221708114601</v>
      </c>
      <c r="G8" s="603">
        <f>E8/F8*100</f>
        <v>99.360607915443353</v>
      </c>
    </row>
    <row r="9" spans="1:7">
      <c r="A9" s="601" t="s">
        <v>5</v>
      </c>
      <c r="B9" s="468">
        <v>16599.364630133332</v>
      </c>
      <c r="C9" s="468">
        <v>16127.605508799999</v>
      </c>
      <c r="D9" s="602">
        <f t="shared" si="0"/>
        <v>102.92516530786867</v>
      </c>
      <c r="E9" s="468">
        <v>17851.917520766667</v>
      </c>
      <c r="F9" s="468">
        <v>17509.909814800001</v>
      </c>
      <c r="G9" s="603">
        <f t="shared" si="1"/>
        <v>101.95322368638122</v>
      </c>
    </row>
    <row r="10" spans="1:7">
      <c r="A10" s="601" t="s">
        <v>6</v>
      </c>
      <c r="B10" s="468">
        <v>13585.055</v>
      </c>
      <c r="C10" s="468">
        <v>14345.656666666666</v>
      </c>
      <c r="D10" s="602">
        <f>B10/C10*100</f>
        <v>94.698035200898218</v>
      </c>
      <c r="E10" s="468">
        <v>16040.369833333334</v>
      </c>
      <c r="F10" s="468">
        <v>17158.798500000001</v>
      </c>
      <c r="G10" s="603">
        <f>E10/F10*100</f>
        <v>93.481894045980738</v>
      </c>
    </row>
    <row r="11" spans="1:7">
      <c r="A11" s="601" t="s">
        <v>321</v>
      </c>
      <c r="B11" s="468">
        <v>38463.445723333331</v>
      </c>
      <c r="C11" s="468">
        <v>38858.925063333336</v>
      </c>
      <c r="D11" s="602">
        <f t="shared" si="0"/>
        <v>98.98226896560972</v>
      </c>
      <c r="E11" s="468">
        <v>41190.473686666664</v>
      </c>
      <c r="F11" s="468">
        <v>41362.536136666669</v>
      </c>
      <c r="G11" s="603">
        <f t="shared" si="1"/>
        <v>99.584013781380605</v>
      </c>
    </row>
    <row r="12" spans="1:7">
      <c r="A12" s="601" t="s">
        <v>9</v>
      </c>
      <c r="B12" s="468">
        <v>4363.1775763839996</v>
      </c>
      <c r="C12" s="468">
        <v>4186.4565804001668</v>
      </c>
      <c r="D12" s="602">
        <f t="shared" si="0"/>
        <v>104.22125471959249</v>
      </c>
      <c r="E12" s="468">
        <v>5238.8070763619171</v>
      </c>
      <c r="F12" s="468">
        <v>5296.4515551185004</v>
      </c>
      <c r="G12" s="603">
        <f t="shared" si="1"/>
        <v>98.911639648608215</v>
      </c>
    </row>
    <row r="13" spans="1:7">
      <c r="A13" s="601" t="s">
        <v>10</v>
      </c>
      <c r="B13" s="468">
        <v>9920.9634573333333</v>
      </c>
      <c r="C13" s="468">
        <v>8530.8916535000008</v>
      </c>
      <c r="D13" s="602">
        <f t="shared" si="0"/>
        <v>116.29456638642249</v>
      </c>
      <c r="E13" s="468">
        <v>10968.780059666668</v>
      </c>
      <c r="F13" s="468">
        <v>9578.2932884999991</v>
      </c>
      <c r="G13" s="603">
        <f t="shared" si="1"/>
        <v>114.51706195754238</v>
      </c>
    </row>
    <row r="14" spans="1:7">
      <c r="A14" s="601" t="s">
        <v>11</v>
      </c>
      <c r="B14" s="468">
        <v>4981.4582966666667</v>
      </c>
      <c r="C14" s="468">
        <v>4885.2036683333336</v>
      </c>
      <c r="D14" s="602">
        <f t="shared" si="0"/>
        <v>101.97032989550203</v>
      </c>
      <c r="E14" s="468">
        <v>7452.594133333333</v>
      </c>
      <c r="F14" s="468">
        <v>7298.2973000000002</v>
      </c>
      <c r="G14" s="603">
        <f t="shared" si="1"/>
        <v>102.11414836900839</v>
      </c>
    </row>
    <row r="15" spans="1:7">
      <c r="A15" s="601" t="s">
        <v>12</v>
      </c>
      <c r="B15" s="468">
        <v>23559.525116666668</v>
      </c>
      <c r="C15" s="468">
        <v>22651.091966666667</v>
      </c>
      <c r="D15" s="602">
        <f t="shared" si="0"/>
        <v>104.01054903373688</v>
      </c>
      <c r="E15" s="468">
        <v>24406.889200000001</v>
      </c>
      <c r="F15" s="468">
        <v>23552.208999999999</v>
      </c>
      <c r="G15" s="603">
        <f t="shared" si="1"/>
        <v>103.62887489661799</v>
      </c>
    </row>
    <row r="16" spans="1:7">
      <c r="A16" s="601" t="s">
        <v>13</v>
      </c>
      <c r="B16" s="468">
        <v>27074.658500875117</v>
      </c>
      <c r="C16" s="468">
        <v>24923.924478908768</v>
      </c>
      <c r="D16" s="602">
        <f t="shared" si="0"/>
        <v>108.62919490783385</v>
      </c>
      <c r="E16" s="468">
        <v>28845.525901050783</v>
      </c>
      <c r="F16" s="468">
        <v>26637.433691454768</v>
      </c>
      <c r="G16" s="603">
        <f t="shared" si="1"/>
        <v>108.28943296555016</v>
      </c>
    </row>
    <row r="17" spans="1:7">
      <c r="A17" s="601" t="s">
        <v>322</v>
      </c>
      <c r="B17" s="468">
        <v>26452.315776456915</v>
      </c>
      <c r="C17" s="468">
        <v>26490.759243815151</v>
      </c>
      <c r="D17" s="602">
        <f t="shared" si="0"/>
        <v>99.854879707280517</v>
      </c>
      <c r="E17" s="468">
        <v>31011.946772694868</v>
      </c>
      <c r="F17" s="468">
        <v>31075.131687020483</v>
      </c>
      <c r="G17" s="603">
        <f t="shared" si="1"/>
        <v>99.796670485705448</v>
      </c>
    </row>
    <row r="18" spans="1:7">
      <c r="A18" s="601" t="s">
        <v>15</v>
      </c>
      <c r="B18" s="468">
        <v>16568.443938333334</v>
      </c>
      <c r="C18" s="468">
        <v>15405.195343333333</v>
      </c>
      <c r="D18" s="602">
        <f>B18/C18*100</f>
        <v>107.55101489513667</v>
      </c>
      <c r="E18" s="468">
        <v>17288.142486666668</v>
      </c>
      <c r="F18" s="468">
        <v>16135.547978333334</v>
      </c>
      <c r="G18" s="603">
        <f t="shared" si="1"/>
        <v>107.14320027978614</v>
      </c>
    </row>
    <row r="19" spans="1:7">
      <c r="A19" s="601" t="s">
        <v>16</v>
      </c>
      <c r="B19" s="468">
        <v>12994.321861666667</v>
      </c>
      <c r="C19" s="468">
        <v>12586.020413333334</v>
      </c>
      <c r="D19" s="602">
        <f t="shared" si="0"/>
        <v>103.24408697049934</v>
      </c>
      <c r="E19" s="468">
        <v>14840.992991666666</v>
      </c>
      <c r="F19" s="468">
        <v>14376.481315000001</v>
      </c>
      <c r="G19" s="603">
        <f t="shared" si="1"/>
        <v>103.23105262330085</v>
      </c>
    </row>
    <row r="20" spans="1:7">
      <c r="A20" s="601" t="s">
        <v>17</v>
      </c>
      <c r="B20" s="468">
        <v>7932.4559966666666</v>
      </c>
      <c r="C20" s="468">
        <v>6962.3459949999997</v>
      </c>
      <c r="D20" s="602">
        <f t="shared" si="0"/>
        <v>113.93366549670687</v>
      </c>
      <c r="E20" s="468">
        <v>9624.3038416666659</v>
      </c>
      <c r="F20" s="468">
        <v>8460.115616666666</v>
      </c>
      <c r="G20" s="603">
        <f t="shared" si="1"/>
        <v>113.76090206978398</v>
      </c>
    </row>
    <row r="21" spans="1:7">
      <c r="A21" s="601" t="s">
        <v>18</v>
      </c>
      <c r="B21" s="468">
        <v>20058.103308333335</v>
      </c>
      <c r="C21" s="468">
        <v>21260.243849999999</v>
      </c>
      <c r="D21" s="602">
        <f t="shared" si="0"/>
        <v>94.345593822214497</v>
      </c>
      <c r="E21" s="468">
        <v>21470.234728333333</v>
      </c>
      <c r="F21" s="468">
        <v>22700.814866666668</v>
      </c>
      <c r="G21" s="603">
        <f t="shared" si="1"/>
        <v>94.579136715747197</v>
      </c>
    </row>
    <row r="22" spans="1:7">
      <c r="A22" s="601" t="s">
        <v>19</v>
      </c>
      <c r="B22" s="468">
        <v>9830.5662499999999</v>
      </c>
      <c r="C22" s="468">
        <v>9558.4068599999991</v>
      </c>
      <c r="D22" s="602">
        <f t="shared" si="0"/>
        <v>102.84733004135798</v>
      </c>
      <c r="E22" s="468">
        <v>12842.057593333333</v>
      </c>
      <c r="F22" s="468">
        <v>12339.646088333333</v>
      </c>
      <c r="G22" s="603">
        <f t="shared" si="1"/>
        <v>104.07152280870528</v>
      </c>
    </row>
    <row r="23" spans="1:7">
      <c r="A23" s="601" t="s">
        <v>20</v>
      </c>
      <c r="B23" s="468">
        <v>11768.228965</v>
      </c>
      <c r="C23" s="468">
        <v>11733.111578333333</v>
      </c>
      <c r="D23" s="602">
        <f t="shared" si="0"/>
        <v>100.29930156576296</v>
      </c>
      <c r="E23" s="468">
        <v>12482.630273333334</v>
      </c>
      <c r="F23" s="468">
        <v>12526.811661666667</v>
      </c>
      <c r="G23" s="603">
        <f t="shared" si="1"/>
        <v>99.647305399597158</v>
      </c>
    </row>
    <row r="24" spans="1:7">
      <c r="A24" s="601" t="s">
        <v>21</v>
      </c>
      <c r="B24" s="468">
        <v>10456.698283333333</v>
      </c>
      <c r="C24" s="468">
        <v>10748.895544444444</v>
      </c>
      <c r="D24" s="602">
        <f t="shared" si="0"/>
        <v>97.281606655279745</v>
      </c>
      <c r="E24" s="468">
        <v>11781.65135</v>
      </c>
      <c r="F24" s="468">
        <v>12052.959627777778</v>
      </c>
      <c r="G24" s="603">
        <f t="shared" si="1"/>
        <v>97.749031887964605</v>
      </c>
    </row>
    <row r="25" spans="1:7">
      <c r="A25" s="601" t="s">
        <v>323</v>
      </c>
      <c r="B25" s="468">
        <v>4124.3699166666665</v>
      </c>
      <c r="C25" s="468">
        <v>6287.0307899999998</v>
      </c>
      <c r="D25" s="602">
        <f t="shared" si="0"/>
        <v>65.601236170606796</v>
      </c>
      <c r="E25" s="468">
        <v>9570.6155916666667</v>
      </c>
      <c r="F25" s="468">
        <v>10647.783456666666</v>
      </c>
      <c r="G25" s="603">
        <f t="shared" si="1"/>
        <v>89.88364226804805</v>
      </c>
    </row>
    <row r="26" spans="1:7">
      <c r="A26" s="598" t="s">
        <v>23</v>
      </c>
      <c r="B26" s="466">
        <v>64883.777310550002</v>
      </c>
      <c r="C26" s="466">
        <v>66979.546818550007</v>
      </c>
      <c r="D26" s="599">
        <f t="shared" si="0"/>
        <v>96.871030624203058</v>
      </c>
      <c r="E26" s="466">
        <v>121035.8504767</v>
      </c>
      <c r="F26" s="466">
        <v>121915.88386479999</v>
      </c>
      <c r="G26" s="600">
        <f t="shared" si="1"/>
        <v>99.278163467956375</v>
      </c>
    </row>
    <row r="27" spans="1:7">
      <c r="A27" s="601" t="s">
        <v>24</v>
      </c>
      <c r="B27" s="468">
        <v>1359.9163766666666</v>
      </c>
      <c r="C27" s="468">
        <v>1442.6025666666667</v>
      </c>
      <c r="D27" s="602">
        <f t="shared" si="0"/>
        <v>94.268262658712857</v>
      </c>
      <c r="E27" s="468">
        <v>6810.2372466666666</v>
      </c>
      <c r="F27" s="468">
        <v>6632.2656733333333</v>
      </c>
      <c r="G27" s="603">
        <f t="shared" si="1"/>
        <v>102.68342044934829</v>
      </c>
    </row>
    <row r="28" spans="1:7">
      <c r="A28" s="601" t="s">
        <v>25</v>
      </c>
      <c r="B28" s="468">
        <v>3210.0620199999998</v>
      </c>
      <c r="C28" s="468">
        <v>3389.1607566666667</v>
      </c>
      <c r="D28" s="602">
        <f t="shared" si="0"/>
        <v>94.715543182353628</v>
      </c>
      <c r="E28" s="468">
        <v>7532.1874900000003</v>
      </c>
      <c r="F28" s="468">
        <v>7994.0040616666665</v>
      </c>
      <c r="G28" s="603">
        <f t="shared" si="1"/>
        <v>94.222963009473602</v>
      </c>
    </row>
    <row r="29" spans="1:7">
      <c r="A29" s="601" t="s">
        <v>324</v>
      </c>
      <c r="B29" s="468">
        <v>3163.6681716666667</v>
      </c>
      <c r="C29" s="468">
        <v>3410.1334466666667</v>
      </c>
      <c r="D29" s="602">
        <f t="shared" si="0"/>
        <v>92.772562163486157</v>
      </c>
      <c r="E29" s="468">
        <v>12487.542113333333</v>
      </c>
      <c r="F29" s="468">
        <v>12450.948768333334</v>
      </c>
      <c r="G29" s="603">
        <f t="shared" si="1"/>
        <v>100.29390005276599</v>
      </c>
    </row>
    <row r="30" spans="1:7">
      <c r="A30" s="601" t="s">
        <v>27</v>
      </c>
      <c r="B30" s="468">
        <v>12357.593942216667</v>
      </c>
      <c r="C30" s="468">
        <v>12385.60656355</v>
      </c>
      <c r="D30" s="602">
        <f t="shared" si="0"/>
        <v>99.773829233234551</v>
      </c>
      <c r="E30" s="468">
        <v>19347.105750033334</v>
      </c>
      <c r="F30" s="468">
        <v>19146.292141466667</v>
      </c>
      <c r="G30" s="603">
        <f t="shared" si="1"/>
        <v>101.04883810966065</v>
      </c>
    </row>
    <row r="31" spans="1:7">
      <c r="A31" s="601" t="s">
        <v>28</v>
      </c>
      <c r="B31" s="468">
        <v>5682.352436666667</v>
      </c>
      <c r="C31" s="468">
        <v>5693.3771216666664</v>
      </c>
      <c r="D31" s="602">
        <f t="shared" si="0"/>
        <v>99.806359481123351</v>
      </c>
      <c r="E31" s="468">
        <v>8300.7285033333337</v>
      </c>
      <c r="F31" s="468">
        <v>8161.9141033333335</v>
      </c>
      <c r="G31" s="603">
        <f t="shared" si="1"/>
        <v>101.70075791343245</v>
      </c>
    </row>
    <row r="32" spans="1:7">
      <c r="A32" s="601" t="s">
        <v>29</v>
      </c>
      <c r="B32" s="468">
        <v>21384.492675000001</v>
      </c>
      <c r="C32" s="468">
        <v>22312.137406666665</v>
      </c>
      <c r="D32" s="602">
        <f t="shared" si="0"/>
        <v>95.842421034080346</v>
      </c>
      <c r="E32" s="468">
        <v>33351.602525000002</v>
      </c>
      <c r="F32" s="468">
        <v>33747.764223333332</v>
      </c>
      <c r="G32" s="603">
        <f t="shared" si="1"/>
        <v>98.82610979586191</v>
      </c>
    </row>
    <row r="33" spans="1:7">
      <c r="A33" s="601" t="s">
        <v>30</v>
      </c>
      <c r="B33" s="468">
        <v>701.64020333333337</v>
      </c>
      <c r="C33" s="468">
        <v>750.07638499999996</v>
      </c>
      <c r="D33" s="602">
        <f t="shared" si="0"/>
        <v>93.542500119282295</v>
      </c>
      <c r="E33" s="468">
        <v>6961.7497866666663</v>
      </c>
      <c r="F33" s="468">
        <v>6905.970503333333</v>
      </c>
      <c r="G33" s="603">
        <f t="shared" si="1"/>
        <v>100.80769651863429</v>
      </c>
    </row>
    <row r="34" spans="1:7">
      <c r="A34" s="601" t="s">
        <v>31</v>
      </c>
      <c r="B34" s="468">
        <v>5105.466363333333</v>
      </c>
      <c r="C34" s="468">
        <v>5298.3339066666667</v>
      </c>
      <c r="D34" s="602">
        <f t="shared" si="0"/>
        <v>96.359845439513407</v>
      </c>
      <c r="E34" s="468">
        <v>9207.0311799999999</v>
      </c>
      <c r="F34" s="468">
        <v>9407.2981333333337</v>
      </c>
      <c r="G34" s="603">
        <f t="shared" si="1"/>
        <v>97.871153326971552</v>
      </c>
    </row>
    <row r="35" spans="1:7">
      <c r="A35" s="601" t="s">
        <v>32</v>
      </c>
      <c r="B35" s="468">
        <v>10941.780888333333</v>
      </c>
      <c r="C35" s="468">
        <v>11264.744264999999</v>
      </c>
      <c r="D35" s="602">
        <f t="shared" si="0"/>
        <v>97.132971960401036</v>
      </c>
      <c r="E35" s="468">
        <v>12773.579548333333</v>
      </c>
      <c r="F35" s="468">
        <v>13278.066575000001</v>
      </c>
      <c r="G35" s="603">
        <f t="shared" si="1"/>
        <v>96.200598755721572</v>
      </c>
    </row>
    <row r="36" spans="1:7">
      <c r="A36" s="601" t="s">
        <v>325</v>
      </c>
      <c r="B36" s="468">
        <v>976.80423333333329</v>
      </c>
      <c r="C36" s="468">
        <v>1033.3743999999999</v>
      </c>
      <c r="D36" s="602">
        <f t="shared" si="0"/>
        <v>94.52568530179704</v>
      </c>
      <c r="E36" s="468">
        <v>4264.0863333333336</v>
      </c>
      <c r="F36" s="468">
        <v>4191.3596816666668</v>
      </c>
      <c r="G36" s="603">
        <f t="shared" si="1"/>
        <v>101.73515654084231</v>
      </c>
    </row>
    <row r="37" spans="1:7">
      <c r="A37" s="598" t="s">
        <v>34</v>
      </c>
      <c r="B37" s="466">
        <v>182058.49278833333</v>
      </c>
      <c r="C37" s="466">
        <v>183835.36540499999</v>
      </c>
      <c r="D37" s="599">
        <f t="shared" si="0"/>
        <v>99.033443530981046</v>
      </c>
      <c r="E37" s="466">
        <v>211633.66669333333</v>
      </c>
      <c r="F37" s="466">
        <v>211785.53121666666</v>
      </c>
      <c r="G37" s="600">
        <f t="shared" si="1"/>
        <v>99.928293249089833</v>
      </c>
    </row>
    <row r="38" spans="1:7">
      <c r="A38" s="604" t="s">
        <v>35</v>
      </c>
      <c r="B38" s="468">
        <v>2340.65</v>
      </c>
      <c r="C38" s="468">
        <v>2587.2333333333331</v>
      </c>
      <c r="D38" s="602">
        <f t="shared" si="0"/>
        <v>90.469227102310072</v>
      </c>
      <c r="E38" s="468">
        <v>3044.4333333333334</v>
      </c>
      <c r="F38" s="468">
        <v>3291.0666666666666</v>
      </c>
      <c r="G38" s="603">
        <f t="shared" si="1"/>
        <v>92.505975772799104</v>
      </c>
    </row>
    <row r="39" spans="1:7">
      <c r="A39" s="604" t="s">
        <v>39</v>
      </c>
      <c r="B39" s="468">
        <v>3496.0411666666669</v>
      </c>
      <c r="C39" s="468">
        <v>3809.6510833333332</v>
      </c>
      <c r="D39" s="602">
        <f t="shared" si="0"/>
        <v>91.768014712983458</v>
      </c>
      <c r="E39" s="468">
        <v>4124.9665000000005</v>
      </c>
      <c r="F39" s="468">
        <v>4628.5469166666662</v>
      </c>
      <c r="G39" s="603">
        <f t="shared" si="1"/>
        <v>89.120118565648482</v>
      </c>
    </row>
    <row r="40" spans="1:7">
      <c r="A40" s="605" t="s">
        <v>105</v>
      </c>
      <c r="B40" s="468">
        <v>13357.346516666667</v>
      </c>
      <c r="C40" s="468">
        <v>14208.093116666667</v>
      </c>
      <c r="D40" s="602">
        <f t="shared" si="0"/>
        <v>94.012239411620698</v>
      </c>
      <c r="E40" s="468">
        <v>18518.986133333332</v>
      </c>
      <c r="F40" s="468">
        <v>18976.397833333333</v>
      </c>
      <c r="G40" s="603">
        <f t="shared" si="1"/>
        <v>97.58957572444794</v>
      </c>
    </row>
    <row r="41" spans="1:7">
      <c r="A41" s="604" t="s">
        <v>43</v>
      </c>
      <c r="B41" s="468">
        <v>88235.957930000004</v>
      </c>
      <c r="C41" s="468">
        <v>87540.085888333328</v>
      </c>
      <c r="D41" s="602">
        <f t="shared" si="0"/>
        <v>100.7949181618971</v>
      </c>
      <c r="E41" s="468">
        <v>97730.627179999996</v>
      </c>
      <c r="F41" s="468">
        <v>95616.67641</v>
      </c>
      <c r="G41" s="603">
        <f t="shared" si="1"/>
        <v>102.21085991415919</v>
      </c>
    </row>
    <row r="42" spans="1:7">
      <c r="A42" s="604" t="s">
        <v>45</v>
      </c>
      <c r="B42" s="468">
        <v>2042.116</v>
      </c>
      <c r="C42" s="468">
        <v>2085.1747833333334</v>
      </c>
      <c r="D42" s="602">
        <f t="shared" si="0"/>
        <v>97.935003642020831</v>
      </c>
      <c r="E42" s="468">
        <v>6878.5045083333334</v>
      </c>
      <c r="F42" s="468">
        <v>6683.0830333333333</v>
      </c>
      <c r="G42" s="603">
        <f t="shared" si="1"/>
        <v>102.92412160712792</v>
      </c>
    </row>
    <row r="43" spans="1:7">
      <c r="A43" s="604" t="s">
        <v>46</v>
      </c>
      <c r="B43" s="468">
        <v>23962.068508333334</v>
      </c>
      <c r="C43" s="468">
        <v>24268.867933333335</v>
      </c>
      <c r="D43" s="602">
        <f>B43/C43*100</f>
        <v>98.735831329904713</v>
      </c>
      <c r="E43" s="468">
        <v>27525.885538333332</v>
      </c>
      <c r="F43" s="468">
        <v>28132.469440000001</v>
      </c>
      <c r="G43" s="603">
        <f>E43/F43*100</f>
        <v>97.843829874372133</v>
      </c>
    </row>
    <row r="44" spans="1:7">
      <c r="A44" s="604" t="s">
        <v>47</v>
      </c>
      <c r="B44" s="468">
        <v>47166</v>
      </c>
      <c r="C44" s="468">
        <v>47984.333333333336</v>
      </c>
      <c r="D44" s="602">
        <f>B44/C44*100</f>
        <v>98.294582259487456</v>
      </c>
      <c r="E44" s="468">
        <v>51804.75</v>
      </c>
      <c r="F44" s="468">
        <v>52554.616666666669</v>
      </c>
      <c r="G44" s="603">
        <f>E44/F44*100</f>
        <v>98.573166899070401</v>
      </c>
    </row>
    <row r="45" spans="1:7">
      <c r="A45" s="605" t="s">
        <v>106</v>
      </c>
      <c r="B45" s="468">
        <v>1458.3126666666667</v>
      </c>
      <c r="C45" s="468">
        <v>1351.9259333333334</v>
      </c>
      <c r="D45" s="602">
        <f>B45/C45*100</f>
        <v>107.8692723255204</v>
      </c>
      <c r="E45" s="468">
        <v>2005.5135</v>
      </c>
      <c r="F45" s="468">
        <v>1902.67425</v>
      </c>
      <c r="G45" s="603">
        <f>E45/F45*100</f>
        <v>105.40498458945351</v>
      </c>
    </row>
    <row r="46" spans="1:7" ht="14.95" customHeight="1">
      <c r="A46" s="598" t="s">
        <v>91</v>
      </c>
      <c r="B46" s="466">
        <v>74672.437458</v>
      </c>
      <c r="C46" s="466">
        <v>71964.893562333338</v>
      </c>
      <c r="D46" s="599">
        <f t="shared" si="0"/>
        <v>103.76231209641335</v>
      </c>
      <c r="E46" s="466">
        <v>83990.204493216661</v>
      </c>
      <c r="F46" s="466">
        <v>81423.737408216664</v>
      </c>
      <c r="G46" s="600">
        <f t="shared" si="1"/>
        <v>103.15198880165994</v>
      </c>
    </row>
    <row r="47" spans="1:7">
      <c r="A47" s="601" t="s">
        <v>36</v>
      </c>
      <c r="B47" s="468">
        <v>8428.8996583333337</v>
      </c>
      <c r="C47" s="468">
        <v>8936.8994333333339</v>
      </c>
      <c r="D47" s="602">
        <f t="shared" si="0"/>
        <v>94.315704470106994</v>
      </c>
      <c r="E47" s="468">
        <v>11230.234966666667</v>
      </c>
      <c r="F47" s="468">
        <v>11954.612191666667</v>
      </c>
      <c r="G47" s="603">
        <f t="shared" si="1"/>
        <v>93.940604568461453</v>
      </c>
    </row>
    <row r="48" spans="1:7">
      <c r="A48" s="601" t="s">
        <v>37</v>
      </c>
      <c r="B48" s="468">
        <v>616.5</v>
      </c>
      <c r="C48" s="468">
        <v>633.66666666666663</v>
      </c>
      <c r="D48" s="602">
        <f t="shared" si="0"/>
        <v>97.290899526564971</v>
      </c>
      <c r="E48" s="468">
        <v>1078.3333333333333</v>
      </c>
      <c r="F48" s="468">
        <v>1073.8333333333333</v>
      </c>
      <c r="G48" s="603">
        <f t="shared" si="1"/>
        <v>100.41905944435823</v>
      </c>
    </row>
    <row r="49" spans="1:7">
      <c r="A49" s="601" t="s">
        <v>38</v>
      </c>
      <c r="B49" s="468">
        <v>2988.0479999999998</v>
      </c>
      <c r="C49" s="468">
        <v>3127.0783999999999</v>
      </c>
      <c r="D49" s="602">
        <f t="shared" si="0"/>
        <v>95.55398419176187</v>
      </c>
      <c r="E49" s="468">
        <v>4265.532666666667</v>
      </c>
      <c r="F49" s="468">
        <v>4429.1849000000002</v>
      </c>
      <c r="G49" s="603">
        <f t="shared" si="1"/>
        <v>96.305138822871612</v>
      </c>
    </row>
    <row r="50" spans="1:7">
      <c r="A50" s="601" t="s">
        <v>40</v>
      </c>
      <c r="B50" s="468">
        <v>3198.6399980000001</v>
      </c>
      <c r="C50" s="468">
        <v>3190.5067290000002</v>
      </c>
      <c r="D50" s="602">
        <f t="shared" si="0"/>
        <v>100.25492091667047</v>
      </c>
      <c r="E50" s="468">
        <v>3734.5138682166667</v>
      </c>
      <c r="F50" s="468">
        <v>3709.5269498833331</v>
      </c>
      <c r="G50" s="603">
        <f t="shared" si="1"/>
        <v>100.67358772886443</v>
      </c>
    </row>
    <row r="51" spans="1:7">
      <c r="A51" s="601" t="s">
        <v>326</v>
      </c>
      <c r="B51" s="468">
        <v>1114.7419666666667</v>
      </c>
      <c r="C51" s="468">
        <v>1377.6200833333332</v>
      </c>
      <c r="D51" s="602">
        <f t="shared" si="0"/>
        <v>80.917952645507441</v>
      </c>
      <c r="E51" s="468">
        <v>1598.9739666666667</v>
      </c>
      <c r="F51" s="468">
        <v>1840.9426833333334</v>
      </c>
      <c r="G51" s="603">
        <f t="shared" si="1"/>
        <v>86.856260172720738</v>
      </c>
    </row>
    <row r="52" spans="1:7">
      <c r="A52" s="601" t="s">
        <v>42</v>
      </c>
      <c r="B52" s="468">
        <v>1516.8300999999999</v>
      </c>
      <c r="C52" s="468">
        <v>1342.8543999999999</v>
      </c>
      <c r="D52" s="602">
        <f t="shared" si="0"/>
        <v>112.95566369667478</v>
      </c>
      <c r="E52" s="468">
        <v>2535.7819500000001</v>
      </c>
      <c r="F52" s="468">
        <v>2246.6501333333335</v>
      </c>
      <c r="G52" s="603">
        <f t="shared" si="1"/>
        <v>112.86946340139239</v>
      </c>
    </row>
    <row r="53" spans="1:7">
      <c r="A53" s="601" t="s">
        <v>44</v>
      </c>
      <c r="B53" s="468">
        <v>56808.777735000003</v>
      </c>
      <c r="C53" s="468">
        <v>53356.267849999997</v>
      </c>
      <c r="D53" s="602">
        <f t="shared" si="0"/>
        <v>106.47067350120143</v>
      </c>
      <c r="E53" s="468">
        <v>59546.833741666669</v>
      </c>
      <c r="F53" s="468">
        <v>56168.987216666668</v>
      </c>
      <c r="G53" s="603">
        <f t="shared" si="1"/>
        <v>106.01372161468797</v>
      </c>
    </row>
    <row r="54" spans="1:7">
      <c r="A54" s="598" t="s">
        <v>48</v>
      </c>
      <c r="B54" s="466">
        <v>332605.395884778</v>
      </c>
      <c r="C54" s="466">
        <v>334456.95247885404</v>
      </c>
      <c r="D54" s="599">
        <f t="shared" si="0"/>
        <v>99.446399131382051</v>
      </c>
      <c r="E54" s="466">
        <v>373079.64678231662</v>
      </c>
      <c r="F54" s="466">
        <v>377361.77717973746</v>
      </c>
      <c r="G54" s="600">
        <f t="shared" si="1"/>
        <v>98.865245327859142</v>
      </c>
    </row>
    <row r="55" spans="1:7">
      <c r="A55" s="601" t="s">
        <v>49</v>
      </c>
      <c r="B55" s="468">
        <v>37263.566415000001</v>
      </c>
      <c r="C55" s="468">
        <v>38527.892025000001</v>
      </c>
      <c r="D55" s="602">
        <f t="shared" si="0"/>
        <v>96.718414780700684</v>
      </c>
      <c r="E55" s="468">
        <v>40887.78364833333</v>
      </c>
      <c r="F55" s="468">
        <v>42629.403268333335</v>
      </c>
      <c r="G55" s="603">
        <f t="shared" si="1"/>
        <v>95.914510909202093</v>
      </c>
    </row>
    <row r="56" spans="1:7">
      <c r="A56" s="601" t="s">
        <v>50</v>
      </c>
      <c r="B56" s="468">
        <v>8893.5244349999994</v>
      </c>
      <c r="C56" s="468">
        <v>9396.7333600000002</v>
      </c>
      <c r="D56" s="602">
        <f t="shared" si="0"/>
        <v>94.644852570340447</v>
      </c>
      <c r="E56" s="468">
        <v>10166.252068333333</v>
      </c>
      <c r="F56" s="468">
        <v>10585.577916666667</v>
      </c>
      <c r="G56" s="603">
        <f t="shared" si="1"/>
        <v>96.038706137403068</v>
      </c>
    </row>
    <row r="57" spans="1:7">
      <c r="A57" s="601" t="s">
        <v>51</v>
      </c>
      <c r="B57" s="468">
        <v>15372.681971666667</v>
      </c>
      <c r="C57" s="468">
        <v>14808.627726666668</v>
      </c>
      <c r="D57" s="602">
        <f t="shared" si="0"/>
        <v>103.80895688250895</v>
      </c>
      <c r="E57" s="468">
        <v>16499.145438333333</v>
      </c>
      <c r="F57" s="468">
        <v>16002.677348333333</v>
      </c>
      <c r="G57" s="603">
        <f t="shared" si="1"/>
        <v>103.10240642358328</v>
      </c>
    </row>
    <row r="58" spans="1:7">
      <c r="A58" s="601" t="s">
        <v>52</v>
      </c>
      <c r="B58" s="468">
        <v>50036.366664544614</v>
      </c>
      <c r="C58" s="468">
        <v>49283.86666746447</v>
      </c>
      <c r="D58" s="602">
        <f t="shared" si="0"/>
        <v>101.52686882739441</v>
      </c>
      <c r="E58" s="468">
        <v>55753.833330747948</v>
      </c>
      <c r="F58" s="468">
        <v>55449.833334469149</v>
      </c>
      <c r="G58" s="603">
        <f t="shared" si="1"/>
        <v>100.54824330029109</v>
      </c>
    </row>
    <row r="59" spans="1:7">
      <c r="A59" s="601" t="s">
        <v>53</v>
      </c>
      <c r="B59" s="468">
        <v>25306.862671666666</v>
      </c>
      <c r="C59" s="468">
        <v>26504.119123333334</v>
      </c>
      <c r="D59" s="602">
        <f t="shared" si="0"/>
        <v>95.482753280365984</v>
      </c>
      <c r="E59" s="468">
        <v>28126.746158333332</v>
      </c>
      <c r="F59" s="468">
        <v>29251.567351666668</v>
      </c>
      <c r="G59" s="603">
        <f t="shared" si="1"/>
        <v>96.154663509785408</v>
      </c>
    </row>
    <row r="60" spans="1:7">
      <c r="A60" s="601" t="s">
        <v>54</v>
      </c>
      <c r="B60" s="468">
        <v>8990.979335</v>
      </c>
      <c r="C60" s="468">
        <v>9381.4697316666661</v>
      </c>
      <c r="D60" s="602">
        <f t="shared" si="0"/>
        <v>95.837641565387287</v>
      </c>
      <c r="E60" s="468">
        <v>9972.7075600000007</v>
      </c>
      <c r="F60" s="468">
        <v>10473.594405</v>
      </c>
      <c r="G60" s="603">
        <f t="shared" si="1"/>
        <v>95.217622282939658</v>
      </c>
    </row>
    <row r="61" spans="1:7">
      <c r="A61" s="601" t="s">
        <v>55</v>
      </c>
      <c r="B61" s="468">
        <v>17728.959228333333</v>
      </c>
      <c r="C61" s="468">
        <v>18116.853589999999</v>
      </c>
      <c r="D61" s="602">
        <f t="shared" si="0"/>
        <v>97.858930858276779</v>
      </c>
      <c r="E61" s="468">
        <v>22667.504516666668</v>
      </c>
      <c r="F61" s="468">
        <v>23182.099914999999</v>
      </c>
      <c r="G61" s="603">
        <f t="shared" si="1"/>
        <v>97.780203690691707</v>
      </c>
    </row>
    <row r="62" spans="1:7">
      <c r="A62" s="601" t="s">
        <v>56</v>
      </c>
      <c r="B62" s="468">
        <v>19228.990594999999</v>
      </c>
      <c r="C62" s="468">
        <v>19280.915636107318</v>
      </c>
      <c r="D62" s="602">
        <f t="shared" si="0"/>
        <v>99.730692037207618</v>
      </c>
      <c r="E62" s="468">
        <v>24501.012050000001</v>
      </c>
      <c r="F62" s="468">
        <v>24606.844602582583</v>
      </c>
      <c r="G62" s="603">
        <f t="shared" si="1"/>
        <v>99.569906039186051</v>
      </c>
    </row>
    <row r="63" spans="1:7">
      <c r="A63" s="601" t="s">
        <v>57</v>
      </c>
      <c r="B63" s="468">
        <v>23840.35614</v>
      </c>
      <c r="C63" s="468">
        <v>24842.547981666667</v>
      </c>
      <c r="D63" s="602">
        <f t="shared" si="0"/>
        <v>95.965825073956722</v>
      </c>
      <c r="E63" s="468">
        <v>28372.598071666667</v>
      </c>
      <c r="F63" s="468">
        <v>29247.779016666667</v>
      </c>
      <c r="G63" s="603">
        <f t="shared" si="1"/>
        <v>97.007701184759071</v>
      </c>
    </row>
    <row r="64" spans="1:7">
      <c r="A64" s="601" t="s">
        <v>58</v>
      </c>
      <c r="B64" s="468">
        <v>45195.887128333336</v>
      </c>
      <c r="C64" s="468">
        <v>46860.391306666665</v>
      </c>
      <c r="D64" s="602">
        <f t="shared" si="0"/>
        <v>96.447950749193751</v>
      </c>
      <c r="E64" s="468">
        <v>47253.942000000003</v>
      </c>
      <c r="F64" s="468">
        <v>49053.119664999998</v>
      </c>
      <c r="G64" s="603">
        <f t="shared" si="1"/>
        <v>96.33218503270092</v>
      </c>
    </row>
    <row r="65" spans="1:7">
      <c r="A65" s="601" t="s">
        <v>59</v>
      </c>
      <c r="B65" s="468">
        <v>34166.58391666667</v>
      </c>
      <c r="C65" s="468">
        <v>31604.263749999998</v>
      </c>
      <c r="D65" s="602">
        <f t="shared" si="0"/>
        <v>108.10751418522342</v>
      </c>
      <c r="E65" s="468">
        <v>35964.867250000003</v>
      </c>
      <c r="F65" s="468">
        <v>33422.426333333337</v>
      </c>
      <c r="G65" s="603">
        <f t="shared" si="1"/>
        <v>107.60699086089691</v>
      </c>
    </row>
    <row r="66" spans="1:7">
      <c r="A66" s="601" t="s">
        <v>60</v>
      </c>
      <c r="B66" s="468">
        <v>16450.079228333332</v>
      </c>
      <c r="C66" s="468">
        <v>16172.108258333334</v>
      </c>
      <c r="D66" s="602">
        <f t="shared" si="0"/>
        <v>101.71882951535871</v>
      </c>
      <c r="E66" s="468">
        <v>19079.668865</v>
      </c>
      <c r="F66" s="468">
        <v>19078.469483333334</v>
      </c>
      <c r="G66" s="603">
        <f t="shared" si="1"/>
        <v>100.00628657171747</v>
      </c>
    </row>
    <row r="67" spans="1:7">
      <c r="A67" s="601" t="s">
        <v>61</v>
      </c>
      <c r="B67" s="468">
        <v>22156.301065</v>
      </c>
      <c r="C67" s="468">
        <v>21576.07357</v>
      </c>
      <c r="D67" s="602">
        <f t="shared" si="0"/>
        <v>102.68921726243445</v>
      </c>
      <c r="E67" s="468">
        <v>24809.206425</v>
      </c>
      <c r="F67" s="468">
        <v>25164.782104999998</v>
      </c>
      <c r="G67" s="603">
        <f t="shared" si="1"/>
        <v>98.587010694086842</v>
      </c>
    </row>
    <row r="68" spans="1:7">
      <c r="A68" s="601" t="s">
        <v>62</v>
      </c>
      <c r="B68" s="468">
        <v>7974.2570902334137</v>
      </c>
      <c r="C68" s="468">
        <v>8101.0897519489081</v>
      </c>
      <c r="D68" s="602">
        <f t="shared" si="0"/>
        <v>98.434375305063355</v>
      </c>
      <c r="E68" s="468">
        <v>9024.3793999019981</v>
      </c>
      <c r="F68" s="468">
        <v>9213.6024343523768</v>
      </c>
      <c r="G68" s="603">
        <f t="shared" si="1"/>
        <v>97.946264386827991</v>
      </c>
    </row>
    <row r="69" spans="1:7">
      <c r="A69" s="598" t="s">
        <v>63</v>
      </c>
      <c r="B69" s="466">
        <v>69822.437108333339</v>
      </c>
      <c r="C69" s="466">
        <v>71213.690344999995</v>
      </c>
      <c r="D69" s="599">
        <f t="shared" si="0"/>
        <v>98.046368289683301</v>
      </c>
      <c r="E69" s="466">
        <v>86678.474100000007</v>
      </c>
      <c r="F69" s="466">
        <v>89158.989091666663</v>
      </c>
      <c r="G69" s="600">
        <f t="shared" si="1"/>
        <v>97.217874476889392</v>
      </c>
    </row>
    <row r="70" spans="1:7">
      <c r="A70" s="601" t="s">
        <v>64</v>
      </c>
      <c r="B70" s="468">
        <v>7108.5846000000001</v>
      </c>
      <c r="C70" s="468">
        <v>7551.5508300000001</v>
      </c>
      <c r="D70" s="602">
        <f t="shared" si="0"/>
        <v>94.134102517853279</v>
      </c>
      <c r="E70" s="468">
        <v>8734.5374733333338</v>
      </c>
      <c r="F70" s="468">
        <v>9352.8108166666661</v>
      </c>
      <c r="G70" s="603">
        <f t="shared" si="1"/>
        <v>93.389438154446864</v>
      </c>
    </row>
    <row r="71" spans="1:7">
      <c r="A71" s="601" t="s">
        <v>65</v>
      </c>
      <c r="B71" s="468">
        <v>23934.929828333334</v>
      </c>
      <c r="C71" s="468">
        <v>24193.900796666665</v>
      </c>
      <c r="D71" s="602">
        <f t="shared" si="0"/>
        <v>98.92960225591645</v>
      </c>
      <c r="E71" s="468">
        <v>29800.306438333333</v>
      </c>
      <c r="F71" s="468">
        <v>30708.338489999998</v>
      </c>
      <c r="G71" s="603">
        <f t="shared" si="1"/>
        <v>97.043044018931994</v>
      </c>
    </row>
    <row r="72" spans="1:7">
      <c r="A72" s="601" t="s">
        <v>66</v>
      </c>
      <c r="B72" s="468">
        <v>18579.840258333334</v>
      </c>
      <c r="C72" s="468">
        <v>18810.26239</v>
      </c>
      <c r="D72" s="602">
        <f t="shared" si="0"/>
        <v>98.775019046043909</v>
      </c>
      <c r="E72" s="468">
        <v>25570.917236666668</v>
      </c>
      <c r="F72" s="468">
        <v>26019.760633333335</v>
      </c>
      <c r="G72" s="603">
        <f t="shared" si="1"/>
        <v>98.274990292986544</v>
      </c>
    </row>
    <row r="73" spans="1:7">
      <c r="A73" s="601" t="s">
        <v>67</v>
      </c>
      <c r="B73" s="468">
        <v>20199.082421666666</v>
      </c>
      <c r="C73" s="468">
        <v>20657.976328333334</v>
      </c>
      <c r="D73" s="602">
        <f t="shared" ref="D73:D96" si="2">B73/C73*100</f>
        <v>97.778611518509322</v>
      </c>
      <c r="E73" s="468">
        <v>22572.712951666668</v>
      </c>
      <c r="F73" s="468">
        <v>23078.079151666665</v>
      </c>
      <c r="G73" s="603">
        <f t="shared" ref="G73:G88" si="3">E73/F73*100</f>
        <v>97.810189501999773</v>
      </c>
    </row>
    <row r="74" spans="1:7">
      <c r="A74" s="598" t="s">
        <v>68</v>
      </c>
      <c r="B74" s="466">
        <v>152711.21989666668</v>
      </c>
      <c r="C74" s="466">
        <v>156492.51457666667</v>
      </c>
      <c r="D74" s="599">
        <f>B74/C74*100</f>
        <v>97.583721694146902</v>
      </c>
      <c r="E74" s="466">
        <v>202017.56380166666</v>
      </c>
      <c r="F74" s="466">
        <v>206193.57137666666</v>
      </c>
      <c r="G74" s="600">
        <f>E74/F74*100</f>
        <v>97.974714950074059</v>
      </c>
    </row>
    <row r="75" spans="1:7">
      <c r="A75" s="601" t="s">
        <v>69</v>
      </c>
      <c r="B75" s="468">
        <v>2219</v>
      </c>
      <c r="C75" s="468">
        <v>2265.15</v>
      </c>
      <c r="D75" s="602">
        <f t="shared" si="2"/>
        <v>97.96260733284771</v>
      </c>
      <c r="E75" s="468">
        <v>2995.4333333333334</v>
      </c>
      <c r="F75" s="468">
        <v>3154.7833333333333</v>
      </c>
      <c r="G75" s="603">
        <f t="shared" si="3"/>
        <v>94.948939969464362</v>
      </c>
    </row>
    <row r="76" spans="1:7">
      <c r="A76" s="601" t="s">
        <v>70</v>
      </c>
      <c r="B76" s="468">
        <v>1841.9465266666666</v>
      </c>
      <c r="C76" s="468">
        <v>1975.48651</v>
      </c>
      <c r="D76" s="602">
        <f t="shared" si="2"/>
        <v>93.24014703935724</v>
      </c>
      <c r="E76" s="468">
        <v>4869.7083633333332</v>
      </c>
      <c r="F76" s="468">
        <v>5022.2368066666668</v>
      </c>
      <c r="G76" s="603">
        <f t="shared" si="3"/>
        <v>96.962938045237877</v>
      </c>
    </row>
    <row r="77" spans="1:7">
      <c r="A77" s="601" t="s">
        <v>71</v>
      </c>
      <c r="B77" s="468">
        <v>635.33333333333337</v>
      </c>
      <c r="C77" s="468">
        <v>855.7833333333333</v>
      </c>
      <c r="D77" s="602">
        <f t="shared" si="2"/>
        <v>74.239975071571862</v>
      </c>
      <c r="E77" s="468">
        <v>1003.05</v>
      </c>
      <c r="F77" s="468">
        <v>1220.6166666666666</v>
      </c>
      <c r="G77" s="603">
        <f t="shared" si="3"/>
        <v>82.175676229228401</v>
      </c>
    </row>
    <row r="78" spans="1:7">
      <c r="A78" s="601" t="s">
        <v>72</v>
      </c>
      <c r="B78" s="468">
        <v>896.9015333333333</v>
      </c>
      <c r="C78" s="468">
        <v>1059.0379</v>
      </c>
      <c r="D78" s="602">
        <f t="shared" si="2"/>
        <v>84.69022056088204</v>
      </c>
      <c r="E78" s="468">
        <v>1718.1299083333333</v>
      </c>
      <c r="F78" s="468">
        <v>1850.5030333333334</v>
      </c>
      <c r="G78" s="603">
        <f t="shared" si="3"/>
        <v>92.846641015143078</v>
      </c>
    </row>
    <row r="79" spans="1:7">
      <c r="A79" s="601" t="s">
        <v>73</v>
      </c>
      <c r="B79" s="468">
        <v>46009.066198333334</v>
      </c>
      <c r="C79" s="468">
        <v>46749.531490000001</v>
      </c>
      <c r="D79" s="602">
        <f t="shared" si="2"/>
        <v>98.416101149965414</v>
      </c>
      <c r="E79" s="468">
        <v>50723.227366666666</v>
      </c>
      <c r="F79" s="468">
        <v>51897.776913333335</v>
      </c>
      <c r="G79" s="603">
        <f t="shared" si="3"/>
        <v>97.736801812092821</v>
      </c>
    </row>
    <row r="80" spans="1:7">
      <c r="A80" s="601" t="s">
        <v>90</v>
      </c>
      <c r="B80" s="468">
        <v>2304.1666666666665</v>
      </c>
      <c r="C80" s="468">
        <v>2615.65</v>
      </c>
      <c r="D80" s="602">
        <f t="shared" si="2"/>
        <v>88.09155149452971</v>
      </c>
      <c r="E80" s="468">
        <v>5547.166666666667</v>
      </c>
      <c r="F80" s="468">
        <v>5806.7</v>
      </c>
      <c r="G80" s="603">
        <f t="shared" si="3"/>
        <v>95.530450456656396</v>
      </c>
    </row>
    <row r="81" spans="1:7">
      <c r="A81" s="601" t="s">
        <v>74</v>
      </c>
      <c r="B81" s="468">
        <v>21819.266666666666</v>
      </c>
      <c r="C81" s="468">
        <v>22479.966666666667</v>
      </c>
      <c r="D81" s="602">
        <f t="shared" si="2"/>
        <v>97.060938702459524</v>
      </c>
      <c r="E81" s="468">
        <v>34331.75</v>
      </c>
      <c r="F81" s="468">
        <v>35255.166666666664</v>
      </c>
      <c r="G81" s="603">
        <f t="shared" si="3"/>
        <v>97.380762157792475</v>
      </c>
    </row>
    <row r="82" spans="1:7">
      <c r="A82" s="601" t="s">
        <v>75</v>
      </c>
      <c r="B82" s="468">
        <v>9902.8333333333339</v>
      </c>
      <c r="C82" s="468">
        <v>10054.183333333332</v>
      </c>
      <c r="D82" s="602">
        <f t="shared" si="2"/>
        <v>98.494656453118196</v>
      </c>
      <c r="E82" s="468">
        <v>25717.766666666666</v>
      </c>
      <c r="F82" s="468">
        <v>25019.65</v>
      </c>
      <c r="G82" s="603">
        <f t="shared" si="3"/>
        <v>102.79027351168648</v>
      </c>
    </row>
    <row r="83" spans="1:7">
      <c r="A83" s="601" t="s">
        <v>76</v>
      </c>
      <c r="B83" s="468">
        <v>10146.8429</v>
      </c>
      <c r="C83" s="468">
        <v>11668.174483333334</v>
      </c>
      <c r="D83" s="602">
        <f t="shared" si="2"/>
        <v>86.961700088506703</v>
      </c>
      <c r="E83" s="468">
        <v>11285.217000000001</v>
      </c>
      <c r="F83" s="468">
        <v>12775.124266666666</v>
      </c>
      <c r="G83" s="603">
        <f t="shared" si="3"/>
        <v>88.337434254520815</v>
      </c>
    </row>
    <row r="84" spans="1:7">
      <c r="A84" s="601" t="s">
        <v>77</v>
      </c>
      <c r="B84" s="468">
        <v>27390.234633333333</v>
      </c>
      <c r="C84" s="468">
        <v>27102.257821666666</v>
      </c>
      <c r="D84" s="602">
        <f t="shared" si="2"/>
        <v>101.06255653518448</v>
      </c>
      <c r="E84" s="468">
        <v>30007.117200000001</v>
      </c>
      <c r="F84" s="468">
        <v>29938.081559999999</v>
      </c>
      <c r="G84" s="603">
        <f t="shared" si="3"/>
        <v>100.23059473554324</v>
      </c>
    </row>
    <row r="85" spans="1:7">
      <c r="A85" s="601" t="s">
        <v>78</v>
      </c>
      <c r="B85" s="468">
        <v>23562.321363333333</v>
      </c>
      <c r="C85" s="468">
        <v>23706.634783333335</v>
      </c>
      <c r="D85" s="602">
        <f t="shared" si="2"/>
        <v>99.391253033933523</v>
      </c>
      <c r="E85" s="468">
        <v>25450.714315000001</v>
      </c>
      <c r="F85" s="468">
        <v>25926.441015</v>
      </c>
      <c r="G85" s="603">
        <f t="shared" si="3"/>
        <v>98.165090612611422</v>
      </c>
    </row>
    <row r="86" spans="1:7">
      <c r="A86" s="601" t="s">
        <v>79</v>
      </c>
      <c r="B86" s="468">
        <v>5983.3067416666663</v>
      </c>
      <c r="C86" s="468">
        <v>5960.6582550000003</v>
      </c>
      <c r="D86" s="602">
        <f t="shared" si="2"/>
        <v>100.37996620000263</v>
      </c>
      <c r="E86" s="468">
        <v>8368.2829816666672</v>
      </c>
      <c r="F86" s="468">
        <v>8326.4911150000007</v>
      </c>
      <c r="G86" s="603">
        <f t="shared" si="3"/>
        <v>100.50191450503536</v>
      </c>
    </row>
    <row r="87" spans="1:7" ht="14.95" customHeight="1">
      <c r="A87" s="598" t="s">
        <v>80</v>
      </c>
      <c r="B87" s="466">
        <v>25948.243773105165</v>
      </c>
      <c r="C87" s="466">
        <v>25363.840836259333</v>
      </c>
      <c r="D87" s="599">
        <f t="shared" si="2"/>
        <v>102.30407902580112</v>
      </c>
      <c r="E87" s="466">
        <v>83890.191179815971</v>
      </c>
      <c r="F87" s="466">
        <v>81675.906555557332</v>
      </c>
      <c r="G87" s="600">
        <f t="shared" si="3"/>
        <v>102.71106219402957</v>
      </c>
    </row>
    <row r="88" spans="1:7">
      <c r="A88" s="601" t="s">
        <v>81</v>
      </c>
      <c r="B88" s="468">
        <v>5131.6666664385002</v>
      </c>
      <c r="C88" s="468">
        <v>5007.399999592667</v>
      </c>
      <c r="D88" s="602">
        <f t="shared" si="2"/>
        <v>102.48166047960903</v>
      </c>
      <c r="E88" s="468">
        <v>7469.5499998159667</v>
      </c>
      <c r="F88" s="468">
        <v>7250.6833330573336</v>
      </c>
      <c r="G88" s="603">
        <f t="shared" si="3"/>
        <v>103.01856606757016</v>
      </c>
    </row>
    <row r="89" spans="1:7">
      <c r="A89" s="601" t="s">
        <v>82</v>
      </c>
      <c r="B89" s="468">
        <v>1044.5050916666667</v>
      </c>
      <c r="C89" s="468">
        <v>1072.9714566666667</v>
      </c>
      <c r="D89" s="602">
        <f>B89/C89*100</f>
        <v>97.346959714246765</v>
      </c>
      <c r="E89" s="468">
        <v>9416.003025</v>
      </c>
      <c r="F89" s="468">
        <v>9518.7008966666672</v>
      </c>
      <c r="G89" s="603">
        <f>E89/F89*100</f>
        <v>98.921093615803912</v>
      </c>
    </row>
    <row r="90" spans="1:7">
      <c r="A90" s="601" t="s">
        <v>83</v>
      </c>
      <c r="B90" s="468">
        <v>6545.9803216666669</v>
      </c>
      <c r="C90" s="468">
        <v>6179.5110866666664</v>
      </c>
      <c r="D90" s="602">
        <f t="shared" si="2"/>
        <v>105.93039206274295</v>
      </c>
      <c r="E90" s="468">
        <v>23344.084681666667</v>
      </c>
      <c r="F90" s="468">
        <v>22496.379233333333</v>
      </c>
      <c r="G90" s="603">
        <f t="shared" ref="G90:G96" si="4">E90/F90*100</f>
        <v>103.76818615805192</v>
      </c>
    </row>
    <row r="91" spans="1:7">
      <c r="A91" s="601" t="s">
        <v>84</v>
      </c>
      <c r="B91" s="468">
        <v>1459.39825</v>
      </c>
      <c r="C91" s="468">
        <v>1778.3354766666666</v>
      </c>
      <c r="D91" s="602">
        <f t="shared" si="2"/>
        <v>82.065407182648883</v>
      </c>
      <c r="E91" s="468">
        <v>17925.178854999998</v>
      </c>
      <c r="F91" s="468">
        <v>17445.084942500001</v>
      </c>
      <c r="G91" s="603">
        <f t="shared" si="4"/>
        <v>102.75202966384178</v>
      </c>
    </row>
    <row r="92" spans="1:7">
      <c r="A92" s="601" t="s">
        <v>85</v>
      </c>
      <c r="B92" s="468">
        <v>8059.2266</v>
      </c>
      <c r="C92" s="468">
        <v>7813.8507</v>
      </c>
      <c r="D92" s="602">
        <f t="shared" si="2"/>
        <v>103.14026860021781</v>
      </c>
      <c r="E92" s="468">
        <v>11831.835156666666</v>
      </c>
      <c r="F92" s="468">
        <v>11593.069799999999</v>
      </c>
      <c r="G92" s="603">
        <f t="shared" si="4"/>
        <v>102.05955248079906</v>
      </c>
    </row>
    <row r="93" spans="1:7">
      <c r="A93" s="601" t="s">
        <v>86</v>
      </c>
      <c r="B93" s="468">
        <v>190.3954</v>
      </c>
      <c r="C93" s="468">
        <v>224.90253333333334</v>
      </c>
      <c r="D93" s="602">
        <f t="shared" si="2"/>
        <v>84.656849870966326</v>
      </c>
      <c r="E93" s="468">
        <v>1351.1281983333333</v>
      </c>
      <c r="F93" s="468">
        <v>1448.9280000000001</v>
      </c>
      <c r="G93" s="603">
        <f t="shared" si="4"/>
        <v>93.250195891951364</v>
      </c>
    </row>
    <row r="94" spans="1:7">
      <c r="A94" s="601" t="s">
        <v>87</v>
      </c>
      <c r="B94" s="468">
        <v>2047.07275</v>
      </c>
      <c r="C94" s="468">
        <v>1839.1634333333334</v>
      </c>
      <c r="D94" s="602">
        <f t="shared" si="2"/>
        <v>111.30455906737163</v>
      </c>
      <c r="E94" s="468">
        <v>10223.362553333332</v>
      </c>
      <c r="F94" s="468">
        <v>9567.4410666666663</v>
      </c>
      <c r="G94" s="603">
        <f t="shared" si="4"/>
        <v>106.85576720145077</v>
      </c>
    </row>
    <row r="95" spans="1:7">
      <c r="A95" s="601" t="s">
        <v>88</v>
      </c>
      <c r="B95" s="468">
        <v>345.93766666666664</v>
      </c>
      <c r="C95" s="468">
        <v>391.113</v>
      </c>
      <c r="D95" s="602">
        <f t="shared" si="2"/>
        <v>88.449544419813876</v>
      </c>
      <c r="E95" s="468">
        <v>1017.0917333333333</v>
      </c>
      <c r="F95" s="468">
        <v>1124.4241666666667</v>
      </c>
      <c r="G95" s="603">
        <f t="shared" si="4"/>
        <v>90.454453353531335</v>
      </c>
    </row>
    <row r="96" spans="1:7">
      <c r="A96" s="601" t="s">
        <v>89</v>
      </c>
      <c r="B96" s="468">
        <v>1124.0610266666667</v>
      </c>
      <c r="C96" s="468">
        <v>1056.5931499999999</v>
      </c>
      <c r="D96" s="602">
        <f t="shared" si="2"/>
        <v>106.38541681504057</v>
      </c>
      <c r="E96" s="468">
        <v>1311.9569766666666</v>
      </c>
      <c r="F96" s="468">
        <v>1231.1951166666668</v>
      </c>
      <c r="G96" s="603">
        <f t="shared" si="4"/>
        <v>106.55963128075543</v>
      </c>
    </row>
    <row r="97" spans="1:6">
      <c r="A97"/>
      <c r="B97"/>
      <c r="C97"/>
      <c r="D97"/>
      <c r="E97" s="606"/>
      <c r="F97" s="606"/>
    </row>
    <row r="98" spans="1:6">
      <c r="C98" s="589"/>
    </row>
    <row r="99" spans="1:6">
      <c r="C99" s="589"/>
    </row>
    <row r="100" spans="1:6">
      <c r="C100" s="589"/>
    </row>
    <row r="101" spans="1:6">
      <c r="C101" s="589"/>
    </row>
    <row r="102" spans="1:6">
      <c r="C102" s="589"/>
    </row>
    <row r="103" spans="1:6">
      <c r="C103" s="589"/>
    </row>
    <row r="104" spans="1:6">
      <c r="C104" s="589"/>
    </row>
    <row r="105" spans="1:6">
      <c r="C105" s="589"/>
    </row>
    <row r="106" spans="1:6">
      <c r="C106" s="589"/>
    </row>
    <row r="107" spans="1:6">
      <c r="C107" s="589"/>
    </row>
    <row r="108" spans="1:6">
      <c r="C108" s="589"/>
    </row>
    <row r="109" spans="1:6">
      <c r="C109" s="589"/>
    </row>
    <row r="110" spans="1:6">
      <c r="C110" s="589"/>
    </row>
    <row r="111" spans="1:6">
      <c r="C111" s="589"/>
    </row>
    <row r="112" spans="1:6">
      <c r="C112" s="589"/>
    </row>
    <row r="113" spans="3:3">
      <c r="C113" s="589"/>
    </row>
    <row r="114" spans="3:3">
      <c r="C114" s="589"/>
    </row>
    <row r="115" spans="3:3">
      <c r="C115" s="589"/>
    </row>
    <row r="116" spans="3:3">
      <c r="C116" s="589"/>
    </row>
    <row r="117" spans="3:3">
      <c r="C117" s="589"/>
    </row>
    <row r="118" spans="3:3">
      <c r="C118" s="589"/>
    </row>
    <row r="119" spans="3:3">
      <c r="C119" s="589"/>
    </row>
    <row r="120" spans="3:3">
      <c r="C120" s="589"/>
    </row>
    <row r="121" spans="3:3">
      <c r="C121" s="589"/>
    </row>
    <row r="122" spans="3:3">
      <c r="C122" s="589"/>
    </row>
    <row r="123" spans="3:3">
      <c r="C123" s="589"/>
    </row>
    <row r="124" spans="3:3">
      <c r="C124" s="589"/>
    </row>
    <row r="125" spans="3:3">
      <c r="C125" s="589"/>
    </row>
    <row r="126" spans="3:3">
      <c r="C126" s="589"/>
    </row>
    <row r="127" spans="3:3">
      <c r="C127" s="589"/>
    </row>
    <row r="128" spans="3:3">
      <c r="C128" s="589"/>
    </row>
    <row r="129" spans="3:3">
      <c r="C129" s="589"/>
    </row>
    <row r="130" spans="3:3">
      <c r="C130" s="589"/>
    </row>
    <row r="131" spans="3:3">
      <c r="C131" s="589"/>
    </row>
    <row r="132" spans="3:3">
      <c r="C132" s="589"/>
    </row>
    <row r="133" spans="3:3">
      <c r="C133" s="589"/>
    </row>
    <row r="134" spans="3:3">
      <c r="C134" s="589"/>
    </row>
    <row r="135" spans="3:3">
      <c r="C135" s="589"/>
    </row>
    <row r="136" spans="3:3">
      <c r="C136" s="589"/>
    </row>
    <row r="137" spans="3:3">
      <c r="C137" s="589"/>
    </row>
    <row r="138" spans="3:3">
      <c r="C138" s="589"/>
    </row>
    <row r="139" spans="3:3">
      <c r="C139" s="589"/>
    </row>
    <row r="140" spans="3:3">
      <c r="C140" s="589"/>
    </row>
    <row r="141" spans="3:3">
      <c r="C141" s="589"/>
    </row>
    <row r="142" spans="3:3">
      <c r="C142" s="589"/>
    </row>
    <row r="143" spans="3:3">
      <c r="C143" s="589"/>
    </row>
    <row r="144" spans="3:3">
      <c r="C144" s="589"/>
    </row>
    <row r="145" spans="3:3">
      <c r="C145" s="589"/>
    </row>
    <row r="146" spans="3:3">
      <c r="C146" s="589"/>
    </row>
    <row r="147" spans="3:3">
      <c r="C147" s="589"/>
    </row>
    <row r="148" spans="3:3">
      <c r="C148" s="589"/>
    </row>
    <row r="149" spans="3:3">
      <c r="C149" s="589"/>
    </row>
    <row r="150" spans="3:3">
      <c r="C150" s="589"/>
    </row>
    <row r="151" spans="3:3">
      <c r="C151" s="589"/>
    </row>
    <row r="152" spans="3:3">
      <c r="C152" s="589"/>
    </row>
    <row r="153" spans="3:3">
      <c r="C153" s="589"/>
    </row>
    <row r="154" spans="3:3">
      <c r="C154" s="589"/>
    </row>
    <row r="155" spans="3:3">
      <c r="C155" s="589"/>
    </row>
    <row r="156" spans="3:3">
      <c r="C156" s="589"/>
    </row>
    <row r="157" spans="3:3">
      <c r="C157" s="589"/>
    </row>
    <row r="158" spans="3:3">
      <c r="C158" s="589"/>
    </row>
    <row r="159" spans="3:3">
      <c r="C159" s="589"/>
    </row>
    <row r="160" spans="3:3">
      <c r="C160" s="589"/>
    </row>
    <row r="161" spans="3:3">
      <c r="C161" s="589"/>
    </row>
    <row r="162" spans="3:3">
      <c r="C162" s="589"/>
    </row>
    <row r="163" spans="3:3">
      <c r="C163" s="589"/>
    </row>
    <row r="164" spans="3:3">
      <c r="C164" s="589"/>
    </row>
    <row r="165" spans="3:3">
      <c r="C165" s="589"/>
    </row>
    <row r="166" spans="3:3">
      <c r="C166" s="589"/>
    </row>
    <row r="167" spans="3:3">
      <c r="C167" s="589"/>
    </row>
    <row r="168" spans="3:3">
      <c r="C168" s="589"/>
    </row>
    <row r="169" spans="3:3">
      <c r="C169" s="589"/>
    </row>
    <row r="170" spans="3:3">
      <c r="C170" s="589"/>
    </row>
    <row r="171" spans="3:3">
      <c r="C171" s="589"/>
    </row>
    <row r="172" spans="3:3">
      <c r="C172" s="589"/>
    </row>
    <row r="173" spans="3:3">
      <c r="C173" s="589"/>
    </row>
    <row r="174" spans="3:3">
      <c r="C174" s="589"/>
    </row>
    <row r="175" spans="3:3">
      <c r="C175" s="589"/>
    </row>
    <row r="176" spans="3:3">
      <c r="C176" s="589"/>
    </row>
    <row r="177" spans="3:3">
      <c r="C177" s="589"/>
    </row>
    <row r="178" spans="3:3">
      <c r="C178" s="589"/>
    </row>
    <row r="179" spans="3:3">
      <c r="C179" s="589"/>
    </row>
    <row r="180" spans="3:3">
      <c r="C180" s="589"/>
    </row>
    <row r="181" spans="3:3">
      <c r="C181" s="589"/>
    </row>
    <row r="182" spans="3:3">
      <c r="C182" s="589"/>
    </row>
    <row r="183" spans="3:3">
      <c r="C183" s="589"/>
    </row>
    <row r="184" spans="3:3">
      <c r="C184" s="589"/>
    </row>
    <row r="185" spans="3:3">
      <c r="C185" s="589"/>
    </row>
    <row r="186" spans="3:3">
      <c r="C186" s="589"/>
    </row>
    <row r="187" spans="3:3">
      <c r="C187" s="589"/>
    </row>
    <row r="188" spans="3:3">
      <c r="C188" s="589"/>
    </row>
    <row r="189" spans="3:3">
      <c r="C189" s="589"/>
    </row>
    <row r="190" spans="3:3">
      <c r="C190" s="589"/>
    </row>
    <row r="191" spans="3:3">
      <c r="C191" s="589"/>
    </row>
    <row r="192" spans="3:3">
      <c r="C192" s="589"/>
    </row>
    <row r="193" spans="3:3">
      <c r="C193" s="589"/>
    </row>
    <row r="194" spans="3:3">
      <c r="C194" s="589"/>
    </row>
    <row r="195" spans="3:3">
      <c r="C195" s="589"/>
    </row>
    <row r="196" spans="3:3">
      <c r="C196" s="589"/>
    </row>
    <row r="197" spans="3:3">
      <c r="C197" s="589"/>
    </row>
    <row r="198" spans="3:3">
      <c r="C198" s="589"/>
    </row>
    <row r="199" spans="3:3">
      <c r="C199" s="589"/>
    </row>
    <row r="200" spans="3:3">
      <c r="C200" s="589"/>
    </row>
    <row r="201" spans="3:3">
      <c r="C201" s="589"/>
    </row>
    <row r="202" spans="3:3">
      <c r="C202" s="589"/>
    </row>
    <row r="203" spans="3:3">
      <c r="C203" s="589"/>
    </row>
    <row r="204" spans="3:3">
      <c r="C204" s="589"/>
    </row>
    <row r="205" spans="3:3">
      <c r="C205" s="589"/>
    </row>
    <row r="206" spans="3:3">
      <c r="C206" s="589"/>
    </row>
    <row r="207" spans="3:3">
      <c r="C207" s="589"/>
    </row>
    <row r="208" spans="3:3">
      <c r="C208" s="589"/>
    </row>
    <row r="209" spans="3:3">
      <c r="C209" s="589"/>
    </row>
    <row r="210" spans="3:3">
      <c r="C210" s="589"/>
    </row>
    <row r="211" spans="3:3">
      <c r="C211" s="589"/>
    </row>
    <row r="212" spans="3:3">
      <c r="C212" s="589"/>
    </row>
    <row r="213" spans="3:3">
      <c r="C213" s="589"/>
    </row>
    <row r="214" spans="3:3">
      <c r="C214" s="589"/>
    </row>
    <row r="215" spans="3:3">
      <c r="C215" s="589"/>
    </row>
    <row r="216" spans="3:3">
      <c r="C216" s="589"/>
    </row>
    <row r="217" spans="3:3">
      <c r="C217" s="589"/>
    </row>
    <row r="218" spans="3:3">
      <c r="C218" s="589"/>
    </row>
    <row r="219" spans="3:3">
      <c r="C219" s="589"/>
    </row>
    <row r="220" spans="3:3">
      <c r="C220" s="589"/>
    </row>
    <row r="221" spans="3:3">
      <c r="C221" s="589"/>
    </row>
    <row r="222" spans="3:3">
      <c r="C222" s="589"/>
    </row>
    <row r="223" spans="3:3">
      <c r="C223" s="589"/>
    </row>
    <row r="224" spans="3:3">
      <c r="C224" s="589"/>
    </row>
    <row r="225" spans="3:3">
      <c r="C225" s="589"/>
    </row>
    <row r="226" spans="3:3">
      <c r="C226" s="589"/>
    </row>
    <row r="227" spans="3:3">
      <c r="C227" s="589"/>
    </row>
    <row r="228" spans="3:3">
      <c r="C228" s="589"/>
    </row>
    <row r="229" spans="3:3">
      <c r="C229" s="589"/>
    </row>
    <row r="230" spans="3:3">
      <c r="C230" s="589"/>
    </row>
    <row r="231" spans="3:3">
      <c r="C231" s="589"/>
    </row>
    <row r="232" spans="3:3">
      <c r="C232" s="589"/>
    </row>
    <row r="233" spans="3:3">
      <c r="C233" s="589"/>
    </row>
    <row r="234" spans="3:3">
      <c r="C234" s="589"/>
    </row>
    <row r="235" spans="3:3">
      <c r="C235" s="589"/>
    </row>
    <row r="236" spans="3:3">
      <c r="C236" s="589"/>
    </row>
    <row r="237" spans="3:3">
      <c r="C237" s="589"/>
    </row>
    <row r="238" spans="3:3">
      <c r="C238" s="589"/>
    </row>
    <row r="239" spans="3:3">
      <c r="C239" s="589"/>
    </row>
    <row r="240" spans="3:3">
      <c r="C240" s="589"/>
    </row>
    <row r="241" spans="3:3">
      <c r="C241" s="589"/>
    </row>
    <row r="242" spans="3:3">
      <c r="C242" s="589"/>
    </row>
    <row r="243" spans="3:3">
      <c r="C243" s="589"/>
    </row>
    <row r="244" spans="3:3">
      <c r="C244" s="589"/>
    </row>
    <row r="245" spans="3:3">
      <c r="C245" s="589"/>
    </row>
    <row r="246" spans="3:3">
      <c r="C246" s="589"/>
    </row>
    <row r="247" spans="3:3">
      <c r="C247" s="589"/>
    </row>
    <row r="248" spans="3:3">
      <c r="C248" s="589"/>
    </row>
    <row r="249" spans="3:3">
      <c r="C249" s="589"/>
    </row>
    <row r="250" spans="3:3">
      <c r="C250" s="589"/>
    </row>
    <row r="251" spans="3:3">
      <c r="C251" s="589"/>
    </row>
    <row r="252" spans="3:3">
      <c r="C252" s="589"/>
    </row>
    <row r="253" spans="3:3">
      <c r="C253" s="589"/>
    </row>
    <row r="254" spans="3:3">
      <c r="C254" s="589"/>
    </row>
    <row r="255" spans="3:3">
      <c r="C255" s="589"/>
    </row>
    <row r="256" spans="3:3">
      <c r="C256" s="589"/>
    </row>
    <row r="257" spans="3:3">
      <c r="C257" s="589"/>
    </row>
    <row r="258" spans="3:3">
      <c r="C258" s="589"/>
    </row>
    <row r="259" spans="3:3">
      <c r="C259" s="589"/>
    </row>
    <row r="260" spans="3:3">
      <c r="C260" s="589"/>
    </row>
    <row r="261" spans="3:3">
      <c r="C261" s="589"/>
    </row>
    <row r="262" spans="3:3">
      <c r="C262" s="589"/>
    </row>
    <row r="263" spans="3:3">
      <c r="C263" s="589"/>
    </row>
    <row r="264" spans="3:3">
      <c r="C264" s="589"/>
    </row>
    <row r="265" spans="3:3">
      <c r="C265" s="589"/>
    </row>
    <row r="266" spans="3:3">
      <c r="C266" s="589"/>
    </row>
    <row r="267" spans="3:3">
      <c r="C267" s="589"/>
    </row>
    <row r="268" spans="3:3">
      <c r="C268" s="589"/>
    </row>
    <row r="269" spans="3:3">
      <c r="C269" s="589"/>
    </row>
    <row r="270" spans="3:3">
      <c r="C270" s="589"/>
    </row>
    <row r="271" spans="3:3">
      <c r="C271" s="589"/>
    </row>
    <row r="272" spans="3:3">
      <c r="C272" s="589"/>
    </row>
    <row r="273" spans="3:3">
      <c r="C273" s="589"/>
    </row>
    <row r="274" spans="3:3">
      <c r="C274" s="589"/>
    </row>
    <row r="275" spans="3:3">
      <c r="C275" s="589"/>
    </row>
    <row r="276" spans="3:3">
      <c r="C276" s="589"/>
    </row>
    <row r="277" spans="3:3">
      <c r="C277" s="589"/>
    </row>
    <row r="278" spans="3:3">
      <c r="C278" s="589"/>
    </row>
    <row r="279" spans="3:3">
      <c r="C279" s="589"/>
    </row>
    <row r="280" spans="3:3">
      <c r="C280" s="589"/>
    </row>
    <row r="281" spans="3:3">
      <c r="C281" s="589"/>
    </row>
    <row r="282" spans="3:3">
      <c r="C282" s="589"/>
    </row>
    <row r="283" spans="3:3">
      <c r="C283" s="589"/>
    </row>
    <row r="284" spans="3:3">
      <c r="C284" s="589"/>
    </row>
    <row r="285" spans="3:3">
      <c r="C285" s="589"/>
    </row>
    <row r="286" spans="3:3">
      <c r="C286" s="589"/>
    </row>
    <row r="287" spans="3:3">
      <c r="C287" s="589"/>
    </row>
    <row r="288" spans="3:3">
      <c r="C288" s="589"/>
    </row>
    <row r="289" spans="3:3">
      <c r="C289" s="589"/>
    </row>
    <row r="290" spans="3:3">
      <c r="C290" s="589"/>
    </row>
    <row r="291" spans="3:3">
      <c r="C291" s="589"/>
    </row>
    <row r="292" spans="3:3">
      <c r="C292" s="589"/>
    </row>
    <row r="293" spans="3:3">
      <c r="C293" s="589"/>
    </row>
    <row r="294" spans="3:3">
      <c r="C294" s="589"/>
    </row>
    <row r="295" spans="3:3">
      <c r="C295" s="589"/>
    </row>
    <row r="296" spans="3:3">
      <c r="C296" s="589"/>
    </row>
    <row r="297" spans="3:3">
      <c r="C297" s="589"/>
    </row>
    <row r="298" spans="3:3">
      <c r="C298" s="589"/>
    </row>
    <row r="299" spans="3:3">
      <c r="C299" s="589"/>
    </row>
    <row r="300" spans="3:3">
      <c r="C300" s="589"/>
    </row>
    <row r="301" spans="3:3">
      <c r="C301" s="589"/>
    </row>
    <row r="302" spans="3:3">
      <c r="C302" s="589"/>
    </row>
    <row r="303" spans="3:3">
      <c r="C303" s="589"/>
    </row>
    <row r="304" spans="3:3">
      <c r="C304" s="589"/>
    </row>
    <row r="305" spans="3:3">
      <c r="C305" s="589"/>
    </row>
    <row r="306" spans="3:3">
      <c r="C306" s="589"/>
    </row>
    <row r="307" spans="3:3">
      <c r="C307" s="589"/>
    </row>
    <row r="308" spans="3:3">
      <c r="C308" s="589"/>
    </row>
    <row r="309" spans="3:3">
      <c r="C309" s="589"/>
    </row>
    <row r="310" spans="3:3">
      <c r="C310" s="589"/>
    </row>
    <row r="311" spans="3:3">
      <c r="C311" s="589"/>
    </row>
    <row r="312" spans="3:3">
      <c r="C312" s="589"/>
    </row>
    <row r="313" spans="3:3">
      <c r="C313" s="589"/>
    </row>
    <row r="314" spans="3:3">
      <c r="C314" s="589"/>
    </row>
    <row r="315" spans="3:3">
      <c r="C315" s="589"/>
    </row>
    <row r="316" spans="3:3">
      <c r="C316" s="589"/>
    </row>
    <row r="317" spans="3:3">
      <c r="C317" s="589"/>
    </row>
    <row r="318" spans="3:3">
      <c r="C318" s="589"/>
    </row>
    <row r="319" spans="3:3">
      <c r="C319" s="589"/>
    </row>
    <row r="320" spans="3:3">
      <c r="C320" s="589"/>
    </row>
    <row r="321" spans="3:3">
      <c r="C321" s="589"/>
    </row>
    <row r="322" spans="3:3">
      <c r="C322" s="589"/>
    </row>
    <row r="323" spans="3:3">
      <c r="C323" s="589"/>
    </row>
    <row r="324" spans="3:3">
      <c r="C324" s="589"/>
    </row>
    <row r="325" spans="3:3">
      <c r="C325" s="589"/>
    </row>
    <row r="326" spans="3:3">
      <c r="C326" s="589"/>
    </row>
    <row r="327" spans="3:3">
      <c r="C327" s="589"/>
    </row>
    <row r="328" spans="3:3">
      <c r="C328" s="589"/>
    </row>
    <row r="329" spans="3:3">
      <c r="C329" s="589"/>
    </row>
    <row r="330" spans="3:3">
      <c r="C330" s="589"/>
    </row>
    <row r="331" spans="3:3">
      <c r="C331" s="589"/>
    </row>
    <row r="332" spans="3:3">
      <c r="C332" s="589"/>
    </row>
    <row r="333" spans="3:3">
      <c r="C333" s="589"/>
    </row>
    <row r="334" spans="3:3">
      <c r="C334" s="589"/>
    </row>
    <row r="335" spans="3:3">
      <c r="C335" s="589"/>
    </row>
    <row r="336" spans="3:3">
      <c r="C336" s="589"/>
    </row>
    <row r="337" spans="3:3">
      <c r="C337" s="589"/>
    </row>
    <row r="338" spans="3:3">
      <c r="C338" s="589"/>
    </row>
    <row r="339" spans="3:3">
      <c r="C339" s="589"/>
    </row>
    <row r="340" spans="3:3">
      <c r="C340" s="589"/>
    </row>
    <row r="341" spans="3:3">
      <c r="C341" s="589"/>
    </row>
    <row r="342" spans="3:3">
      <c r="C342" s="589"/>
    </row>
    <row r="343" spans="3:3">
      <c r="C343" s="589"/>
    </row>
    <row r="344" spans="3:3">
      <c r="C344" s="589"/>
    </row>
    <row r="345" spans="3:3">
      <c r="C345" s="589"/>
    </row>
    <row r="346" spans="3:3">
      <c r="C346" s="589"/>
    </row>
    <row r="347" spans="3:3">
      <c r="C347" s="589"/>
    </row>
    <row r="348" spans="3:3">
      <c r="C348" s="589"/>
    </row>
    <row r="349" spans="3:3">
      <c r="C349" s="589"/>
    </row>
    <row r="350" spans="3:3">
      <c r="C350" s="589"/>
    </row>
    <row r="351" spans="3:3">
      <c r="C351" s="589"/>
    </row>
    <row r="352" spans="3:3">
      <c r="C352" s="589"/>
    </row>
    <row r="353" spans="3:3">
      <c r="C353" s="589"/>
    </row>
    <row r="354" spans="3:3">
      <c r="C354" s="589"/>
    </row>
    <row r="355" spans="3:3">
      <c r="C355" s="589"/>
    </row>
    <row r="356" spans="3:3">
      <c r="C356" s="589"/>
    </row>
    <row r="357" spans="3:3">
      <c r="C357" s="589"/>
    </row>
    <row r="358" spans="3:3">
      <c r="C358" s="589"/>
    </row>
    <row r="359" spans="3:3">
      <c r="C359" s="589"/>
    </row>
    <row r="360" spans="3:3">
      <c r="C360" s="589"/>
    </row>
    <row r="361" spans="3:3">
      <c r="C361" s="589"/>
    </row>
    <row r="362" spans="3:3">
      <c r="C362" s="589"/>
    </row>
    <row r="363" spans="3:3">
      <c r="C363" s="589"/>
    </row>
    <row r="364" spans="3:3">
      <c r="C364" s="589"/>
    </row>
    <row r="365" spans="3:3">
      <c r="C365" s="589"/>
    </row>
    <row r="366" spans="3:3">
      <c r="C366" s="589"/>
    </row>
    <row r="367" spans="3:3">
      <c r="C367" s="589"/>
    </row>
    <row r="368" spans="3:3">
      <c r="C368" s="589"/>
    </row>
    <row r="369" spans="3:3">
      <c r="C369" s="589"/>
    </row>
    <row r="370" spans="3:3">
      <c r="C370" s="589"/>
    </row>
    <row r="371" spans="3:3">
      <c r="C371" s="589"/>
    </row>
    <row r="372" spans="3:3">
      <c r="C372" s="589"/>
    </row>
    <row r="373" spans="3:3">
      <c r="C373" s="589"/>
    </row>
    <row r="374" spans="3:3">
      <c r="C374" s="589"/>
    </row>
    <row r="375" spans="3:3">
      <c r="C375" s="589"/>
    </row>
    <row r="376" spans="3:3">
      <c r="C376" s="589"/>
    </row>
    <row r="377" spans="3:3">
      <c r="C377" s="589"/>
    </row>
    <row r="378" spans="3:3">
      <c r="C378" s="589"/>
    </row>
    <row r="379" spans="3:3">
      <c r="C379" s="589"/>
    </row>
    <row r="380" spans="3:3">
      <c r="C380" s="589"/>
    </row>
    <row r="381" spans="3:3">
      <c r="C381" s="589"/>
    </row>
    <row r="382" spans="3:3">
      <c r="C382" s="589"/>
    </row>
    <row r="383" spans="3:3">
      <c r="C383" s="589"/>
    </row>
    <row r="384" spans="3:3">
      <c r="C384" s="589"/>
    </row>
    <row r="385" spans="3:3">
      <c r="C385" s="589"/>
    </row>
    <row r="386" spans="3:3">
      <c r="C386" s="589"/>
    </row>
    <row r="387" spans="3:3">
      <c r="C387" s="589"/>
    </row>
    <row r="388" spans="3:3">
      <c r="C388" s="589"/>
    </row>
    <row r="389" spans="3:3">
      <c r="C389" s="589"/>
    </row>
    <row r="390" spans="3:3">
      <c r="C390" s="589"/>
    </row>
    <row r="391" spans="3:3">
      <c r="C391" s="589"/>
    </row>
    <row r="392" spans="3:3">
      <c r="C392" s="589"/>
    </row>
    <row r="393" spans="3:3">
      <c r="C393" s="589"/>
    </row>
    <row r="394" spans="3:3">
      <c r="C394" s="589"/>
    </row>
    <row r="395" spans="3:3">
      <c r="C395" s="589"/>
    </row>
    <row r="396" spans="3:3">
      <c r="C396" s="589"/>
    </row>
    <row r="397" spans="3:3">
      <c r="C397" s="589"/>
    </row>
    <row r="398" spans="3:3">
      <c r="C398" s="589"/>
    </row>
    <row r="399" spans="3:3">
      <c r="C399" s="589"/>
    </row>
    <row r="400" spans="3:3">
      <c r="C400" s="589"/>
    </row>
    <row r="401" spans="3:3">
      <c r="C401" s="589"/>
    </row>
    <row r="402" spans="3:3">
      <c r="C402" s="589"/>
    </row>
    <row r="403" spans="3:3">
      <c r="C403" s="589"/>
    </row>
    <row r="404" spans="3:3">
      <c r="C404" s="589"/>
    </row>
    <row r="405" spans="3:3">
      <c r="C405" s="589"/>
    </row>
    <row r="406" spans="3:3">
      <c r="C406" s="589"/>
    </row>
    <row r="407" spans="3:3">
      <c r="C407" s="589"/>
    </row>
    <row r="408" spans="3:3">
      <c r="C408" s="589"/>
    </row>
    <row r="409" spans="3:3">
      <c r="C409" s="589"/>
    </row>
    <row r="410" spans="3:3">
      <c r="C410" s="589"/>
    </row>
    <row r="411" spans="3:3">
      <c r="C411" s="589"/>
    </row>
    <row r="412" spans="3:3">
      <c r="C412" s="589"/>
    </row>
    <row r="413" spans="3:3">
      <c r="C413" s="589"/>
    </row>
    <row r="414" spans="3:3">
      <c r="C414" s="589"/>
    </row>
    <row r="415" spans="3:3">
      <c r="C415" s="589"/>
    </row>
    <row r="416" spans="3:3">
      <c r="C416" s="589"/>
    </row>
    <row r="417" spans="3:3">
      <c r="C417" s="589"/>
    </row>
    <row r="418" spans="3:3">
      <c r="C418" s="589"/>
    </row>
    <row r="419" spans="3:3">
      <c r="C419" s="589"/>
    </row>
    <row r="420" spans="3:3">
      <c r="C420" s="589"/>
    </row>
    <row r="421" spans="3:3">
      <c r="C421" s="589"/>
    </row>
    <row r="422" spans="3:3">
      <c r="C422" s="589"/>
    </row>
    <row r="423" spans="3:3">
      <c r="C423" s="589"/>
    </row>
    <row r="424" spans="3:3">
      <c r="C424" s="589"/>
    </row>
    <row r="425" spans="3:3">
      <c r="C425" s="589"/>
    </row>
    <row r="426" spans="3:3">
      <c r="C426" s="589"/>
    </row>
    <row r="427" spans="3:3">
      <c r="C427" s="589"/>
    </row>
    <row r="428" spans="3:3">
      <c r="C428" s="589"/>
    </row>
    <row r="429" spans="3:3">
      <c r="C429" s="589"/>
    </row>
    <row r="430" spans="3:3">
      <c r="C430" s="589"/>
    </row>
    <row r="431" spans="3:3">
      <c r="C431" s="589"/>
    </row>
    <row r="432" spans="3:3">
      <c r="C432" s="589"/>
    </row>
    <row r="433" spans="3:3">
      <c r="C433" s="589"/>
    </row>
    <row r="434" spans="3:3">
      <c r="C434" s="589"/>
    </row>
    <row r="435" spans="3:3">
      <c r="C435" s="589"/>
    </row>
    <row r="436" spans="3:3">
      <c r="C436" s="589"/>
    </row>
    <row r="437" spans="3:3">
      <c r="C437" s="589"/>
    </row>
    <row r="438" spans="3:3">
      <c r="C438" s="589"/>
    </row>
    <row r="439" spans="3:3">
      <c r="C439" s="589"/>
    </row>
    <row r="440" spans="3:3">
      <c r="C440" s="589"/>
    </row>
    <row r="441" spans="3:3">
      <c r="C441" s="589"/>
    </row>
    <row r="442" spans="3:3">
      <c r="C442" s="589"/>
    </row>
    <row r="443" spans="3:3">
      <c r="C443" s="589"/>
    </row>
    <row r="444" spans="3:3">
      <c r="C444" s="589"/>
    </row>
    <row r="445" spans="3:3">
      <c r="C445" s="589"/>
    </row>
    <row r="446" spans="3:3">
      <c r="C446" s="589"/>
    </row>
    <row r="447" spans="3:3">
      <c r="C447" s="589"/>
    </row>
    <row r="448" spans="3:3">
      <c r="C448" s="589"/>
    </row>
    <row r="449" spans="3:3">
      <c r="C449" s="589"/>
    </row>
    <row r="450" spans="3:3">
      <c r="C450" s="589"/>
    </row>
    <row r="451" spans="3:3">
      <c r="C451" s="589"/>
    </row>
    <row r="452" spans="3:3">
      <c r="C452" s="589"/>
    </row>
    <row r="453" spans="3:3">
      <c r="C453" s="589"/>
    </row>
    <row r="454" spans="3:3">
      <c r="C454" s="589"/>
    </row>
    <row r="455" spans="3:3">
      <c r="C455" s="589"/>
    </row>
    <row r="456" spans="3:3">
      <c r="C456" s="589"/>
    </row>
    <row r="457" spans="3:3">
      <c r="C457" s="589"/>
    </row>
    <row r="458" spans="3:3">
      <c r="C458" s="589"/>
    </row>
    <row r="459" spans="3:3">
      <c r="C459" s="589"/>
    </row>
    <row r="460" spans="3:3">
      <c r="C460" s="589"/>
    </row>
    <row r="461" spans="3:3">
      <c r="C461" s="589"/>
    </row>
    <row r="462" spans="3:3">
      <c r="C462" s="589"/>
    </row>
    <row r="463" spans="3:3">
      <c r="C463" s="589"/>
    </row>
    <row r="464" spans="3:3">
      <c r="C464" s="589"/>
    </row>
    <row r="465" spans="3:3">
      <c r="C465" s="589"/>
    </row>
    <row r="466" spans="3:3">
      <c r="C466" s="589"/>
    </row>
    <row r="467" spans="3:3">
      <c r="C467" s="589"/>
    </row>
    <row r="468" spans="3:3">
      <c r="C468" s="589"/>
    </row>
    <row r="469" spans="3:3">
      <c r="C469" s="589"/>
    </row>
    <row r="470" spans="3:3">
      <c r="C470" s="589"/>
    </row>
    <row r="471" spans="3:3">
      <c r="C471" s="589"/>
    </row>
    <row r="472" spans="3:3">
      <c r="C472" s="589"/>
    </row>
    <row r="473" spans="3:3">
      <c r="C473" s="589"/>
    </row>
    <row r="474" spans="3:3">
      <c r="C474" s="589"/>
    </row>
    <row r="475" spans="3:3">
      <c r="C475" s="589"/>
    </row>
    <row r="476" spans="3:3">
      <c r="C476" s="589"/>
    </row>
    <row r="477" spans="3:3">
      <c r="C477" s="589"/>
    </row>
    <row r="478" spans="3:3">
      <c r="C478" s="589"/>
    </row>
    <row r="479" spans="3:3">
      <c r="C479" s="589"/>
    </row>
    <row r="480" spans="3:3">
      <c r="C480" s="589"/>
    </row>
    <row r="481" spans="3:3">
      <c r="C481" s="589"/>
    </row>
    <row r="482" spans="3:3">
      <c r="C482" s="589"/>
    </row>
    <row r="483" spans="3:3">
      <c r="C483" s="589"/>
    </row>
    <row r="484" spans="3:3">
      <c r="C484" s="589"/>
    </row>
    <row r="485" spans="3:3">
      <c r="C485" s="589"/>
    </row>
    <row r="486" spans="3:3">
      <c r="C486" s="589"/>
    </row>
    <row r="487" spans="3:3">
      <c r="C487" s="589"/>
    </row>
    <row r="488" spans="3:3">
      <c r="C488" s="589"/>
    </row>
    <row r="489" spans="3:3">
      <c r="C489" s="589"/>
    </row>
    <row r="490" spans="3:3">
      <c r="C490" s="589"/>
    </row>
    <row r="491" spans="3:3">
      <c r="C491" s="589"/>
    </row>
    <row r="492" spans="3:3">
      <c r="C492" s="589"/>
    </row>
    <row r="493" spans="3:3">
      <c r="C493" s="589"/>
    </row>
    <row r="494" spans="3:3">
      <c r="C494" s="589"/>
    </row>
    <row r="495" spans="3:3">
      <c r="C495" s="589"/>
    </row>
    <row r="496" spans="3:3">
      <c r="C496" s="589"/>
    </row>
    <row r="497" spans="3:3">
      <c r="C497" s="589"/>
    </row>
    <row r="498" spans="3:3">
      <c r="C498" s="589"/>
    </row>
    <row r="499" spans="3:3">
      <c r="C499" s="589"/>
    </row>
    <row r="500" spans="3:3">
      <c r="C500" s="589"/>
    </row>
    <row r="501" spans="3:3">
      <c r="C501" s="589"/>
    </row>
    <row r="502" spans="3:3">
      <c r="C502" s="589"/>
    </row>
    <row r="503" spans="3:3">
      <c r="C503" s="589"/>
    </row>
    <row r="504" spans="3:3">
      <c r="C504" s="589"/>
    </row>
    <row r="505" spans="3:3">
      <c r="C505" s="589"/>
    </row>
    <row r="506" spans="3:3">
      <c r="C506" s="589"/>
    </row>
    <row r="507" spans="3:3">
      <c r="C507" s="589"/>
    </row>
    <row r="508" spans="3:3">
      <c r="C508" s="589"/>
    </row>
    <row r="509" spans="3:3">
      <c r="C509" s="589"/>
    </row>
    <row r="510" spans="3:3">
      <c r="C510" s="589"/>
    </row>
    <row r="511" spans="3:3">
      <c r="C511" s="589"/>
    </row>
    <row r="512" spans="3:3">
      <c r="C512" s="589"/>
    </row>
    <row r="513" spans="3:3">
      <c r="C513" s="589"/>
    </row>
    <row r="514" spans="3:3">
      <c r="C514" s="589"/>
    </row>
    <row r="515" spans="3:3">
      <c r="C515" s="589"/>
    </row>
    <row r="516" spans="3:3">
      <c r="C516" s="589"/>
    </row>
    <row r="517" spans="3:3">
      <c r="C517" s="589"/>
    </row>
    <row r="518" spans="3:3">
      <c r="C518" s="589"/>
    </row>
    <row r="519" spans="3:3">
      <c r="C519" s="589"/>
    </row>
    <row r="520" spans="3:3">
      <c r="C520" s="589"/>
    </row>
    <row r="521" spans="3:3">
      <c r="C521" s="589"/>
    </row>
    <row r="522" spans="3:3">
      <c r="C522" s="589"/>
    </row>
    <row r="523" spans="3:3">
      <c r="C523" s="589"/>
    </row>
    <row r="524" spans="3:3">
      <c r="C524" s="589"/>
    </row>
    <row r="525" spans="3:3">
      <c r="C525" s="589"/>
    </row>
    <row r="526" spans="3:3">
      <c r="C526" s="589"/>
    </row>
    <row r="527" spans="3:3">
      <c r="C527" s="589"/>
    </row>
    <row r="528" spans="3:3">
      <c r="C528" s="589"/>
    </row>
    <row r="529" spans="3:3">
      <c r="C529" s="589"/>
    </row>
    <row r="530" spans="3:3">
      <c r="C530" s="589"/>
    </row>
    <row r="531" spans="3:3">
      <c r="C531" s="589"/>
    </row>
    <row r="532" spans="3:3">
      <c r="C532" s="589"/>
    </row>
    <row r="533" spans="3:3">
      <c r="C533" s="589"/>
    </row>
    <row r="534" spans="3:3">
      <c r="C534" s="589"/>
    </row>
    <row r="535" spans="3:3">
      <c r="C535" s="589"/>
    </row>
    <row r="536" spans="3:3">
      <c r="C536" s="589"/>
    </row>
    <row r="537" spans="3:3">
      <c r="C537" s="589"/>
    </row>
    <row r="538" spans="3:3">
      <c r="C538" s="589"/>
    </row>
    <row r="539" spans="3:3">
      <c r="C539" s="589"/>
    </row>
    <row r="540" spans="3:3">
      <c r="C540" s="589"/>
    </row>
    <row r="541" spans="3:3">
      <c r="C541" s="589"/>
    </row>
    <row r="542" spans="3:3">
      <c r="C542" s="589"/>
    </row>
    <row r="543" spans="3:3">
      <c r="C543" s="589"/>
    </row>
    <row r="544" spans="3:3">
      <c r="C544" s="589"/>
    </row>
    <row r="545" spans="3:3">
      <c r="C545" s="589"/>
    </row>
    <row r="546" spans="3:3">
      <c r="C546" s="589"/>
    </row>
    <row r="547" spans="3:3">
      <c r="C547" s="589"/>
    </row>
    <row r="548" spans="3:3">
      <c r="C548" s="589"/>
    </row>
    <row r="549" spans="3:3">
      <c r="C549" s="589"/>
    </row>
    <row r="550" spans="3:3">
      <c r="C550" s="589"/>
    </row>
    <row r="551" spans="3:3">
      <c r="C551" s="589"/>
    </row>
    <row r="552" spans="3:3">
      <c r="C552" s="589"/>
    </row>
    <row r="553" spans="3:3">
      <c r="C553" s="589"/>
    </row>
    <row r="554" spans="3:3">
      <c r="C554" s="589"/>
    </row>
    <row r="555" spans="3:3">
      <c r="C555" s="589"/>
    </row>
    <row r="556" spans="3:3">
      <c r="C556" s="589"/>
    </row>
    <row r="557" spans="3:3">
      <c r="C557" s="589"/>
    </row>
    <row r="558" spans="3:3">
      <c r="C558" s="589"/>
    </row>
    <row r="559" spans="3:3">
      <c r="C559" s="589"/>
    </row>
    <row r="560" spans="3:3">
      <c r="C560" s="589"/>
    </row>
    <row r="561" spans="3:3">
      <c r="C561" s="589"/>
    </row>
    <row r="562" spans="3:3">
      <c r="C562" s="589"/>
    </row>
    <row r="563" spans="3:3">
      <c r="C563" s="589"/>
    </row>
    <row r="564" spans="3:3">
      <c r="C564" s="589"/>
    </row>
    <row r="565" spans="3:3">
      <c r="C565" s="589"/>
    </row>
    <row r="566" spans="3:3">
      <c r="C566" s="589"/>
    </row>
    <row r="567" spans="3:3">
      <c r="C567" s="589"/>
    </row>
    <row r="568" spans="3:3">
      <c r="C568" s="589"/>
    </row>
    <row r="569" spans="3:3">
      <c r="C569" s="589"/>
    </row>
    <row r="570" spans="3:3">
      <c r="C570" s="589"/>
    </row>
    <row r="571" spans="3:3">
      <c r="C571" s="589"/>
    </row>
    <row r="572" spans="3:3">
      <c r="C572" s="589"/>
    </row>
    <row r="573" spans="3:3">
      <c r="C573" s="589"/>
    </row>
    <row r="574" spans="3:3">
      <c r="C574" s="589"/>
    </row>
    <row r="575" spans="3:3">
      <c r="C575" s="589"/>
    </row>
    <row r="576" spans="3:3">
      <c r="C576" s="589"/>
    </row>
    <row r="577" spans="3:3">
      <c r="C577" s="589"/>
    </row>
    <row r="578" spans="3:3">
      <c r="C578" s="589"/>
    </row>
    <row r="579" spans="3:3">
      <c r="C579" s="589"/>
    </row>
    <row r="580" spans="3:3">
      <c r="C580" s="589"/>
    </row>
    <row r="581" spans="3:3">
      <c r="C581" s="589"/>
    </row>
    <row r="582" spans="3:3">
      <c r="C582" s="589"/>
    </row>
    <row r="583" spans="3:3">
      <c r="C583" s="589"/>
    </row>
    <row r="584" spans="3:3">
      <c r="C584" s="589"/>
    </row>
    <row r="585" spans="3:3">
      <c r="C585" s="589"/>
    </row>
    <row r="586" spans="3:3">
      <c r="C586" s="589"/>
    </row>
    <row r="587" spans="3:3">
      <c r="C587" s="589"/>
    </row>
    <row r="588" spans="3:3">
      <c r="C588" s="589"/>
    </row>
    <row r="589" spans="3:3">
      <c r="C589" s="589"/>
    </row>
    <row r="590" spans="3:3">
      <c r="C590" s="589"/>
    </row>
    <row r="591" spans="3:3">
      <c r="C591" s="589"/>
    </row>
    <row r="592" spans="3:3">
      <c r="C592" s="589"/>
    </row>
    <row r="593" spans="3:3">
      <c r="C593" s="589"/>
    </row>
    <row r="594" spans="3:3">
      <c r="C594" s="589"/>
    </row>
    <row r="595" spans="3:3">
      <c r="C595" s="589"/>
    </row>
    <row r="596" spans="3:3">
      <c r="C596" s="589"/>
    </row>
    <row r="597" spans="3:3">
      <c r="C597" s="589"/>
    </row>
    <row r="598" spans="3:3">
      <c r="C598" s="589"/>
    </row>
    <row r="599" spans="3:3">
      <c r="C599" s="589"/>
    </row>
    <row r="600" spans="3:3">
      <c r="C600" s="589"/>
    </row>
    <row r="601" spans="3:3">
      <c r="C601" s="589"/>
    </row>
    <row r="602" spans="3:3">
      <c r="C602" s="589"/>
    </row>
    <row r="603" spans="3:3">
      <c r="C603" s="589"/>
    </row>
    <row r="604" spans="3:3">
      <c r="C604" s="589"/>
    </row>
    <row r="605" spans="3:3">
      <c r="C605" s="589"/>
    </row>
    <row r="606" spans="3:3">
      <c r="C606" s="589"/>
    </row>
    <row r="607" spans="3:3">
      <c r="C607" s="589"/>
    </row>
    <row r="608" spans="3:3">
      <c r="C608" s="589"/>
    </row>
    <row r="609" spans="3:3">
      <c r="C609" s="589"/>
    </row>
    <row r="610" spans="3:3">
      <c r="C610" s="589"/>
    </row>
    <row r="611" spans="3:3">
      <c r="C611" s="589"/>
    </row>
    <row r="612" spans="3:3">
      <c r="C612" s="589"/>
    </row>
    <row r="613" spans="3:3">
      <c r="C613" s="589"/>
    </row>
    <row r="614" spans="3:3">
      <c r="C614" s="589"/>
    </row>
    <row r="615" spans="3:3">
      <c r="C615" s="589"/>
    </row>
    <row r="616" spans="3:3">
      <c r="C616" s="589"/>
    </row>
    <row r="617" spans="3:3">
      <c r="C617" s="589"/>
    </row>
    <row r="618" spans="3:3">
      <c r="C618" s="589"/>
    </row>
    <row r="619" spans="3:3">
      <c r="C619" s="589"/>
    </row>
    <row r="620" spans="3:3">
      <c r="C620" s="589"/>
    </row>
    <row r="621" spans="3:3">
      <c r="C621" s="589"/>
    </row>
    <row r="622" spans="3:3">
      <c r="C622" s="589"/>
    </row>
    <row r="623" spans="3:3">
      <c r="C623" s="589"/>
    </row>
    <row r="624" spans="3:3">
      <c r="C624" s="589"/>
    </row>
    <row r="625" spans="3:3">
      <c r="C625" s="589"/>
    </row>
    <row r="626" spans="3:3">
      <c r="C626" s="589"/>
    </row>
    <row r="627" spans="3:3">
      <c r="C627" s="589"/>
    </row>
    <row r="628" spans="3:3">
      <c r="C628" s="589"/>
    </row>
    <row r="629" spans="3:3">
      <c r="C629" s="589"/>
    </row>
    <row r="630" spans="3:3">
      <c r="C630" s="589"/>
    </row>
    <row r="631" spans="3:3">
      <c r="C631" s="589"/>
    </row>
    <row r="632" spans="3:3">
      <c r="C632" s="589"/>
    </row>
    <row r="633" spans="3:3">
      <c r="C633" s="589"/>
    </row>
    <row r="634" spans="3:3">
      <c r="C634" s="589"/>
    </row>
    <row r="635" spans="3:3">
      <c r="C635" s="589"/>
    </row>
    <row r="636" spans="3:3">
      <c r="C636" s="589"/>
    </row>
    <row r="637" spans="3:3">
      <c r="C637" s="589"/>
    </row>
    <row r="638" spans="3:3">
      <c r="C638" s="589"/>
    </row>
    <row r="639" spans="3:3">
      <c r="C639" s="589"/>
    </row>
    <row r="640" spans="3:3">
      <c r="C640" s="589"/>
    </row>
    <row r="641" spans="3:3">
      <c r="C641" s="589"/>
    </row>
    <row r="642" spans="3:3">
      <c r="C642" s="589"/>
    </row>
    <row r="643" spans="3:3">
      <c r="C643" s="589"/>
    </row>
    <row r="644" spans="3:3">
      <c r="C644" s="589"/>
    </row>
    <row r="645" spans="3:3">
      <c r="C645" s="589"/>
    </row>
    <row r="646" spans="3:3">
      <c r="C646" s="589"/>
    </row>
    <row r="647" spans="3:3">
      <c r="C647" s="589"/>
    </row>
    <row r="648" spans="3:3">
      <c r="C648" s="589"/>
    </row>
    <row r="649" spans="3:3">
      <c r="C649" s="589"/>
    </row>
    <row r="650" spans="3:3">
      <c r="C650" s="589"/>
    </row>
    <row r="651" spans="3:3">
      <c r="C651" s="589"/>
    </row>
    <row r="652" spans="3:3">
      <c r="C652" s="589"/>
    </row>
    <row r="653" spans="3:3">
      <c r="C653" s="589"/>
    </row>
    <row r="654" spans="3:3">
      <c r="C654" s="589"/>
    </row>
    <row r="655" spans="3:3">
      <c r="C655" s="589"/>
    </row>
    <row r="656" spans="3:3">
      <c r="C656" s="589"/>
    </row>
    <row r="657" spans="3:3">
      <c r="C657" s="589"/>
    </row>
    <row r="658" spans="3:3">
      <c r="C658" s="589"/>
    </row>
    <row r="659" spans="3:3">
      <c r="C659" s="589"/>
    </row>
    <row r="660" spans="3:3">
      <c r="C660" s="589"/>
    </row>
    <row r="661" spans="3:3">
      <c r="C661" s="589"/>
    </row>
    <row r="662" spans="3:3">
      <c r="C662" s="589"/>
    </row>
    <row r="663" spans="3:3">
      <c r="C663" s="589"/>
    </row>
    <row r="664" spans="3:3">
      <c r="C664" s="589"/>
    </row>
    <row r="665" spans="3:3">
      <c r="C665" s="589"/>
    </row>
    <row r="666" spans="3:3">
      <c r="C666" s="589"/>
    </row>
    <row r="667" spans="3:3">
      <c r="C667" s="589"/>
    </row>
    <row r="668" spans="3:3">
      <c r="C668" s="589"/>
    </row>
    <row r="669" spans="3:3">
      <c r="C669" s="589"/>
    </row>
    <row r="670" spans="3:3">
      <c r="C670" s="589"/>
    </row>
    <row r="671" spans="3:3">
      <c r="C671" s="589"/>
    </row>
    <row r="672" spans="3:3">
      <c r="C672" s="589"/>
    </row>
    <row r="673" spans="3:3">
      <c r="C673" s="589"/>
    </row>
    <row r="674" spans="3:3">
      <c r="C674" s="589"/>
    </row>
    <row r="675" spans="3:3">
      <c r="C675" s="589"/>
    </row>
    <row r="676" spans="3:3">
      <c r="C676" s="589"/>
    </row>
    <row r="677" spans="3:3">
      <c r="C677" s="589"/>
    </row>
    <row r="678" spans="3:3">
      <c r="C678" s="589"/>
    </row>
    <row r="679" spans="3:3">
      <c r="C679" s="589"/>
    </row>
    <row r="680" spans="3:3">
      <c r="C680" s="589"/>
    </row>
    <row r="681" spans="3:3">
      <c r="C681" s="589"/>
    </row>
    <row r="682" spans="3:3">
      <c r="C682" s="589"/>
    </row>
    <row r="683" spans="3:3">
      <c r="C683" s="589"/>
    </row>
    <row r="684" spans="3:3">
      <c r="C684" s="589"/>
    </row>
    <row r="685" spans="3:3">
      <c r="C685" s="589"/>
    </row>
    <row r="686" spans="3:3">
      <c r="C686" s="589"/>
    </row>
    <row r="687" spans="3:3">
      <c r="C687" s="589"/>
    </row>
    <row r="688" spans="3:3">
      <c r="C688" s="589"/>
    </row>
    <row r="689" spans="3:3">
      <c r="C689" s="589"/>
    </row>
    <row r="690" spans="3:3">
      <c r="C690" s="589"/>
    </row>
    <row r="691" spans="3:3">
      <c r="C691" s="589"/>
    </row>
    <row r="692" spans="3:3">
      <c r="C692" s="589"/>
    </row>
    <row r="693" spans="3:3">
      <c r="C693" s="589"/>
    </row>
    <row r="694" spans="3:3">
      <c r="C694" s="589"/>
    </row>
    <row r="695" spans="3:3">
      <c r="C695" s="589"/>
    </row>
    <row r="696" spans="3:3">
      <c r="C696" s="589"/>
    </row>
    <row r="697" spans="3:3">
      <c r="C697" s="589"/>
    </row>
    <row r="698" spans="3:3">
      <c r="C698" s="589"/>
    </row>
    <row r="699" spans="3:3">
      <c r="C699" s="589"/>
    </row>
    <row r="700" spans="3:3">
      <c r="C700" s="589"/>
    </row>
    <row r="701" spans="3:3">
      <c r="C701" s="589"/>
    </row>
    <row r="702" spans="3:3">
      <c r="C702" s="589"/>
    </row>
    <row r="703" spans="3:3">
      <c r="C703" s="589"/>
    </row>
    <row r="704" spans="3:3">
      <c r="C704" s="589"/>
    </row>
    <row r="705" spans="3:3">
      <c r="C705" s="589"/>
    </row>
    <row r="706" spans="3:3">
      <c r="C706" s="589"/>
    </row>
    <row r="707" spans="3:3">
      <c r="C707" s="589"/>
    </row>
    <row r="708" spans="3:3">
      <c r="C708" s="589"/>
    </row>
    <row r="709" spans="3:3">
      <c r="C709" s="589"/>
    </row>
    <row r="710" spans="3:3">
      <c r="C710" s="589"/>
    </row>
    <row r="711" spans="3:3">
      <c r="C711" s="589"/>
    </row>
    <row r="712" spans="3:3">
      <c r="C712" s="589"/>
    </row>
    <row r="713" spans="3:3">
      <c r="C713" s="589"/>
    </row>
    <row r="714" spans="3:3">
      <c r="C714" s="589"/>
    </row>
    <row r="715" spans="3:3">
      <c r="C715" s="589"/>
    </row>
    <row r="716" spans="3:3">
      <c r="C716" s="589"/>
    </row>
    <row r="717" spans="3:3">
      <c r="C717" s="589"/>
    </row>
    <row r="718" spans="3:3">
      <c r="C718" s="589"/>
    </row>
    <row r="719" spans="3:3">
      <c r="C719" s="589"/>
    </row>
    <row r="720" spans="3:3">
      <c r="C720" s="589"/>
    </row>
    <row r="721" spans="3:3">
      <c r="C721" s="589"/>
    </row>
    <row r="722" spans="3:3">
      <c r="C722" s="589"/>
    </row>
    <row r="723" spans="3:3">
      <c r="C723" s="589"/>
    </row>
    <row r="724" spans="3:3">
      <c r="C724" s="589"/>
    </row>
    <row r="725" spans="3:3">
      <c r="C725" s="589"/>
    </row>
    <row r="726" spans="3:3">
      <c r="C726" s="589"/>
    </row>
    <row r="727" spans="3:3">
      <c r="C727" s="589"/>
    </row>
    <row r="728" spans="3:3">
      <c r="C728" s="589"/>
    </row>
    <row r="729" spans="3:3">
      <c r="C729" s="589"/>
    </row>
    <row r="730" spans="3:3">
      <c r="C730" s="589"/>
    </row>
    <row r="731" spans="3:3">
      <c r="C731" s="589"/>
    </row>
    <row r="732" spans="3:3">
      <c r="C732" s="589"/>
    </row>
    <row r="733" spans="3:3">
      <c r="C733" s="589"/>
    </row>
    <row r="734" spans="3:3">
      <c r="C734" s="589"/>
    </row>
    <row r="735" spans="3:3">
      <c r="C735" s="589"/>
    </row>
    <row r="736" spans="3:3">
      <c r="C736" s="589"/>
    </row>
    <row r="737" spans="3:3">
      <c r="C737" s="589"/>
    </row>
    <row r="738" spans="3:3">
      <c r="C738" s="589"/>
    </row>
    <row r="739" spans="3:3">
      <c r="C739" s="589"/>
    </row>
    <row r="740" spans="3:3">
      <c r="C740" s="589"/>
    </row>
    <row r="741" spans="3:3">
      <c r="C741" s="589"/>
    </row>
    <row r="742" spans="3:3">
      <c r="C742" s="589"/>
    </row>
    <row r="743" spans="3:3">
      <c r="C743" s="589"/>
    </row>
    <row r="744" spans="3:3">
      <c r="C744" s="589"/>
    </row>
    <row r="745" spans="3:3">
      <c r="C745" s="589"/>
    </row>
    <row r="746" spans="3:3">
      <c r="C746" s="589"/>
    </row>
    <row r="747" spans="3:3">
      <c r="C747" s="589"/>
    </row>
    <row r="748" spans="3:3">
      <c r="C748" s="589"/>
    </row>
    <row r="749" spans="3:3">
      <c r="C749" s="589"/>
    </row>
    <row r="750" spans="3:3">
      <c r="C750" s="589"/>
    </row>
    <row r="751" spans="3:3">
      <c r="C751" s="589"/>
    </row>
    <row r="752" spans="3:3">
      <c r="C752" s="589"/>
    </row>
    <row r="753" spans="3:3">
      <c r="C753" s="589"/>
    </row>
    <row r="754" spans="3:3">
      <c r="C754" s="589"/>
    </row>
    <row r="755" spans="3:3">
      <c r="C755" s="589"/>
    </row>
    <row r="756" spans="3:3">
      <c r="C756" s="589"/>
    </row>
    <row r="757" spans="3:3">
      <c r="C757" s="589"/>
    </row>
    <row r="758" spans="3:3">
      <c r="C758" s="589"/>
    </row>
    <row r="759" spans="3:3">
      <c r="C759" s="589"/>
    </row>
    <row r="760" spans="3:3">
      <c r="C760" s="589"/>
    </row>
    <row r="761" spans="3:3">
      <c r="C761" s="589"/>
    </row>
    <row r="762" spans="3:3">
      <c r="C762" s="589"/>
    </row>
    <row r="763" spans="3:3">
      <c r="C763" s="589"/>
    </row>
    <row r="764" spans="3:3">
      <c r="C764" s="589"/>
    </row>
    <row r="765" spans="3:3">
      <c r="C765" s="589"/>
    </row>
    <row r="766" spans="3:3">
      <c r="C766" s="589"/>
    </row>
    <row r="767" spans="3:3">
      <c r="C767" s="589"/>
    </row>
    <row r="768" spans="3:3">
      <c r="C768" s="589"/>
    </row>
    <row r="769" spans="3:3">
      <c r="C769" s="589"/>
    </row>
    <row r="770" spans="3:3">
      <c r="C770" s="589"/>
    </row>
    <row r="771" spans="3:3">
      <c r="C771" s="589"/>
    </row>
    <row r="772" spans="3:3">
      <c r="C772" s="589"/>
    </row>
    <row r="773" spans="3:3">
      <c r="C773" s="589"/>
    </row>
    <row r="774" spans="3:3">
      <c r="C774" s="589"/>
    </row>
    <row r="775" spans="3:3">
      <c r="C775" s="589"/>
    </row>
    <row r="776" spans="3:3">
      <c r="C776" s="589"/>
    </row>
    <row r="777" spans="3:3">
      <c r="C777" s="589"/>
    </row>
    <row r="778" spans="3:3">
      <c r="C778" s="589"/>
    </row>
    <row r="779" spans="3:3">
      <c r="C779" s="589"/>
    </row>
    <row r="780" spans="3:3">
      <c r="C780" s="589"/>
    </row>
    <row r="781" spans="3:3">
      <c r="C781" s="589"/>
    </row>
    <row r="782" spans="3:3">
      <c r="C782" s="589"/>
    </row>
    <row r="783" spans="3:3">
      <c r="C783" s="589"/>
    </row>
    <row r="784" spans="3:3">
      <c r="C784" s="589"/>
    </row>
    <row r="785" spans="3:3">
      <c r="C785" s="589"/>
    </row>
    <row r="786" spans="3:3">
      <c r="C786" s="589"/>
    </row>
    <row r="787" spans="3:3">
      <c r="C787" s="589"/>
    </row>
    <row r="788" spans="3:3">
      <c r="C788" s="589"/>
    </row>
    <row r="789" spans="3:3">
      <c r="C789" s="589"/>
    </row>
    <row r="790" spans="3:3">
      <c r="C790" s="589"/>
    </row>
    <row r="791" spans="3:3">
      <c r="C791" s="589"/>
    </row>
    <row r="792" spans="3:3">
      <c r="C792" s="589"/>
    </row>
    <row r="793" spans="3:3">
      <c r="C793" s="589"/>
    </row>
    <row r="794" spans="3:3">
      <c r="C794" s="589"/>
    </row>
    <row r="795" spans="3:3">
      <c r="C795" s="589"/>
    </row>
    <row r="796" spans="3:3">
      <c r="C796" s="589"/>
    </row>
    <row r="797" spans="3:3">
      <c r="C797" s="589"/>
    </row>
    <row r="798" spans="3:3">
      <c r="C798" s="589"/>
    </row>
    <row r="799" spans="3:3">
      <c r="C799" s="589"/>
    </row>
    <row r="800" spans="3:3">
      <c r="C800" s="589"/>
    </row>
    <row r="801" spans="3:3">
      <c r="C801" s="589"/>
    </row>
    <row r="802" spans="3:3">
      <c r="C802" s="589"/>
    </row>
    <row r="803" spans="3:3">
      <c r="C803" s="589"/>
    </row>
    <row r="804" spans="3:3">
      <c r="C804" s="589"/>
    </row>
    <row r="805" spans="3:3">
      <c r="C805" s="589"/>
    </row>
    <row r="806" spans="3:3">
      <c r="C806" s="589"/>
    </row>
    <row r="807" spans="3:3">
      <c r="C807" s="589"/>
    </row>
    <row r="808" spans="3:3">
      <c r="C808" s="589"/>
    </row>
    <row r="809" spans="3:3">
      <c r="C809" s="589"/>
    </row>
    <row r="810" spans="3:3">
      <c r="C810" s="589"/>
    </row>
    <row r="811" spans="3:3">
      <c r="C811" s="589"/>
    </row>
    <row r="812" spans="3:3">
      <c r="C812" s="589"/>
    </row>
    <row r="813" spans="3:3">
      <c r="C813" s="589"/>
    </row>
    <row r="814" spans="3:3">
      <c r="C814" s="589"/>
    </row>
    <row r="815" spans="3:3">
      <c r="C815" s="589"/>
    </row>
    <row r="816" spans="3:3">
      <c r="C816" s="589"/>
    </row>
    <row r="817" spans="3:3">
      <c r="C817" s="589"/>
    </row>
    <row r="818" spans="3:3">
      <c r="C818" s="589"/>
    </row>
    <row r="819" spans="3:3">
      <c r="C819" s="589"/>
    </row>
    <row r="820" spans="3:3">
      <c r="C820" s="589"/>
    </row>
    <row r="821" spans="3:3">
      <c r="C821" s="589"/>
    </row>
    <row r="822" spans="3:3">
      <c r="C822" s="589"/>
    </row>
    <row r="823" spans="3:3">
      <c r="C823" s="589"/>
    </row>
    <row r="824" spans="3:3">
      <c r="C824" s="589"/>
    </row>
    <row r="825" spans="3:3">
      <c r="C825" s="589"/>
    </row>
    <row r="826" spans="3:3">
      <c r="C826" s="589"/>
    </row>
    <row r="827" spans="3:3">
      <c r="C827" s="589"/>
    </row>
    <row r="828" spans="3:3">
      <c r="C828" s="589"/>
    </row>
    <row r="829" spans="3:3">
      <c r="C829" s="589"/>
    </row>
    <row r="830" spans="3:3">
      <c r="C830" s="589"/>
    </row>
    <row r="831" spans="3:3">
      <c r="C831" s="589"/>
    </row>
    <row r="832" spans="3:3">
      <c r="C832" s="589"/>
    </row>
    <row r="833" spans="3:3">
      <c r="C833" s="589"/>
    </row>
    <row r="834" spans="3:3">
      <c r="C834" s="589"/>
    </row>
    <row r="835" spans="3:3">
      <c r="C835" s="589"/>
    </row>
    <row r="836" spans="3:3">
      <c r="C836" s="589"/>
    </row>
    <row r="837" spans="3:3">
      <c r="C837" s="589"/>
    </row>
    <row r="838" spans="3:3">
      <c r="C838" s="589"/>
    </row>
    <row r="839" spans="3:3">
      <c r="C839" s="589"/>
    </row>
    <row r="840" spans="3:3">
      <c r="C840" s="589"/>
    </row>
    <row r="841" spans="3:3">
      <c r="C841" s="589"/>
    </row>
    <row r="842" spans="3:3">
      <c r="C842" s="589"/>
    </row>
    <row r="843" spans="3:3">
      <c r="C843" s="589"/>
    </row>
    <row r="844" spans="3:3">
      <c r="C844" s="589"/>
    </row>
    <row r="845" spans="3:3">
      <c r="C845" s="589"/>
    </row>
    <row r="846" spans="3:3">
      <c r="C846" s="589"/>
    </row>
    <row r="847" spans="3:3">
      <c r="C847" s="589"/>
    </row>
    <row r="848" spans="3:3">
      <c r="C848" s="589"/>
    </row>
    <row r="849" spans="3:3">
      <c r="C849" s="589"/>
    </row>
    <row r="850" spans="3:3">
      <c r="C850" s="589"/>
    </row>
    <row r="851" spans="3:3">
      <c r="C851" s="589"/>
    </row>
    <row r="852" spans="3:3">
      <c r="C852" s="589"/>
    </row>
    <row r="853" spans="3:3">
      <c r="C853" s="589"/>
    </row>
    <row r="854" spans="3:3">
      <c r="C854" s="589"/>
    </row>
    <row r="855" spans="3:3">
      <c r="C855" s="589"/>
    </row>
    <row r="856" spans="3:3">
      <c r="C856" s="589"/>
    </row>
    <row r="857" spans="3:3">
      <c r="C857" s="589"/>
    </row>
    <row r="858" spans="3:3">
      <c r="C858" s="589"/>
    </row>
    <row r="859" spans="3:3">
      <c r="C859" s="589"/>
    </row>
    <row r="860" spans="3:3">
      <c r="C860" s="589"/>
    </row>
    <row r="861" spans="3:3">
      <c r="C861" s="589"/>
    </row>
    <row r="862" spans="3:3">
      <c r="C862" s="589"/>
    </row>
    <row r="863" spans="3:3">
      <c r="C863" s="589"/>
    </row>
    <row r="864" spans="3:3">
      <c r="C864" s="589"/>
    </row>
    <row r="865" spans="3:3">
      <c r="C865" s="589"/>
    </row>
    <row r="866" spans="3:3">
      <c r="C866" s="589"/>
    </row>
    <row r="867" spans="3:3">
      <c r="C867" s="589"/>
    </row>
    <row r="868" spans="3:3">
      <c r="C868" s="589"/>
    </row>
    <row r="869" spans="3:3">
      <c r="C869" s="589"/>
    </row>
    <row r="870" spans="3:3">
      <c r="C870" s="589"/>
    </row>
    <row r="871" spans="3:3">
      <c r="C871" s="589"/>
    </row>
    <row r="872" spans="3:3">
      <c r="C872" s="589"/>
    </row>
    <row r="873" spans="3:3">
      <c r="C873" s="589"/>
    </row>
    <row r="874" spans="3:3">
      <c r="C874" s="589"/>
    </row>
    <row r="875" spans="3:3">
      <c r="C875" s="589"/>
    </row>
    <row r="876" spans="3:3">
      <c r="C876" s="589"/>
    </row>
    <row r="877" spans="3:3">
      <c r="C877" s="589"/>
    </row>
    <row r="878" spans="3:3">
      <c r="C878" s="589"/>
    </row>
    <row r="879" spans="3:3">
      <c r="C879" s="589"/>
    </row>
    <row r="880" spans="3:3">
      <c r="C880" s="589"/>
    </row>
    <row r="881" spans="3:3">
      <c r="C881" s="589"/>
    </row>
    <row r="882" spans="3:3">
      <c r="C882" s="589"/>
    </row>
    <row r="883" spans="3:3">
      <c r="C883" s="589"/>
    </row>
    <row r="884" spans="3:3">
      <c r="C884" s="589"/>
    </row>
    <row r="885" spans="3:3">
      <c r="C885" s="589"/>
    </row>
    <row r="886" spans="3:3">
      <c r="C886" s="589"/>
    </row>
    <row r="887" spans="3:3">
      <c r="C887" s="589"/>
    </row>
    <row r="888" spans="3:3">
      <c r="C888" s="589"/>
    </row>
    <row r="889" spans="3:3">
      <c r="C889" s="589"/>
    </row>
    <row r="890" spans="3:3">
      <c r="C890" s="589"/>
    </row>
    <row r="891" spans="3:3">
      <c r="C891" s="589"/>
    </row>
    <row r="892" spans="3:3">
      <c r="C892" s="589"/>
    </row>
    <row r="893" spans="3:3">
      <c r="C893" s="589"/>
    </row>
    <row r="894" spans="3:3">
      <c r="C894" s="589"/>
    </row>
    <row r="895" spans="3:3">
      <c r="C895" s="589"/>
    </row>
    <row r="896" spans="3:3">
      <c r="C896" s="589"/>
    </row>
    <row r="897" spans="3:3">
      <c r="C897" s="589"/>
    </row>
    <row r="898" spans="3:3">
      <c r="C898" s="589"/>
    </row>
    <row r="899" spans="3:3">
      <c r="C899" s="589"/>
    </row>
    <row r="900" spans="3:3">
      <c r="C900" s="589"/>
    </row>
    <row r="901" spans="3:3">
      <c r="C901" s="589"/>
    </row>
    <row r="902" spans="3:3">
      <c r="C902" s="589"/>
    </row>
    <row r="903" spans="3:3">
      <c r="C903" s="589"/>
    </row>
    <row r="904" spans="3:3">
      <c r="C904" s="589"/>
    </row>
    <row r="905" spans="3:3">
      <c r="C905" s="589"/>
    </row>
    <row r="906" spans="3:3">
      <c r="C906" s="589"/>
    </row>
    <row r="907" spans="3:3">
      <c r="C907" s="589"/>
    </row>
    <row r="908" spans="3:3">
      <c r="C908" s="589"/>
    </row>
    <row r="909" spans="3:3">
      <c r="C909" s="589"/>
    </row>
    <row r="910" spans="3:3">
      <c r="C910" s="589"/>
    </row>
    <row r="911" spans="3:3">
      <c r="C911" s="589"/>
    </row>
    <row r="912" spans="3:3">
      <c r="C912" s="589"/>
    </row>
    <row r="913" spans="3:3">
      <c r="C913" s="589"/>
    </row>
    <row r="914" spans="3:3">
      <c r="C914" s="589"/>
    </row>
    <row r="915" spans="3:3">
      <c r="C915" s="589"/>
    </row>
    <row r="916" spans="3:3">
      <c r="C916" s="589"/>
    </row>
    <row r="917" spans="3:3">
      <c r="C917" s="589"/>
    </row>
    <row r="918" spans="3:3">
      <c r="C918" s="589"/>
    </row>
    <row r="919" spans="3:3">
      <c r="C919" s="589"/>
    </row>
    <row r="920" spans="3:3">
      <c r="C920" s="589"/>
    </row>
    <row r="921" spans="3:3">
      <c r="C921" s="589"/>
    </row>
    <row r="922" spans="3:3">
      <c r="C922" s="589"/>
    </row>
    <row r="923" spans="3:3">
      <c r="C923" s="589"/>
    </row>
    <row r="924" spans="3:3">
      <c r="C924" s="589"/>
    </row>
    <row r="925" spans="3:3">
      <c r="C925" s="589"/>
    </row>
    <row r="926" spans="3:3">
      <c r="C926" s="589"/>
    </row>
    <row r="927" spans="3:3">
      <c r="C927" s="589"/>
    </row>
    <row r="928" spans="3:3">
      <c r="C928" s="589"/>
    </row>
    <row r="929" spans="3:3">
      <c r="C929" s="589"/>
    </row>
    <row r="930" spans="3:3">
      <c r="C930" s="589"/>
    </row>
    <row r="931" spans="3:3">
      <c r="C931" s="589"/>
    </row>
    <row r="932" spans="3:3">
      <c r="C932" s="589"/>
    </row>
    <row r="933" spans="3:3">
      <c r="C933" s="589"/>
    </row>
    <row r="934" spans="3:3">
      <c r="C934" s="589"/>
    </row>
    <row r="935" spans="3:3">
      <c r="C935" s="589"/>
    </row>
    <row r="936" spans="3:3">
      <c r="C936" s="589"/>
    </row>
    <row r="937" spans="3:3">
      <c r="C937" s="589"/>
    </row>
    <row r="938" spans="3:3">
      <c r="C938" s="589"/>
    </row>
    <row r="939" spans="3:3">
      <c r="C939" s="589"/>
    </row>
    <row r="940" spans="3:3">
      <c r="C940" s="589"/>
    </row>
    <row r="941" spans="3:3">
      <c r="C941" s="589"/>
    </row>
    <row r="942" spans="3:3">
      <c r="C942" s="589"/>
    </row>
    <row r="943" spans="3:3">
      <c r="C943" s="589"/>
    </row>
    <row r="944" spans="3:3">
      <c r="C944" s="589"/>
    </row>
    <row r="945" spans="3:3">
      <c r="C945" s="589"/>
    </row>
    <row r="946" spans="3:3">
      <c r="C946" s="589"/>
    </row>
    <row r="947" spans="3:3">
      <c r="C947" s="589"/>
    </row>
    <row r="948" spans="3:3">
      <c r="C948" s="589"/>
    </row>
    <row r="949" spans="3:3">
      <c r="C949" s="589"/>
    </row>
    <row r="950" spans="3:3">
      <c r="C950" s="589"/>
    </row>
    <row r="951" spans="3:3">
      <c r="C951" s="589"/>
    </row>
    <row r="952" spans="3:3">
      <c r="C952" s="589"/>
    </row>
    <row r="953" spans="3:3">
      <c r="C953" s="589"/>
    </row>
    <row r="954" spans="3:3">
      <c r="C954" s="589"/>
    </row>
    <row r="955" spans="3:3">
      <c r="C955" s="589"/>
    </row>
    <row r="956" spans="3:3">
      <c r="C956" s="589"/>
    </row>
    <row r="957" spans="3:3">
      <c r="C957" s="589"/>
    </row>
    <row r="958" spans="3:3">
      <c r="C958" s="589"/>
    </row>
    <row r="959" spans="3:3">
      <c r="C959" s="589"/>
    </row>
    <row r="960" spans="3:3">
      <c r="C960" s="589"/>
    </row>
    <row r="961" spans="3:3">
      <c r="C961" s="589"/>
    </row>
    <row r="962" spans="3:3">
      <c r="C962" s="589"/>
    </row>
    <row r="963" spans="3:3">
      <c r="C963" s="589"/>
    </row>
    <row r="964" spans="3:3">
      <c r="C964" s="589"/>
    </row>
    <row r="965" spans="3:3">
      <c r="C965" s="589"/>
    </row>
    <row r="966" spans="3:3">
      <c r="C966" s="589"/>
    </row>
    <row r="967" spans="3:3">
      <c r="C967" s="589"/>
    </row>
    <row r="968" spans="3:3">
      <c r="C968" s="589"/>
    </row>
    <row r="969" spans="3:3">
      <c r="C969" s="589"/>
    </row>
    <row r="970" spans="3:3">
      <c r="C970" s="589"/>
    </row>
    <row r="971" spans="3:3">
      <c r="C971" s="589"/>
    </row>
    <row r="972" spans="3:3">
      <c r="C972" s="589"/>
    </row>
    <row r="973" spans="3:3">
      <c r="C973" s="589"/>
    </row>
    <row r="974" spans="3:3">
      <c r="C974" s="589"/>
    </row>
    <row r="975" spans="3:3">
      <c r="C975" s="589"/>
    </row>
    <row r="976" spans="3:3">
      <c r="C976" s="589"/>
    </row>
    <row r="977" spans="3:3">
      <c r="C977" s="589"/>
    </row>
    <row r="978" spans="3:3">
      <c r="C978" s="589"/>
    </row>
    <row r="979" spans="3:3">
      <c r="C979" s="589"/>
    </row>
    <row r="980" spans="3:3">
      <c r="C980" s="589"/>
    </row>
    <row r="981" spans="3:3">
      <c r="C981" s="589"/>
    </row>
    <row r="982" spans="3:3">
      <c r="C982" s="589"/>
    </row>
    <row r="983" spans="3:3">
      <c r="C983" s="589"/>
    </row>
    <row r="984" spans="3:3">
      <c r="C984" s="589"/>
    </row>
    <row r="985" spans="3:3">
      <c r="C985" s="589"/>
    </row>
    <row r="986" spans="3:3">
      <c r="C986" s="589"/>
    </row>
    <row r="987" spans="3:3">
      <c r="C987" s="589"/>
    </row>
    <row r="988" spans="3:3">
      <c r="C988" s="589"/>
    </row>
    <row r="989" spans="3:3">
      <c r="C989" s="589"/>
    </row>
    <row r="990" spans="3:3">
      <c r="C990" s="589"/>
    </row>
    <row r="991" spans="3:3">
      <c r="C991" s="589"/>
    </row>
    <row r="992" spans="3:3">
      <c r="C992" s="589"/>
    </row>
    <row r="993" spans="3:3">
      <c r="C993" s="589"/>
    </row>
    <row r="994" spans="3:3">
      <c r="C994" s="589"/>
    </row>
    <row r="995" spans="3:3">
      <c r="C995" s="589"/>
    </row>
    <row r="996" spans="3:3">
      <c r="C996" s="589"/>
    </row>
    <row r="997" spans="3:3">
      <c r="C997" s="589"/>
    </row>
    <row r="998" spans="3:3">
      <c r="C998" s="589"/>
    </row>
    <row r="999" spans="3:3">
      <c r="C999" s="589"/>
    </row>
    <row r="1000" spans="3:3">
      <c r="C1000" s="589"/>
    </row>
    <row r="1001" spans="3:3">
      <c r="C1001" s="589"/>
    </row>
    <row r="1002" spans="3:3">
      <c r="C1002" s="589"/>
    </row>
    <row r="1003" spans="3:3">
      <c r="C1003" s="589"/>
    </row>
    <row r="1004" spans="3:3">
      <c r="C1004" s="589"/>
    </row>
    <row r="1005" spans="3:3">
      <c r="C1005" s="589"/>
    </row>
    <row r="1006" spans="3:3">
      <c r="C1006" s="589"/>
    </row>
    <row r="1007" spans="3:3">
      <c r="C1007" s="589"/>
    </row>
    <row r="1008" spans="3:3">
      <c r="C1008" s="589"/>
    </row>
    <row r="1009" spans="3:3">
      <c r="C1009" s="589"/>
    </row>
    <row r="1010" spans="3:3">
      <c r="C1010" s="589"/>
    </row>
    <row r="1011" spans="3:3">
      <c r="C1011" s="589"/>
    </row>
    <row r="1012" spans="3:3">
      <c r="C1012" s="589"/>
    </row>
    <row r="1013" spans="3:3">
      <c r="C1013" s="589"/>
    </row>
    <row r="1014" spans="3:3">
      <c r="C1014" s="589"/>
    </row>
    <row r="1015" spans="3:3">
      <c r="C1015" s="589"/>
    </row>
    <row r="1016" spans="3:3">
      <c r="C1016" s="589"/>
    </row>
    <row r="1017" spans="3:3">
      <c r="C1017" s="589"/>
    </row>
    <row r="1018" spans="3:3">
      <c r="C1018" s="589"/>
    </row>
    <row r="1019" spans="3:3">
      <c r="C1019" s="589"/>
    </row>
    <row r="1020" spans="3:3">
      <c r="C1020" s="589"/>
    </row>
    <row r="1021" spans="3:3">
      <c r="C1021" s="589"/>
    </row>
    <row r="1022" spans="3:3">
      <c r="C1022" s="589"/>
    </row>
    <row r="1023" spans="3:3">
      <c r="C1023" s="589"/>
    </row>
    <row r="1024" spans="3:3">
      <c r="C1024" s="589"/>
    </row>
    <row r="1025" spans="3:3">
      <c r="C1025" s="589"/>
    </row>
    <row r="1026" spans="3:3">
      <c r="C1026" s="589"/>
    </row>
    <row r="1027" spans="3:3">
      <c r="C1027" s="589"/>
    </row>
    <row r="1028" spans="3:3">
      <c r="C1028" s="589"/>
    </row>
    <row r="1029" spans="3:3">
      <c r="C1029" s="589"/>
    </row>
    <row r="1030" spans="3:3">
      <c r="C1030" s="589"/>
    </row>
    <row r="1031" spans="3:3">
      <c r="C1031" s="589"/>
    </row>
    <row r="1032" spans="3:3">
      <c r="C1032" s="589"/>
    </row>
    <row r="1033" spans="3:3">
      <c r="C1033" s="589"/>
    </row>
    <row r="1034" spans="3:3">
      <c r="C1034" s="589"/>
    </row>
    <row r="1035" spans="3:3">
      <c r="C1035" s="589"/>
    </row>
    <row r="1036" spans="3:3">
      <c r="C1036" s="589"/>
    </row>
    <row r="1037" spans="3:3">
      <c r="C1037" s="589"/>
    </row>
    <row r="1038" spans="3:3">
      <c r="C1038" s="589"/>
    </row>
    <row r="1039" spans="3:3">
      <c r="C1039" s="589"/>
    </row>
    <row r="1040" spans="3:3">
      <c r="C1040" s="589"/>
    </row>
    <row r="1041" spans="3:3">
      <c r="C1041" s="589"/>
    </row>
    <row r="1042" spans="3:3">
      <c r="C1042" s="589"/>
    </row>
    <row r="1043" spans="3:3">
      <c r="C1043" s="589"/>
    </row>
    <row r="1044" spans="3:3">
      <c r="C1044" s="589"/>
    </row>
    <row r="1045" spans="3:3">
      <c r="C1045" s="589"/>
    </row>
    <row r="1046" spans="3:3">
      <c r="C1046" s="589"/>
    </row>
    <row r="1047" spans="3:3">
      <c r="C1047" s="589"/>
    </row>
    <row r="1048" spans="3:3">
      <c r="C1048" s="589"/>
    </row>
    <row r="1049" spans="3:3">
      <c r="C1049" s="589"/>
    </row>
    <row r="1050" spans="3:3">
      <c r="C1050" s="589"/>
    </row>
    <row r="1051" spans="3:3">
      <c r="C1051" s="589"/>
    </row>
    <row r="1052" spans="3:3">
      <c r="C1052" s="589"/>
    </row>
    <row r="1053" spans="3:3">
      <c r="C1053" s="589"/>
    </row>
    <row r="1054" spans="3:3">
      <c r="C1054" s="589"/>
    </row>
    <row r="1055" spans="3:3">
      <c r="C1055" s="589"/>
    </row>
    <row r="1056" spans="3:3">
      <c r="C1056" s="589"/>
    </row>
    <row r="1057" spans="3:3">
      <c r="C1057" s="589"/>
    </row>
    <row r="1058" spans="3:3">
      <c r="C1058" s="589"/>
    </row>
    <row r="1059" spans="3:3">
      <c r="C1059" s="589"/>
    </row>
    <row r="1060" spans="3:3">
      <c r="C1060" s="589"/>
    </row>
    <row r="1061" spans="3:3">
      <c r="C1061" s="589"/>
    </row>
    <row r="1062" spans="3:3">
      <c r="C1062" s="589"/>
    </row>
    <row r="1063" spans="3:3">
      <c r="C1063" s="589"/>
    </row>
    <row r="1064" spans="3:3">
      <c r="C1064" s="589"/>
    </row>
    <row r="1065" spans="3:3">
      <c r="C1065" s="589"/>
    </row>
    <row r="1066" spans="3:3">
      <c r="C1066" s="589"/>
    </row>
    <row r="1067" spans="3:3">
      <c r="C1067" s="589"/>
    </row>
    <row r="1068" spans="3:3">
      <c r="C1068" s="589"/>
    </row>
    <row r="1069" spans="3:3">
      <c r="C1069" s="589"/>
    </row>
    <row r="1070" spans="3:3">
      <c r="C1070" s="589"/>
    </row>
    <row r="1071" spans="3:3">
      <c r="C1071" s="589"/>
    </row>
    <row r="1072" spans="3:3">
      <c r="C1072" s="589"/>
    </row>
    <row r="1073" spans="3:3">
      <c r="C1073" s="589"/>
    </row>
    <row r="1074" spans="3:3">
      <c r="C1074" s="589"/>
    </row>
    <row r="1075" spans="3:3">
      <c r="C1075" s="589"/>
    </row>
    <row r="1076" spans="3:3">
      <c r="C1076" s="589"/>
    </row>
    <row r="1077" spans="3:3">
      <c r="C1077" s="589"/>
    </row>
    <row r="1078" spans="3:3">
      <c r="C1078" s="589"/>
    </row>
    <row r="1079" spans="3:3">
      <c r="C1079" s="589"/>
    </row>
    <row r="1080" spans="3:3">
      <c r="C1080" s="589"/>
    </row>
    <row r="1081" spans="3:3">
      <c r="C1081" s="589"/>
    </row>
    <row r="1082" spans="3:3">
      <c r="C1082" s="589"/>
    </row>
    <row r="1083" spans="3:3">
      <c r="C1083" s="589"/>
    </row>
    <row r="1084" spans="3:3">
      <c r="C1084" s="589"/>
    </row>
    <row r="1085" spans="3:3">
      <c r="C1085" s="589"/>
    </row>
    <row r="1086" spans="3:3">
      <c r="C1086" s="589"/>
    </row>
    <row r="1087" spans="3:3">
      <c r="C1087" s="589"/>
    </row>
    <row r="1088" spans="3:3">
      <c r="C1088" s="589"/>
    </row>
    <row r="1089" spans="3:3">
      <c r="C1089" s="589"/>
    </row>
    <row r="1090" spans="3:3">
      <c r="C1090" s="589"/>
    </row>
    <row r="1091" spans="3:3">
      <c r="C1091" s="589"/>
    </row>
    <row r="1092" spans="3:3">
      <c r="C1092" s="589"/>
    </row>
    <row r="1093" spans="3:3">
      <c r="C1093" s="589"/>
    </row>
    <row r="1094" spans="3:3">
      <c r="C1094" s="589"/>
    </row>
    <row r="1095" spans="3:3">
      <c r="C1095" s="589"/>
    </row>
    <row r="1096" spans="3:3">
      <c r="C1096" s="589"/>
    </row>
    <row r="1097" spans="3:3">
      <c r="C1097" s="589"/>
    </row>
    <row r="1098" spans="3:3">
      <c r="C1098" s="589"/>
    </row>
    <row r="1099" spans="3:3">
      <c r="C1099" s="589"/>
    </row>
    <row r="1100" spans="3:3">
      <c r="C1100" s="589"/>
    </row>
    <row r="1101" spans="3:3">
      <c r="C1101" s="589"/>
    </row>
    <row r="1102" spans="3:3">
      <c r="C1102" s="589"/>
    </row>
    <row r="1103" spans="3:3">
      <c r="C1103" s="589"/>
    </row>
    <row r="1104" spans="3:3">
      <c r="C1104" s="589"/>
    </row>
    <row r="1105" spans="3:3">
      <c r="C1105" s="589"/>
    </row>
    <row r="1106" spans="3:3">
      <c r="C1106" s="589"/>
    </row>
    <row r="1107" spans="3:3">
      <c r="C1107" s="589"/>
    </row>
    <row r="1108" spans="3:3">
      <c r="C1108" s="589"/>
    </row>
    <row r="1109" spans="3:3">
      <c r="C1109" s="589"/>
    </row>
    <row r="1110" spans="3:3">
      <c r="C1110" s="589"/>
    </row>
    <row r="1111" spans="3:3">
      <c r="C1111" s="589"/>
    </row>
    <row r="1112" spans="3:3">
      <c r="C1112" s="589"/>
    </row>
    <row r="1113" spans="3:3">
      <c r="C1113" s="589"/>
    </row>
    <row r="1114" spans="3:3">
      <c r="C1114" s="589"/>
    </row>
    <row r="1115" spans="3:3">
      <c r="C1115" s="589"/>
    </row>
    <row r="1116" spans="3:3">
      <c r="C1116" s="589"/>
    </row>
    <row r="1117" spans="3:3">
      <c r="C1117" s="589"/>
    </row>
    <row r="1118" spans="3:3">
      <c r="C1118" s="589"/>
    </row>
    <row r="1119" spans="3:3">
      <c r="C1119" s="589"/>
    </row>
    <row r="1120" spans="3:3">
      <c r="C1120" s="589"/>
    </row>
    <row r="1121" spans="3:3">
      <c r="C1121" s="589"/>
    </row>
    <row r="1122" spans="3:3">
      <c r="C1122" s="589"/>
    </row>
    <row r="1123" spans="3:3">
      <c r="C1123" s="589"/>
    </row>
    <row r="1124" spans="3:3">
      <c r="C1124" s="589"/>
    </row>
    <row r="1125" spans="3:3">
      <c r="C1125" s="589"/>
    </row>
    <row r="1126" spans="3:3">
      <c r="C1126" s="589"/>
    </row>
    <row r="1127" spans="3:3">
      <c r="C1127" s="589"/>
    </row>
    <row r="1128" spans="3:3">
      <c r="C1128" s="589"/>
    </row>
    <row r="1129" spans="3:3">
      <c r="C1129" s="589"/>
    </row>
    <row r="1130" spans="3:3">
      <c r="C1130" s="589"/>
    </row>
    <row r="1131" spans="3:3">
      <c r="C1131" s="589"/>
    </row>
    <row r="1132" spans="3:3">
      <c r="C1132" s="589"/>
    </row>
    <row r="1133" spans="3:3">
      <c r="C1133" s="589"/>
    </row>
    <row r="1134" spans="3:3">
      <c r="C1134" s="589"/>
    </row>
    <row r="1135" spans="3:3">
      <c r="C1135" s="589"/>
    </row>
    <row r="1136" spans="3:3">
      <c r="C1136" s="589"/>
    </row>
    <row r="1137" spans="3:3">
      <c r="C1137" s="589"/>
    </row>
    <row r="1138" spans="3:3">
      <c r="C1138" s="589"/>
    </row>
    <row r="1139" spans="3:3">
      <c r="C1139" s="589"/>
    </row>
    <row r="1140" spans="3:3">
      <c r="C1140" s="589"/>
    </row>
    <row r="1141" spans="3:3">
      <c r="C1141" s="589"/>
    </row>
    <row r="1142" spans="3:3">
      <c r="C1142" s="589"/>
    </row>
    <row r="1143" spans="3:3">
      <c r="C1143" s="589"/>
    </row>
    <row r="1144" spans="3:3">
      <c r="C1144" s="589"/>
    </row>
    <row r="1145" spans="3:3">
      <c r="C1145" s="589"/>
    </row>
    <row r="1146" spans="3:3">
      <c r="C1146" s="589"/>
    </row>
    <row r="1147" spans="3:3">
      <c r="C1147" s="589"/>
    </row>
    <row r="1148" spans="3:3">
      <c r="C1148" s="589"/>
    </row>
    <row r="1149" spans="3:3">
      <c r="C1149" s="589"/>
    </row>
    <row r="1150" spans="3:3">
      <c r="C1150" s="589"/>
    </row>
    <row r="1151" spans="3:3">
      <c r="C1151" s="589"/>
    </row>
    <row r="1152" spans="3:3">
      <c r="C1152" s="589"/>
    </row>
    <row r="1153" spans="3:3">
      <c r="C1153" s="589"/>
    </row>
    <row r="1154" spans="3:3">
      <c r="C1154" s="589"/>
    </row>
    <row r="1155" spans="3:3">
      <c r="C1155" s="589"/>
    </row>
    <row r="1156" spans="3:3">
      <c r="C1156" s="589"/>
    </row>
    <row r="1157" spans="3:3">
      <c r="C1157" s="589"/>
    </row>
    <row r="1158" spans="3:3">
      <c r="C1158" s="589"/>
    </row>
    <row r="1159" spans="3:3">
      <c r="C1159" s="589"/>
    </row>
    <row r="1160" spans="3:3">
      <c r="C1160" s="589"/>
    </row>
    <row r="1161" spans="3:3">
      <c r="C1161" s="589"/>
    </row>
    <row r="1162" spans="3:3">
      <c r="C1162" s="589"/>
    </row>
    <row r="1163" spans="3:3">
      <c r="C1163" s="589"/>
    </row>
    <row r="1164" spans="3:3">
      <c r="C1164" s="589"/>
    </row>
    <row r="1165" spans="3:3">
      <c r="C1165" s="589"/>
    </row>
    <row r="1166" spans="3:3">
      <c r="C1166" s="589"/>
    </row>
    <row r="1167" spans="3:3">
      <c r="C1167" s="589"/>
    </row>
    <row r="1168" spans="3:3">
      <c r="C1168" s="589"/>
    </row>
    <row r="1169" spans="3:3">
      <c r="C1169" s="589"/>
    </row>
    <row r="1170" spans="3:3">
      <c r="C1170" s="589"/>
    </row>
    <row r="1171" spans="3:3">
      <c r="C1171" s="589"/>
    </row>
    <row r="1172" spans="3:3">
      <c r="C1172" s="589"/>
    </row>
    <row r="1173" spans="3:3">
      <c r="C1173" s="589"/>
    </row>
    <row r="1174" spans="3:3">
      <c r="C1174" s="589"/>
    </row>
    <row r="1175" spans="3:3">
      <c r="C1175" s="589"/>
    </row>
    <row r="1176" spans="3:3">
      <c r="C1176" s="589"/>
    </row>
    <row r="1177" spans="3:3">
      <c r="C1177" s="589"/>
    </row>
    <row r="1178" spans="3:3">
      <c r="C1178" s="589"/>
    </row>
    <row r="1179" spans="3:3">
      <c r="C1179" s="589"/>
    </row>
    <row r="1180" spans="3:3">
      <c r="C1180" s="589"/>
    </row>
    <row r="1181" spans="3:3">
      <c r="C1181" s="589"/>
    </row>
    <row r="1182" spans="3:3">
      <c r="C1182" s="589"/>
    </row>
    <row r="1183" spans="3:3">
      <c r="C1183" s="589"/>
    </row>
    <row r="1184" spans="3:3">
      <c r="C1184" s="589"/>
    </row>
    <row r="1185" spans="3:3">
      <c r="C1185" s="589"/>
    </row>
    <row r="1186" spans="3:3">
      <c r="C1186" s="589"/>
    </row>
    <row r="1187" spans="3:3">
      <c r="C1187" s="589"/>
    </row>
    <row r="1188" spans="3:3">
      <c r="C1188" s="589"/>
    </row>
    <row r="1189" spans="3:3">
      <c r="C1189" s="589"/>
    </row>
    <row r="1190" spans="3:3">
      <c r="C1190" s="589"/>
    </row>
    <row r="1191" spans="3:3">
      <c r="C1191" s="589"/>
    </row>
    <row r="1192" spans="3:3">
      <c r="C1192" s="589"/>
    </row>
    <row r="1193" spans="3:3">
      <c r="C1193" s="589"/>
    </row>
    <row r="1194" spans="3:3">
      <c r="C1194" s="589"/>
    </row>
    <row r="1195" spans="3:3">
      <c r="C1195" s="589"/>
    </row>
    <row r="1196" spans="3:3">
      <c r="C1196" s="589"/>
    </row>
    <row r="1197" spans="3:3">
      <c r="C1197" s="589"/>
    </row>
    <row r="1198" spans="3:3">
      <c r="C1198" s="589"/>
    </row>
    <row r="1199" spans="3:3">
      <c r="C1199" s="589"/>
    </row>
    <row r="1200" spans="3:3">
      <c r="C1200" s="589"/>
    </row>
    <row r="1201" spans="3:3">
      <c r="C1201" s="589"/>
    </row>
    <row r="1202" spans="3:3">
      <c r="C1202" s="589"/>
    </row>
    <row r="1203" spans="3:3">
      <c r="C1203" s="589"/>
    </row>
    <row r="1204" spans="3:3">
      <c r="C1204" s="589"/>
    </row>
    <row r="1205" spans="3:3">
      <c r="C1205" s="589"/>
    </row>
    <row r="1206" spans="3:3">
      <c r="C1206" s="589"/>
    </row>
    <row r="1207" spans="3:3">
      <c r="C1207" s="589"/>
    </row>
    <row r="1208" spans="3:3">
      <c r="C1208" s="589"/>
    </row>
    <row r="1209" spans="3:3">
      <c r="C1209" s="589"/>
    </row>
    <row r="1210" spans="3:3">
      <c r="C1210" s="589"/>
    </row>
    <row r="1211" spans="3:3">
      <c r="C1211" s="589"/>
    </row>
    <row r="1212" spans="3:3">
      <c r="C1212" s="589"/>
    </row>
    <row r="1213" spans="3:3">
      <c r="C1213" s="589"/>
    </row>
    <row r="1214" spans="3:3">
      <c r="C1214" s="589"/>
    </row>
    <row r="1215" spans="3:3">
      <c r="C1215" s="589"/>
    </row>
    <row r="1216" spans="3:3">
      <c r="C1216" s="589"/>
    </row>
    <row r="1217" spans="3:3">
      <c r="C1217" s="589"/>
    </row>
    <row r="1218" spans="3:3">
      <c r="C1218" s="589"/>
    </row>
    <row r="1219" spans="3:3">
      <c r="C1219" s="589"/>
    </row>
    <row r="1220" spans="3:3">
      <c r="C1220" s="589"/>
    </row>
    <row r="1221" spans="3:3">
      <c r="C1221" s="589"/>
    </row>
    <row r="1222" spans="3:3">
      <c r="C1222" s="589"/>
    </row>
    <row r="1223" spans="3:3">
      <c r="C1223" s="589"/>
    </row>
    <row r="1224" spans="3:3">
      <c r="C1224" s="589"/>
    </row>
    <row r="1225" spans="3:3">
      <c r="C1225" s="589"/>
    </row>
    <row r="1226" spans="3:3">
      <c r="C1226" s="589"/>
    </row>
    <row r="1227" spans="3:3">
      <c r="C1227" s="589"/>
    </row>
    <row r="1228" spans="3:3">
      <c r="C1228" s="589"/>
    </row>
    <row r="1229" spans="3:3">
      <c r="C1229" s="589"/>
    </row>
    <row r="1230" spans="3:3">
      <c r="C1230" s="589"/>
    </row>
    <row r="1231" spans="3:3">
      <c r="C1231" s="589"/>
    </row>
    <row r="1232" spans="3:3">
      <c r="C1232" s="589"/>
    </row>
    <row r="1233" spans="3:3">
      <c r="C1233" s="589"/>
    </row>
    <row r="1234" spans="3:3">
      <c r="C1234" s="589"/>
    </row>
    <row r="1235" spans="3:3">
      <c r="C1235" s="589"/>
    </row>
    <row r="1236" spans="3:3">
      <c r="C1236" s="589"/>
    </row>
    <row r="1237" spans="3:3">
      <c r="C1237" s="589"/>
    </row>
    <row r="1238" spans="3:3">
      <c r="C1238" s="589"/>
    </row>
    <row r="1239" spans="3:3">
      <c r="C1239" s="589"/>
    </row>
    <row r="1240" spans="3:3">
      <c r="C1240" s="589"/>
    </row>
    <row r="1241" spans="3:3">
      <c r="C1241" s="589"/>
    </row>
    <row r="1242" spans="3:3">
      <c r="C1242" s="589"/>
    </row>
    <row r="1243" spans="3:3">
      <c r="C1243" s="589"/>
    </row>
    <row r="1244" spans="3:3">
      <c r="C1244" s="589"/>
    </row>
    <row r="1245" spans="3:3">
      <c r="C1245" s="589"/>
    </row>
    <row r="1246" spans="3:3">
      <c r="C1246" s="589"/>
    </row>
    <row r="1247" spans="3:3">
      <c r="C1247" s="589"/>
    </row>
    <row r="1248" spans="3:3">
      <c r="C1248" s="589"/>
    </row>
    <row r="1249" spans="3:3">
      <c r="C1249" s="589"/>
    </row>
    <row r="1250" spans="3:3">
      <c r="C1250" s="589"/>
    </row>
    <row r="1251" spans="3:3">
      <c r="C1251" s="589"/>
    </row>
    <row r="1252" spans="3:3">
      <c r="C1252" s="589"/>
    </row>
    <row r="1253" spans="3:3">
      <c r="C1253" s="589"/>
    </row>
    <row r="1254" spans="3:3">
      <c r="C1254" s="589"/>
    </row>
    <row r="1255" spans="3:3">
      <c r="C1255" s="589"/>
    </row>
    <row r="1256" spans="3:3">
      <c r="C1256" s="589"/>
    </row>
    <row r="1257" spans="3:3">
      <c r="C1257" s="589"/>
    </row>
    <row r="1258" spans="3:3">
      <c r="C1258" s="589"/>
    </row>
    <row r="1259" spans="3:3">
      <c r="C1259" s="589"/>
    </row>
    <row r="1260" spans="3:3">
      <c r="C1260" s="589"/>
    </row>
    <row r="1261" spans="3:3">
      <c r="C1261" s="589"/>
    </row>
    <row r="1262" spans="3:3">
      <c r="C1262" s="589"/>
    </row>
    <row r="1263" spans="3:3">
      <c r="C1263" s="589"/>
    </row>
    <row r="1264" spans="3:3">
      <c r="C1264" s="589"/>
    </row>
    <row r="1265" spans="3:3">
      <c r="C1265" s="589"/>
    </row>
    <row r="1266" spans="3:3">
      <c r="C1266" s="589"/>
    </row>
    <row r="1267" spans="3:3">
      <c r="C1267" s="589"/>
    </row>
    <row r="1268" spans="3:3">
      <c r="C1268" s="589"/>
    </row>
    <row r="1269" spans="3:3">
      <c r="C1269" s="589"/>
    </row>
    <row r="1270" spans="3:3">
      <c r="C1270" s="589"/>
    </row>
    <row r="1271" spans="3:3">
      <c r="C1271" s="589"/>
    </row>
    <row r="1272" spans="3:3">
      <c r="C1272" s="589"/>
    </row>
    <row r="1273" spans="3:3">
      <c r="C1273" s="589"/>
    </row>
    <row r="1274" spans="3:3">
      <c r="C1274" s="589"/>
    </row>
    <row r="1275" spans="3:3">
      <c r="C1275" s="589"/>
    </row>
    <row r="1276" spans="3:3">
      <c r="C1276" s="589"/>
    </row>
    <row r="1277" spans="3:3">
      <c r="C1277" s="589"/>
    </row>
    <row r="1278" spans="3:3">
      <c r="C1278" s="589"/>
    </row>
    <row r="1279" spans="3:3">
      <c r="C1279" s="589"/>
    </row>
    <row r="1280" spans="3:3">
      <c r="C1280" s="589"/>
    </row>
    <row r="1281" spans="3:3">
      <c r="C1281" s="589"/>
    </row>
    <row r="1282" spans="3:3">
      <c r="C1282" s="589"/>
    </row>
    <row r="1283" spans="3:3">
      <c r="C1283" s="589"/>
    </row>
    <row r="1284" spans="3:3">
      <c r="C1284" s="589"/>
    </row>
    <row r="1285" spans="3:3">
      <c r="C1285" s="589"/>
    </row>
    <row r="1286" spans="3:3">
      <c r="C1286" s="589"/>
    </row>
    <row r="1287" spans="3:3">
      <c r="C1287" s="589"/>
    </row>
    <row r="1288" spans="3:3">
      <c r="C1288" s="589"/>
    </row>
    <row r="1289" spans="3:3">
      <c r="C1289" s="589"/>
    </row>
    <row r="1290" spans="3:3">
      <c r="C1290" s="589"/>
    </row>
    <row r="1291" spans="3:3">
      <c r="C1291" s="589"/>
    </row>
    <row r="1292" spans="3:3">
      <c r="C1292" s="589"/>
    </row>
    <row r="1293" spans="3:3">
      <c r="C1293" s="589"/>
    </row>
    <row r="1294" spans="3:3">
      <c r="C1294" s="589"/>
    </row>
    <row r="1295" spans="3:3">
      <c r="C1295" s="589"/>
    </row>
    <row r="1296" spans="3:3">
      <c r="C1296" s="589"/>
    </row>
    <row r="1297" spans="3:3">
      <c r="C1297" s="589"/>
    </row>
    <row r="1298" spans="3:3">
      <c r="C1298" s="589"/>
    </row>
    <row r="1299" spans="3:3">
      <c r="C1299" s="589"/>
    </row>
    <row r="1300" spans="3:3">
      <c r="C1300" s="589"/>
    </row>
    <row r="1301" spans="3:3">
      <c r="C1301" s="589"/>
    </row>
    <row r="1302" spans="3:3">
      <c r="C1302" s="589"/>
    </row>
    <row r="1303" spans="3:3">
      <c r="C1303" s="589"/>
    </row>
    <row r="1304" spans="3:3">
      <c r="C1304" s="589"/>
    </row>
    <row r="1305" spans="3:3">
      <c r="C1305" s="589"/>
    </row>
    <row r="1306" spans="3:3">
      <c r="C1306" s="589"/>
    </row>
    <row r="1307" spans="3:3">
      <c r="C1307" s="589"/>
    </row>
    <row r="1308" spans="3:3">
      <c r="C1308" s="589"/>
    </row>
    <row r="1309" spans="3:3">
      <c r="C1309" s="589"/>
    </row>
    <row r="1310" spans="3:3">
      <c r="C1310" s="589"/>
    </row>
    <row r="1311" spans="3:3">
      <c r="C1311" s="589"/>
    </row>
    <row r="1312" spans="3:3">
      <c r="C1312" s="589"/>
    </row>
    <row r="1313" spans="3:3">
      <c r="C1313" s="589"/>
    </row>
    <row r="1314" spans="3:3">
      <c r="C1314" s="589"/>
    </row>
    <row r="1315" spans="3:3">
      <c r="C1315" s="589"/>
    </row>
    <row r="1316" spans="3:3">
      <c r="C1316" s="589"/>
    </row>
    <row r="1317" spans="3:3">
      <c r="C1317" s="589"/>
    </row>
    <row r="1318" spans="3:3">
      <c r="C1318" s="589"/>
    </row>
    <row r="1319" spans="3:3">
      <c r="C1319" s="589"/>
    </row>
    <row r="1320" spans="3:3">
      <c r="C1320" s="589"/>
    </row>
    <row r="1321" spans="3:3">
      <c r="C1321" s="589"/>
    </row>
    <row r="1322" spans="3:3">
      <c r="C1322" s="589"/>
    </row>
    <row r="1323" spans="3:3">
      <c r="C1323" s="589"/>
    </row>
    <row r="1324" spans="3:3">
      <c r="C1324" s="589"/>
    </row>
    <row r="1325" spans="3:3">
      <c r="C1325" s="589"/>
    </row>
    <row r="1326" spans="3:3">
      <c r="C1326" s="589"/>
    </row>
    <row r="1327" spans="3:3">
      <c r="C1327" s="589"/>
    </row>
    <row r="1328" spans="3:3">
      <c r="C1328" s="589"/>
    </row>
    <row r="1329" spans="3:3">
      <c r="C1329" s="589"/>
    </row>
    <row r="1330" spans="3:3">
      <c r="C1330" s="589"/>
    </row>
    <row r="1331" spans="3:3">
      <c r="C1331" s="589"/>
    </row>
    <row r="1332" spans="3:3">
      <c r="C1332" s="589"/>
    </row>
    <row r="1333" spans="3:3">
      <c r="C1333" s="589"/>
    </row>
    <row r="1334" spans="3:3">
      <c r="C1334" s="589"/>
    </row>
    <row r="1335" spans="3:3">
      <c r="C1335" s="589"/>
    </row>
    <row r="1336" spans="3:3">
      <c r="C1336" s="589"/>
    </row>
    <row r="1337" spans="3:3">
      <c r="C1337" s="589"/>
    </row>
    <row r="1338" spans="3:3">
      <c r="C1338" s="589"/>
    </row>
    <row r="1339" spans="3:3">
      <c r="C1339" s="589"/>
    </row>
    <row r="1340" spans="3:3">
      <c r="C1340" s="589"/>
    </row>
    <row r="1341" spans="3:3">
      <c r="C1341" s="589"/>
    </row>
    <row r="1342" spans="3:3">
      <c r="C1342" s="589"/>
    </row>
    <row r="1343" spans="3:3">
      <c r="C1343" s="589"/>
    </row>
    <row r="1344" spans="3:3">
      <c r="C1344" s="589"/>
    </row>
    <row r="1345" spans="3:3">
      <c r="C1345" s="589"/>
    </row>
    <row r="1346" spans="3:3">
      <c r="C1346" s="589"/>
    </row>
    <row r="1347" spans="3:3">
      <c r="C1347" s="589"/>
    </row>
    <row r="1348" spans="3:3">
      <c r="C1348" s="589"/>
    </row>
    <row r="1349" spans="3:3">
      <c r="C1349" s="589"/>
    </row>
    <row r="1350" spans="3:3">
      <c r="C1350" s="589"/>
    </row>
    <row r="1351" spans="3:3">
      <c r="C1351" s="589"/>
    </row>
    <row r="1352" spans="3:3">
      <c r="C1352" s="589"/>
    </row>
    <row r="1353" spans="3:3">
      <c r="C1353" s="589"/>
    </row>
    <row r="1354" spans="3:3">
      <c r="C1354" s="589"/>
    </row>
    <row r="1355" spans="3:3">
      <c r="C1355" s="589"/>
    </row>
    <row r="1356" spans="3:3">
      <c r="C1356" s="589"/>
    </row>
    <row r="1357" spans="3:3">
      <c r="C1357" s="589"/>
    </row>
    <row r="1358" spans="3:3">
      <c r="C1358" s="589"/>
    </row>
    <row r="1359" spans="3:3">
      <c r="C1359" s="589"/>
    </row>
    <row r="1360" spans="3:3">
      <c r="C1360" s="589"/>
    </row>
    <row r="1361" spans="3:3">
      <c r="C1361" s="589"/>
    </row>
    <row r="1362" spans="3:3">
      <c r="C1362" s="589"/>
    </row>
    <row r="1363" spans="3:3">
      <c r="C1363" s="589"/>
    </row>
    <row r="1364" spans="3:3">
      <c r="C1364" s="589"/>
    </row>
    <row r="1365" spans="3:3">
      <c r="C1365" s="589"/>
    </row>
    <row r="1366" spans="3:3">
      <c r="C1366" s="589"/>
    </row>
    <row r="1367" spans="3:3">
      <c r="C1367" s="589"/>
    </row>
    <row r="1368" spans="3:3">
      <c r="C1368" s="589"/>
    </row>
    <row r="1369" spans="3:3">
      <c r="C1369" s="589"/>
    </row>
    <row r="1370" spans="3:3">
      <c r="C1370" s="589"/>
    </row>
    <row r="1371" spans="3:3">
      <c r="C1371" s="589"/>
    </row>
    <row r="1372" spans="3:3">
      <c r="C1372" s="589"/>
    </row>
    <row r="1373" spans="3:3">
      <c r="C1373" s="589"/>
    </row>
    <row r="1374" spans="3:3">
      <c r="C1374" s="589"/>
    </row>
    <row r="1375" spans="3:3">
      <c r="C1375" s="589"/>
    </row>
    <row r="1376" spans="3:3">
      <c r="C1376" s="589"/>
    </row>
    <row r="1377" spans="3:3">
      <c r="C1377" s="589"/>
    </row>
    <row r="1378" spans="3:3">
      <c r="C1378" s="589"/>
    </row>
    <row r="1379" spans="3:3">
      <c r="C1379" s="589"/>
    </row>
    <row r="1380" spans="3:3">
      <c r="C1380" s="589"/>
    </row>
    <row r="1381" spans="3:3">
      <c r="C1381" s="589"/>
    </row>
    <row r="1382" spans="3:3">
      <c r="C1382" s="589"/>
    </row>
    <row r="1383" spans="3:3">
      <c r="C1383" s="589"/>
    </row>
    <row r="1384" spans="3:3">
      <c r="C1384" s="589"/>
    </row>
    <row r="1385" spans="3:3">
      <c r="C1385" s="589"/>
    </row>
    <row r="1386" spans="3:3">
      <c r="C1386" s="589"/>
    </row>
    <row r="1387" spans="3:3">
      <c r="C1387" s="589"/>
    </row>
    <row r="1388" spans="3:3">
      <c r="C1388" s="589"/>
    </row>
    <row r="1389" spans="3:3">
      <c r="C1389" s="589"/>
    </row>
    <row r="1390" spans="3:3">
      <c r="C1390" s="589"/>
    </row>
    <row r="1391" spans="3:3">
      <c r="C1391" s="589"/>
    </row>
    <row r="1392" spans="3:3">
      <c r="C1392" s="589"/>
    </row>
    <row r="1393" spans="3:3">
      <c r="C1393" s="589"/>
    </row>
    <row r="1394" spans="3:3">
      <c r="C1394" s="589"/>
    </row>
    <row r="1395" spans="3:3">
      <c r="C1395" s="589"/>
    </row>
    <row r="1396" spans="3:3">
      <c r="C1396" s="589"/>
    </row>
    <row r="1397" spans="3:3">
      <c r="C1397" s="589"/>
    </row>
    <row r="1398" spans="3:3">
      <c r="C1398" s="589"/>
    </row>
    <row r="1399" spans="3:3">
      <c r="C1399" s="589"/>
    </row>
    <row r="1400" spans="3:3">
      <c r="C1400" s="589"/>
    </row>
    <row r="1401" spans="3:3">
      <c r="C1401" s="589"/>
    </row>
    <row r="1402" spans="3:3">
      <c r="C1402" s="589"/>
    </row>
    <row r="1403" spans="3:3">
      <c r="C1403" s="589"/>
    </row>
    <row r="1404" spans="3:3">
      <c r="C1404" s="589"/>
    </row>
    <row r="1405" spans="3:3">
      <c r="C1405" s="589"/>
    </row>
    <row r="1406" spans="3:3">
      <c r="C1406" s="589"/>
    </row>
    <row r="1407" spans="3:3">
      <c r="C1407" s="589"/>
    </row>
    <row r="1408" spans="3:3">
      <c r="C1408" s="589"/>
    </row>
    <row r="1409" spans="3:3">
      <c r="C1409" s="589"/>
    </row>
    <row r="1410" spans="3:3">
      <c r="C1410" s="589"/>
    </row>
    <row r="1411" spans="3:3">
      <c r="C1411" s="589"/>
    </row>
    <row r="1412" spans="3:3">
      <c r="C1412" s="589"/>
    </row>
    <row r="1413" spans="3:3">
      <c r="C1413" s="589"/>
    </row>
    <row r="1414" spans="3:3">
      <c r="C1414" s="589"/>
    </row>
    <row r="1415" spans="3:3">
      <c r="C1415" s="589"/>
    </row>
    <row r="1416" spans="3:3">
      <c r="C1416" s="589"/>
    </row>
    <row r="1417" spans="3:3">
      <c r="C1417" s="589"/>
    </row>
    <row r="1418" spans="3:3">
      <c r="C1418" s="589"/>
    </row>
    <row r="1419" spans="3:3">
      <c r="C1419" s="589"/>
    </row>
    <row r="1420" spans="3:3">
      <c r="C1420" s="589"/>
    </row>
    <row r="1421" spans="3:3">
      <c r="C1421" s="589"/>
    </row>
    <row r="1422" spans="3:3">
      <c r="C1422" s="589"/>
    </row>
    <row r="1423" spans="3:3">
      <c r="C1423" s="589"/>
    </row>
    <row r="1424" spans="3:3">
      <c r="C1424" s="589"/>
    </row>
    <row r="1425" spans="3:3">
      <c r="C1425" s="589"/>
    </row>
    <row r="1426" spans="3:3">
      <c r="C1426" s="589"/>
    </row>
    <row r="1427" spans="3:3">
      <c r="C1427" s="589"/>
    </row>
    <row r="1428" spans="3:3">
      <c r="C1428" s="589"/>
    </row>
    <row r="1429" spans="3:3">
      <c r="C1429" s="589"/>
    </row>
    <row r="1430" spans="3:3">
      <c r="C1430" s="589"/>
    </row>
    <row r="1431" spans="3:3">
      <c r="C1431" s="589"/>
    </row>
    <row r="1432" spans="3:3">
      <c r="C1432" s="589"/>
    </row>
    <row r="1433" spans="3:3">
      <c r="C1433" s="589"/>
    </row>
    <row r="1434" spans="3:3">
      <c r="C1434" s="589"/>
    </row>
    <row r="1435" spans="3:3">
      <c r="C1435" s="589"/>
    </row>
    <row r="1436" spans="3:3">
      <c r="C1436" s="589"/>
    </row>
    <row r="1437" spans="3:3">
      <c r="C1437" s="589"/>
    </row>
    <row r="1438" spans="3:3">
      <c r="C1438" s="589"/>
    </row>
    <row r="1439" spans="3:3">
      <c r="C1439" s="589"/>
    </row>
    <row r="1440" spans="3:3">
      <c r="C1440" s="589"/>
    </row>
    <row r="1441" spans="3:3">
      <c r="C1441" s="589"/>
    </row>
    <row r="1442" spans="3:3">
      <c r="C1442" s="589"/>
    </row>
    <row r="1443" spans="3:3">
      <c r="C1443" s="589"/>
    </row>
    <row r="1444" spans="3:3">
      <c r="C1444" s="589"/>
    </row>
    <row r="1445" spans="3:3">
      <c r="C1445" s="589"/>
    </row>
    <row r="1446" spans="3:3">
      <c r="C1446" s="589"/>
    </row>
    <row r="1447" spans="3:3">
      <c r="C1447" s="589"/>
    </row>
    <row r="1448" spans="3:3">
      <c r="C1448" s="589"/>
    </row>
    <row r="1449" spans="3:3">
      <c r="C1449" s="589"/>
    </row>
    <row r="1450" spans="3:3">
      <c r="C1450" s="589"/>
    </row>
    <row r="1451" spans="3:3">
      <c r="C1451" s="589"/>
    </row>
    <row r="1452" spans="3:3">
      <c r="C1452" s="589"/>
    </row>
    <row r="1453" spans="3:3">
      <c r="C1453" s="589"/>
    </row>
    <row r="1454" spans="3:3">
      <c r="C1454" s="589"/>
    </row>
    <row r="1455" spans="3:3">
      <c r="C1455" s="589"/>
    </row>
    <row r="1456" spans="3:3">
      <c r="C1456" s="589"/>
    </row>
    <row r="1457" spans="3:3">
      <c r="C1457" s="589"/>
    </row>
    <row r="1458" spans="3:3">
      <c r="C1458" s="589"/>
    </row>
    <row r="1459" spans="3:3">
      <c r="C1459" s="589"/>
    </row>
    <row r="1460" spans="3:3">
      <c r="C1460" s="589"/>
    </row>
    <row r="1461" spans="3:3">
      <c r="C1461" s="589"/>
    </row>
    <row r="1462" spans="3:3">
      <c r="C1462" s="589"/>
    </row>
    <row r="1463" spans="3:3">
      <c r="C1463" s="589"/>
    </row>
    <row r="1464" spans="3:3">
      <c r="C1464" s="589"/>
    </row>
    <row r="1465" spans="3:3">
      <c r="C1465" s="589"/>
    </row>
    <row r="1466" spans="3:3">
      <c r="C1466" s="589"/>
    </row>
    <row r="1467" spans="3:3">
      <c r="C1467" s="589"/>
    </row>
    <row r="1468" spans="3:3">
      <c r="C1468" s="589"/>
    </row>
    <row r="1469" spans="3:3">
      <c r="C1469" s="589"/>
    </row>
    <row r="1470" spans="3:3">
      <c r="C1470" s="589"/>
    </row>
    <row r="1471" spans="3:3">
      <c r="C1471" s="589"/>
    </row>
    <row r="1472" spans="3:3">
      <c r="C1472" s="589"/>
    </row>
    <row r="1473" spans="3:3">
      <c r="C1473" s="589"/>
    </row>
    <row r="1474" spans="3:3">
      <c r="C1474" s="589"/>
    </row>
    <row r="1475" spans="3:3">
      <c r="C1475" s="589"/>
    </row>
    <row r="1476" spans="3:3">
      <c r="C1476" s="589"/>
    </row>
    <row r="1477" spans="3:3">
      <c r="C1477" s="589"/>
    </row>
    <row r="1478" spans="3:3">
      <c r="C1478" s="589"/>
    </row>
    <row r="1479" spans="3:3">
      <c r="C1479" s="589"/>
    </row>
    <row r="1480" spans="3:3">
      <c r="C1480" s="589"/>
    </row>
    <row r="1481" spans="3:3">
      <c r="C1481" s="589"/>
    </row>
    <row r="1482" spans="3:3">
      <c r="C1482" s="589"/>
    </row>
    <row r="1483" spans="3:3">
      <c r="C1483" s="589"/>
    </row>
    <row r="1484" spans="3:3">
      <c r="C1484" s="589"/>
    </row>
    <row r="1485" spans="3:3">
      <c r="C1485" s="589"/>
    </row>
    <row r="1486" spans="3:3">
      <c r="C1486" s="589"/>
    </row>
    <row r="1487" spans="3:3">
      <c r="C1487" s="589"/>
    </row>
    <row r="1488" spans="3:3">
      <c r="C1488" s="589"/>
    </row>
    <row r="1489" spans="3:3">
      <c r="C1489" s="589"/>
    </row>
    <row r="1490" spans="3:3">
      <c r="C1490" s="589"/>
    </row>
    <row r="1491" spans="3:3">
      <c r="C1491" s="589"/>
    </row>
    <row r="1492" spans="3:3">
      <c r="C1492" s="589"/>
    </row>
    <row r="1493" spans="3:3">
      <c r="C1493" s="589"/>
    </row>
    <row r="1494" spans="3:3">
      <c r="C1494" s="589"/>
    </row>
    <row r="1495" spans="3:3">
      <c r="C1495" s="589"/>
    </row>
    <row r="1496" spans="3:3">
      <c r="C1496" s="589"/>
    </row>
    <row r="1497" spans="3:3">
      <c r="C1497" s="589"/>
    </row>
    <row r="1498" spans="3:3">
      <c r="C1498" s="589"/>
    </row>
    <row r="1499" spans="3:3">
      <c r="C1499" s="589"/>
    </row>
    <row r="1500" spans="3:3">
      <c r="C1500" s="589"/>
    </row>
    <row r="1501" spans="3:3">
      <c r="C1501" s="589"/>
    </row>
    <row r="1502" spans="3:3">
      <c r="C1502" s="589"/>
    </row>
    <row r="1503" spans="3:3">
      <c r="C1503" s="589"/>
    </row>
    <row r="1504" spans="3:3">
      <c r="C1504" s="589"/>
    </row>
    <row r="1505" spans="3:3">
      <c r="C1505" s="589"/>
    </row>
    <row r="1506" spans="3:3">
      <c r="C1506" s="589"/>
    </row>
    <row r="1507" spans="3:3">
      <c r="C1507" s="589"/>
    </row>
    <row r="1508" spans="3:3">
      <c r="C1508" s="589"/>
    </row>
    <row r="1509" spans="3:3">
      <c r="C1509" s="589"/>
    </row>
    <row r="1510" spans="3:3">
      <c r="C1510" s="589"/>
    </row>
    <row r="1511" spans="3:3">
      <c r="C1511" s="589"/>
    </row>
    <row r="1512" spans="3:3">
      <c r="C1512" s="589"/>
    </row>
    <row r="1513" spans="3:3">
      <c r="C1513" s="589"/>
    </row>
    <row r="1514" spans="3:3">
      <c r="C1514" s="589"/>
    </row>
    <row r="1515" spans="3:3">
      <c r="C1515" s="589"/>
    </row>
    <row r="1516" spans="3:3">
      <c r="C1516" s="589"/>
    </row>
    <row r="1517" spans="3:3">
      <c r="C1517" s="589"/>
    </row>
    <row r="1518" spans="3:3">
      <c r="C1518" s="589"/>
    </row>
    <row r="1519" spans="3:3">
      <c r="C1519" s="589"/>
    </row>
    <row r="1520" spans="3:3">
      <c r="C1520" s="589"/>
    </row>
    <row r="1521" spans="3:3">
      <c r="C1521" s="589"/>
    </row>
    <row r="1522" spans="3:3">
      <c r="C1522" s="589"/>
    </row>
    <row r="1523" spans="3:3">
      <c r="C1523" s="589"/>
    </row>
    <row r="1524" spans="3:3">
      <c r="C1524" s="589"/>
    </row>
    <row r="1525" spans="3:3">
      <c r="C1525" s="589"/>
    </row>
    <row r="1526" spans="3:3">
      <c r="C1526" s="589"/>
    </row>
    <row r="1527" spans="3:3">
      <c r="C1527" s="589"/>
    </row>
    <row r="1528" spans="3:3">
      <c r="C1528" s="589"/>
    </row>
    <row r="1529" spans="3:3">
      <c r="C1529" s="589"/>
    </row>
    <row r="1530" spans="3:3">
      <c r="C1530" s="589"/>
    </row>
    <row r="1531" spans="3:3">
      <c r="C1531" s="589"/>
    </row>
    <row r="1532" spans="3:3">
      <c r="C1532" s="589"/>
    </row>
    <row r="1533" spans="3:3">
      <c r="C1533" s="589"/>
    </row>
    <row r="1534" spans="3:3">
      <c r="C1534" s="589"/>
    </row>
    <row r="1535" spans="3:3">
      <c r="C1535" s="589"/>
    </row>
    <row r="1536" spans="3:3">
      <c r="C1536" s="589"/>
    </row>
    <row r="1537" spans="3:3">
      <c r="C1537" s="589"/>
    </row>
    <row r="1538" spans="3:3">
      <c r="C1538" s="589"/>
    </row>
    <row r="1539" spans="3:3">
      <c r="C1539" s="589"/>
    </row>
    <row r="1540" spans="3:3">
      <c r="C1540" s="589"/>
    </row>
    <row r="1541" spans="3:3">
      <c r="C1541" s="589"/>
    </row>
    <row r="1542" spans="3:3">
      <c r="C1542" s="589"/>
    </row>
    <row r="1543" spans="3:3">
      <c r="C1543" s="589"/>
    </row>
    <row r="1544" spans="3:3">
      <c r="C1544" s="589"/>
    </row>
    <row r="1545" spans="3:3">
      <c r="C1545" s="589"/>
    </row>
    <row r="1546" spans="3:3">
      <c r="C1546" s="589"/>
    </row>
    <row r="1547" spans="3:3">
      <c r="C1547" s="589"/>
    </row>
    <row r="1548" spans="3:3">
      <c r="C1548" s="589"/>
    </row>
    <row r="1549" spans="3:3">
      <c r="C1549" s="589"/>
    </row>
    <row r="1550" spans="3:3">
      <c r="C1550" s="589"/>
    </row>
    <row r="1551" spans="3:3">
      <c r="C1551" s="589"/>
    </row>
    <row r="1552" spans="3:3">
      <c r="C1552" s="589"/>
    </row>
    <row r="1553" spans="3:3">
      <c r="C1553" s="589"/>
    </row>
    <row r="1554" spans="3:3">
      <c r="C1554" s="589"/>
    </row>
    <row r="1555" spans="3:3">
      <c r="C1555" s="589"/>
    </row>
    <row r="1556" spans="3:3">
      <c r="C1556" s="589"/>
    </row>
    <row r="1557" spans="3:3">
      <c r="C1557" s="589"/>
    </row>
    <row r="1558" spans="3:3">
      <c r="C1558" s="589"/>
    </row>
    <row r="1559" spans="3:3">
      <c r="C1559" s="589"/>
    </row>
    <row r="1560" spans="3:3">
      <c r="C1560" s="589"/>
    </row>
    <row r="1561" spans="3:3">
      <c r="C1561" s="589"/>
    </row>
    <row r="1562" spans="3:3">
      <c r="C1562" s="589"/>
    </row>
    <row r="1563" spans="3:3">
      <c r="C1563" s="589"/>
    </row>
    <row r="1564" spans="3:3">
      <c r="C1564" s="589"/>
    </row>
    <row r="1565" spans="3:3">
      <c r="C1565" s="589"/>
    </row>
    <row r="1566" spans="3:3">
      <c r="C1566" s="589"/>
    </row>
    <row r="1567" spans="3:3">
      <c r="C1567" s="589"/>
    </row>
    <row r="1568" spans="3:3">
      <c r="C1568" s="589"/>
    </row>
    <row r="1569" spans="3:3">
      <c r="C1569" s="589"/>
    </row>
    <row r="1570" spans="3:3">
      <c r="C1570" s="589"/>
    </row>
    <row r="1571" spans="3:3">
      <c r="C1571" s="589"/>
    </row>
    <row r="1572" spans="3:3">
      <c r="C1572" s="589"/>
    </row>
    <row r="1573" spans="3:3">
      <c r="C1573" s="589"/>
    </row>
    <row r="1574" spans="3:3">
      <c r="C1574" s="589"/>
    </row>
    <row r="1575" spans="3:3">
      <c r="C1575" s="589"/>
    </row>
    <row r="1576" spans="3:3">
      <c r="C1576" s="589"/>
    </row>
    <row r="1577" spans="3:3">
      <c r="C1577" s="589"/>
    </row>
    <row r="1578" spans="3:3">
      <c r="C1578" s="589"/>
    </row>
    <row r="1579" spans="3:3">
      <c r="C1579" s="589"/>
    </row>
    <row r="1580" spans="3:3">
      <c r="C1580" s="589"/>
    </row>
    <row r="1581" spans="3:3">
      <c r="C1581" s="589"/>
    </row>
    <row r="1582" spans="3:3">
      <c r="C1582" s="589"/>
    </row>
    <row r="1583" spans="3:3">
      <c r="C1583" s="589"/>
    </row>
    <row r="1584" spans="3:3">
      <c r="C1584" s="589"/>
    </row>
    <row r="1585" spans="3:3">
      <c r="C1585" s="589"/>
    </row>
    <row r="1586" spans="3:3">
      <c r="C1586" s="589"/>
    </row>
    <row r="1587" spans="3:3">
      <c r="C1587" s="589"/>
    </row>
    <row r="1588" spans="3:3">
      <c r="C1588" s="589"/>
    </row>
    <row r="1589" spans="3:3">
      <c r="C1589" s="589"/>
    </row>
    <row r="1590" spans="3:3">
      <c r="C1590" s="589"/>
    </row>
    <row r="1591" spans="3:3">
      <c r="C1591" s="589"/>
    </row>
    <row r="1592" spans="3:3">
      <c r="C1592" s="589"/>
    </row>
    <row r="1593" spans="3:3">
      <c r="C1593" s="589"/>
    </row>
    <row r="1594" spans="3:3">
      <c r="C1594" s="589"/>
    </row>
    <row r="1595" spans="3:3">
      <c r="C1595" s="589"/>
    </row>
    <row r="1596" spans="3:3">
      <c r="C1596" s="589"/>
    </row>
    <row r="1597" spans="3:3">
      <c r="C1597" s="589"/>
    </row>
    <row r="1598" spans="3:3">
      <c r="C1598" s="589"/>
    </row>
    <row r="1599" spans="3:3">
      <c r="C1599" s="589"/>
    </row>
    <row r="1600" spans="3:3">
      <c r="C1600" s="589"/>
    </row>
    <row r="1601" spans="3:3">
      <c r="C1601" s="589"/>
    </row>
    <row r="1602" spans="3:3">
      <c r="C1602" s="589"/>
    </row>
    <row r="1603" spans="3:3">
      <c r="C1603" s="589"/>
    </row>
    <row r="1604" spans="3:3">
      <c r="C1604" s="589"/>
    </row>
    <row r="1605" spans="3:3">
      <c r="C1605" s="589"/>
    </row>
    <row r="1606" spans="3:3">
      <c r="C1606" s="589"/>
    </row>
    <row r="1607" spans="3:3">
      <c r="C1607" s="589"/>
    </row>
    <row r="1608" spans="3:3">
      <c r="C1608" s="589"/>
    </row>
    <row r="1609" spans="3:3">
      <c r="C1609" s="589"/>
    </row>
    <row r="1610" spans="3:3">
      <c r="C1610" s="589"/>
    </row>
    <row r="1611" spans="3:3">
      <c r="C1611" s="589"/>
    </row>
    <row r="1612" spans="3:3">
      <c r="C1612" s="589"/>
    </row>
    <row r="1613" spans="3:3">
      <c r="C1613" s="589"/>
    </row>
    <row r="1614" spans="3:3">
      <c r="C1614" s="589"/>
    </row>
    <row r="1615" spans="3:3">
      <c r="C1615" s="589"/>
    </row>
    <row r="1616" spans="3:3">
      <c r="C1616" s="589"/>
    </row>
    <row r="1617" spans="3:3">
      <c r="C1617" s="589"/>
    </row>
    <row r="1618" spans="3:3">
      <c r="C1618" s="589"/>
    </row>
    <row r="1619" spans="3:3">
      <c r="C1619" s="589"/>
    </row>
    <row r="1620" spans="3:3">
      <c r="C1620" s="589"/>
    </row>
    <row r="1621" spans="3:3">
      <c r="C1621" s="589"/>
    </row>
    <row r="1622" spans="3:3">
      <c r="C1622" s="589"/>
    </row>
    <row r="1623" spans="3:3">
      <c r="C1623" s="589"/>
    </row>
    <row r="1624" spans="3:3">
      <c r="C1624" s="589"/>
    </row>
    <row r="1625" spans="3:3">
      <c r="C1625" s="589"/>
    </row>
    <row r="1626" spans="3:3">
      <c r="C1626" s="589"/>
    </row>
    <row r="1627" spans="3:3">
      <c r="C1627" s="589"/>
    </row>
    <row r="1628" spans="3:3">
      <c r="C1628" s="589"/>
    </row>
    <row r="1629" spans="3:3">
      <c r="C1629" s="589"/>
    </row>
    <row r="1630" spans="3:3">
      <c r="C1630" s="589"/>
    </row>
    <row r="1631" spans="3:3">
      <c r="C1631" s="589"/>
    </row>
    <row r="1632" spans="3:3">
      <c r="C1632" s="589"/>
    </row>
    <row r="1633" spans="3:3">
      <c r="C1633" s="589"/>
    </row>
    <row r="1634" spans="3:3">
      <c r="C1634" s="589"/>
    </row>
    <row r="1635" spans="3:3">
      <c r="C1635" s="589"/>
    </row>
    <row r="1636" spans="3:3">
      <c r="C1636" s="589"/>
    </row>
    <row r="1637" spans="3:3">
      <c r="C1637" s="589"/>
    </row>
    <row r="1638" spans="3:3">
      <c r="C1638" s="589"/>
    </row>
    <row r="1639" spans="3:3">
      <c r="C1639" s="589"/>
    </row>
    <row r="1640" spans="3:3">
      <c r="C1640" s="589"/>
    </row>
    <row r="1641" spans="3:3">
      <c r="C1641" s="589"/>
    </row>
    <row r="1642" spans="3:3">
      <c r="C1642" s="589"/>
    </row>
    <row r="1643" spans="3:3">
      <c r="C1643" s="589"/>
    </row>
    <row r="1644" spans="3:3">
      <c r="C1644" s="589"/>
    </row>
    <row r="1645" spans="3:3">
      <c r="C1645" s="589"/>
    </row>
    <row r="1646" spans="3:3">
      <c r="C1646" s="589"/>
    </row>
    <row r="1647" spans="3:3">
      <c r="C1647" s="589"/>
    </row>
    <row r="1648" spans="3:3">
      <c r="C1648" s="589"/>
    </row>
    <row r="1649" spans="3:3">
      <c r="C1649" s="589"/>
    </row>
    <row r="1650" spans="3:3">
      <c r="C1650" s="589"/>
    </row>
    <row r="1651" spans="3:3">
      <c r="C1651" s="589"/>
    </row>
    <row r="1652" spans="3:3">
      <c r="C1652" s="589"/>
    </row>
    <row r="1653" spans="3:3">
      <c r="C1653" s="589"/>
    </row>
    <row r="1654" spans="3:3">
      <c r="C1654" s="589"/>
    </row>
    <row r="1655" spans="3:3">
      <c r="C1655" s="589"/>
    </row>
    <row r="1656" spans="3:3">
      <c r="C1656" s="589"/>
    </row>
    <row r="1657" spans="3:3">
      <c r="C1657" s="589"/>
    </row>
    <row r="1658" spans="3:3">
      <c r="C1658" s="589"/>
    </row>
    <row r="1659" spans="3:3">
      <c r="C1659" s="589"/>
    </row>
    <row r="1660" spans="3:3">
      <c r="C1660" s="589"/>
    </row>
    <row r="1661" spans="3:3">
      <c r="C1661" s="589"/>
    </row>
    <row r="1662" spans="3:3">
      <c r="C1662" s="589"/>
    </row>
    <row r="1663" spans="3:3">
      <c r="C1663" s="589"/>
    </row>
    <row r="1664" spans="3:3">
      <c r="C1664" s="589"/>
    </row>
    <row r="1665" spans="3:3">
      <c r="C1665" s="589"/>
    </row>
    <row r="1666" spans="3:3">
      <c r="C1666" s="589"/>
    </row>
    <row r="1667" spans="3:3">
      <c r="C1667" s="589"/>
    </row>
    <row r="1668" spans="3:3">
      <c r="C1668" s="589"/>
    </row>
    <row r="1669" spans="3:3">
      <c r="C1669" s="589"/>
    </row>
    <row r="1670" spans="3:3">
      <c r="C1670" s="589"/>
    </row>
    <row r="1671" spans="3:3">
      <c r="C1671" s="589"/>
    </row>
    <row r="1672" spans="3:3">
      <c r="C1672" s="589"/>
    </row>
    <row r="1673" spans="3:3">
      <c r="C1673" s="589"/>
    </row>
    <row r="1674" spans="3:3">
      <c r="C1674" s="589"/>
    </row>
    <row r="1675" spans="3:3">
      <c r="C1675" s="589"/>
    </row>
    <row r="1676" spans="3:3">
      <c r="C1676" s="589"/>
    </row>
    <row r="1677" spans="3:3">
      <c r="C1677" s="589"/>
    </row>
    <row r="1678" spans="3:3">
      <c r="C1678" s="589"/>
    </row>
    <row r="1679" spans="3:3">
      <c r="C1679" s="589"/>
    </row>
    <row r="1680" spans="3:3">
      <c r="C1680" s="589"/>
    </row>
    <row r="1681" spans="3:3">
      <c r="C1681" s="589"/>
    </row>
    <row r="1682" spans="3:3">
      <c r="C1682" s="589"/>
    </row>
    <row r="1683" spans="3:3">
      <c r="C1683" s="589"/>
    </row>
    <row r="1684" spans="3:3">
      <c r="C1684" s="589"/>
    </row>
    <row r="1685" spans="3:3">
      <c r="C1685" s="589"/>
    </row>
    <row r="1686" spans="3:3">
      <c r="C1686" s="589"/>
    </row>
    <row r="1687" spans="3:3">
      <c r="C1687" s="589"/>
    </row>
    <row r="1688" spans="3:3">
      <c r="C1688" s="589"/>
    </row>
    <row r="1689" spans="3:3">
      <c r="C1689" s="589"/>
    </row>
    <row r="1690" spans="3:3">
      <c r="C1690" s="589"/>
    </row>
    <row r="1691" spans="3:3">
      <c r="C1691" s="589"/>
    </row>
    <row r="1692" spans="3:3">
      <c r="C1692" s="589"/>
    </row>
    <row r="1693" spans="3:3">
      <c r="C1693" s="589"/>
    </row>
    <row r="1694" spans="3:3">
      <c r="C1694" s="589"/>
    </row>
    <row r="1695" spans="3:3">
      <c r="C1695" s="589"/>
    </row>
    <row r="1696" spans="3:3">
      <c r="C1696" s="589"/>
    </row>
    <row r="1697" spans="3:3">
      <c r="C1697" s="589"/>
    </row>
    <row r="1698" spans="3:3">
      <c r="C1698" s="589"/>
    </row>
    <row r="1699" spans="3:3">
      <c r="C1699" s="589"/>
    </row>
    <row r="1700" spans="3:3">
      <c r="C1700" s="589"/>
    </row>
    <row r="1701" spans="3:3">
      <c r="C1701" s="589"/>
    </row>
    <row r="1702" spans="3:3">
      <c r="C1702" s="589"/>
    </row>
    <row r="1703" spans="3:3">
      <c r="C1703" s="589"/>
    </row>
    <row r="1704" spans="3:3">
      <c r="C1704" s="589"/>
    </row>
    <row r="1705" spans="3:3">
      <c r="C1705" s="589"/>
    </row>
    <row r="1706" spans="3:3">
      <c r="C1706" s="589"/>
    </row>
    <row r="1707" spans="3:3">
      <c r="C1707" s="589"/>
    </row>
    <row r="1708" spans="3:3">
      <c r="C1708" s="589"/>
    </row>
    <row r="1709" spans="3:3">
      <c r="C1709" s="589"/>
    </row>
    <row r="1710" spans="3:3">
      <c r="C1710" s="589"/>
    </row>
    <row r="1711" spans="3:3">
      <c r="C1711" s="589"/>
    </row>
    <row r="1712" spans="3:3">
      <c r="C1712" s="589"/>
    </row>
    <row r="1713" spans="3:3">
      <c r="C1713" s="589"/>
    </row>
    <row r="1714" spans="3:3">
      <c r="C1714" s="589"/>
    </row>
    <row r="1715" spans="3:3">
      <c r="C1715" s="589"/>
    </row>
    <row r="1716" spans="3:3">
      <c r="C1716" s="589"/>
    </row>
    <row r="1717" spans="3:3">
      <c r="C1717" s="589"/>
    </row>
    <row r="1718" spans="3:3">
      <c r="C1718" s="589"/>
    </row>
    <row r="1719" spans="3:3">
      <c r="C1719" s="589"/>
    </row>
    <row r="1720" spans="3:3">
      <c r="C1720" s="589"/>
    </row>
    <row r="1721" spans="3:3">
      <c r="C1721" s="589"/>
    </row>
    <row r="1722" spans="3:3">
      <c r="C1722" s="589"/>
    </row>
    <row r="1723" spans="3:3">
      <c r="C1723" s="589"/>
    </row>
    <row r="1724" spans="3:3">
      <c r="C1724" s="589"/>
    </row>
    <row r="1725" spans="3:3">
      <c r="C1725" s="589"/>
    </row>
    <row r="1726" spans="3:3">
      <c r="C1726" s="589"/>
    </row>
    <row r="1727" spans="3:3">
      <c r="C1727" s="589"/>
    </row>
    <row r="1728" spans="3:3">
      <c r="C1728" s="589"/>
    </row>
    <row r="1729" spans="3:3">
      <c r="C1729" s="589"/>
    </row>
    <row r="1730" spans="3:3">
      <c r="C1730" s="589"/>
    </row>
    <row r="1731" spans="3:3">
      <c r="C1731" s="589"/>
    </row>
    <row r="1732" spans="3:3">
      <c r="C1732" s="589"/>
    </row>
    <row r="1733" spans="3:3">
      <c r="C1733" s="589"/>
    </row>
    <row r="1734" spans="3:3">
      <c r="C1734" s="589"/>
    </row>
    <row r="1735" spans="3:3">
      <c r="C1735" s="589"/>
    </row>
    <row r="1736" spans="3:3">
      <c r="C1736" s="589"/>
    </row>
    <row r="1737" spans="3:3">
      <c r="C1737" s="589"/>
    </row>
    <row r="1738" spans="3:3">
      <c r="C1738" s="589"/>
    </row>
    <row r="1739" spans="3:3">
      <c r="C1739" s="589"/>
    </row>
    <row r="1740" spans="3:3">
      <c r="C1740" s="589"/>
    </row>
    <row r="1741" spans="3:3">
      <c r="C1741" s="589"/>
    </row>
    <row r="1742" spans="3:3">
      <c r="C1742" s="589"/>
    </row>
    <row r="1743" spans="3:3">
      <c r="C1743" s="589"/>
    </row>
    <row r="1744" spans="3:3">
      <c r="C1744" s="589"/>
    </row>
    <row r="1745" spans="3:3">
      <c r="C1745" s="589"/>
    </row>
    <row r="1746" spans="3:3">
      <c r="C1746" s="589"/>
    </row>
    <row r="1747" spans="3:3">
      <c r="C1747" s="589"/>
    </row>
    <row r="1748" spans="3:3">
      <c r="C1748" s="589"/>
    </row>
    <row r="1749" spans="3:3">
      <c r="C1749" s="589"/>
    </row>
    <row r="1750" spans="3:3">
      <c r="C1750" s="589"/>
    </row>
    <row r="1751" spans="3:3">
      <c r="C1751" s="589"/>
    </row>
    <row r="1752" spans="3:3">
      <c r="C1752" s="589"/>
    </row>
    <row r="1753" spans="3:3">
      <c r="C1753" s="589"/>
    </row>
    <row r="1754" spans="3:3">
      <c r="C1754" s="589"/>
    </row>
    <row r="1755" spans="3:3">
      <c r="C1755" s="589"/>
    </row>
    <row r="1756" spans="3:3">
      <c r="C1756" s="589"/>
    </row>
    <row r="1757" spans="3:3">
      <c r="C1757" s="589"/>
    </row>
    <row r="1758" spans="3:3">
      <c r="C1758" s="589"/>
    </row>
    <row r="1759" spans="3:3">
      <c r="C1759" s="589"/>
    </row>
    <row r="1760" spans="3:3">
      <c r="C1760" s="589"/>
    </row>
    <row r="1761" spans="3:3">
      <c r="C1761" s="589"/>
    </row>
    <row r="1762" spans="3:3">
      <c r="C1762" s="589"/>
    </row>
    <row r="1763" spans="3:3">
      <c r="C1763" s="589"/>
    </row>
    <row r="1764" spans="3:3">
      <c r="C1764" s="589"/>
    </row>
    <row r="1765" spans="3:3">
      <c r="C1765" s="589"/>
    </row>
    <row r="1766" spans="3:3">
      <c r="C1766" s="589"/>
    </row>
    <row r="1767" spans="3:3">
      <c r="C1767" s="589"/>
    </row>
    <row r="1768" spans="3:3">
      <c r="C1768" s="589"/>
    </row>
    <row r="1769" spans="3:3">
      <c r="C1769" s="589"/>
    </row>
    <row r="1770" spans="3:3">
      <c r="C1770" s="589"/>
    </row>
    <row r="1771" spans="3:3">
      <c r="C1771" s="589"/>
    </row>
    <row r="1772" spans="3:3">
      <c r="C1772" s="589"/>
    </row>
    <row r="1773" spans="3:3">
      <c r="C1773" s="589"/>
    </row>
    <row r="1774" spans="3:3">
      <c r="C1774" s="589"/>
    </row>
    <row r="1775" spans="3:3">
      <c r="C1775" s="589"/>
    </row>
    <row r="1776" spans="3:3">
      <c r="C1776" s="589"/>
    </row>
    <row r="1777" spans="3:3">
      <c r="C1777" s="589"/>
    </row>
    <row r="1778" spans="3:3">
      <c r="C1778" s="589"/>
    </row>
    <row r="1779" spans="3:3">
      <c r="C1779" s="589"/>
    </row>
    <row r="1780" spans="3:3">
      <c r="C1780" s="589"/>
    </row>
    <row r="1781" spans="3:3">
      <c r="C1781" s="589"/>
    </row>
    <row r="1782" spans="3:3">
      <c r="C1782" s="589"/>
    </row>
    <row r="1783" spans="3:3">
      <c r="C1783" s="589"/>
    </row>
    <row r="1784" spans="3:3">
      <c r="C1784" s="589"/>
    </row>
    <row r="1785" spans="3:3">
      <c r="C1785" s="589"/>
    </row>
    <row r="1786" spans="3:3">
      <c r="C1786" s="589"/>
    </row>
    <row r="1787" spans="3:3">
      <c r="C1787" s="589"/>
    </row>
    <row r="1788" spans="3:3">
      <c r="C1788" s="589"/>
    </row>
    <row r="1789" spans="3:3">
      <c r="C1789" s="589"/>
    </row>
    <row r="1790" spans="3:3">
      <c r="C1790" s="589"/>
    </row>
    <row r="1791" spans="3:3">
      <c r="C1791" s="589"/>
    </row>
    <row r="1792" spans="3:3">
      <c r="C1792" s="589"/>
    </row>
    <row r="1793" spans="3:3">
      <c r="C1793" s="589"/>
    </row>
    <row r="1794" spans="3:3">
      <c r="C1794" s="589"/>
    </row>
    <row r="1795" spans="3:3">
      <c r="C1795" s="589"/>
    </row>
    <row r="1796" spans="3:3">
      <c r="C1796" s="589"/>
    </row>
    <row r="1797" spans="3:3">
      <c r="C1797" s="589"/>
    </row>
    <row r="1798" spans="3:3">
      <c r="C1798" s="589"/>
    </row>
    <row r="1799" spans="3:3">
      <c r="C1799" s="589"/>
    </row>
    <row r="1800" spans="3:3">
      <c r="C1800" s="589"/>
    </row>
    <row r="1801" spans="3:3">
      <c r="C1801" s="589"/>
    </row>
    <row r="1802" spans="3:3">
      <c r="C1802" s="589"/>
    </row>
    <row r="1803" spans="3:3">
      <c r="C1803" s="589"/>
    </row>
    <row r="1804" spans="3:3">
      <c r="C1804" s="589"/>
    </row>
    <row r="1805" spans="3:3">
      <c r="C1805" s="589"/>
    </row>
    <row r="1806" spans="3:3">
      <c r="C1806" s="589"/>
    </row>
    <row r="1807" spans="3:3">
      <c r="C1807" s="589"/>
    </row>
    <row r="1808" spans="3:3">
      <c r="C1808" s="589"/>
    </row>
    <row r="1809" spans="3:3">
      <c r="C1809" s="589"/>
    </row>
    <row r="1810" spans="3:3">
      <c r="C1810" s="589"/>
    </row>
    <row r="1811" spans="3:3">
      <c r="C1811" s="589"/>
    </row>
    <row r="1812" spans="3:3">
      <c r="C1812" s="589"/>
    </row>
    <row r="1813" spans="3:3">
      <c r="C1813" s="589"/>
    </row>
    <row r="1814" spans="3:3">
      <c r="C1814" s="589"/>
    </row>
    <row r="1815" spans="3:3">
      <c r="C1815" s="589"/>
    </row>
    <row r="1816" spans="3:3">
      <c r="C1816" s="589"/>
    </row>
    <row r="1817" spans="3:3">
      <c r="C1817" s="589"/>
    </row>
    <row r="1818" spans="3:3">
      <c r="C1818" s="589"/>
    </row>
    <row r="1819" spans="3:3">
      <c r="C1819" s="589"/>
    </row>
    <row r="1820" spans="3:3">
      <c r="C1820" s="589"/>
    </row>
    <row r="1821" spans="3:3">
      <c r="C1821" s="589"/>
    </row>
    <row r="1822" spans="3:3">
      <c r="C1822" s="589"/>
    </row>
    <row r="1823" spans="3:3">
      <c r="C1823" s="589"/>
    </row>
    <row r="1824" spans="3:3">
      <c r="C1824" s="589"/>
    </row>
    <row r="1825" spans="3:3">
      <c r="C1825" s="589"/>
    </row>
    <row r="1826" spans="3:3">
      <c r="C1826" s="589"/>
    </row>
    <row r="1827" spans="3:3">
      <c r="C1827" s="589"/>
    </row>
    <row r="1828" spans="3:3">
      <c r="C1828" s="589"/>
    </row>
    <row r="1829" spans="3:3">
      <c r="C1829" s="589"/>
    </row>
    <row r="1830" spans="3:3">
      <c r="C1830" s="589"/>
    </row>
    <row r="1831" spans="3:3">
      <c r="C1831" s="589"/>
    </row>
    <row r="1832" spans="3:3">
      <c r="C1832" s="589"/>
    </row>
    <row r="1833" spans="3:3">
      <c r="C1833" s="589"/>
    </row>
    <row r="1834" spans="3:3">
      <c r="C1834" s="589"/>
    </row>
    <row r="1835" spans="3:3">
      <c r="C1835" s="589"/>
    </row>
    <row r="1836" spans="3:3">
      <c r="C1836" s="589"/>
    </row>
    <row r="1837" spans="3:3">
      <c r="C1837" s="589"/>
    </row>
    <row r="1838" spans="3:3">
      <c r="C1838" s="589"/>
    </row>
    <row r="1839" spans="3:3">
      <c r="C1839" s="589"/>
    </row>
    <row r="1840" spans="3:3">
      <c r="C1840" s="589"/>
    </row>
    <row r="1841" spans="3:3">
      <c r="C1841" s="589"/>
    </row>
    <row r="1842" spans="3:3">
      <c r="C1842" s="589"/>
    </row>
    <row r="1843" spans="3:3">
      <c r="C1843" s="589"/>
    </row>
    <row r="1844" spans="3:3">
      <c r="C1844" s="589"/>
    </row>
    <row r="1845" spans="3:3">
      <c r="C1845" s="589"/>
    </row>
    <row r="1846" spans="3:3">
      <c r="C1846" s="589"/>
    </row>
    <row r="1847" spans="3:3">
      <c r="C1847" s="589"/>
    </row>
    <row r="1848" spans="3:3">
      <c r="C1848" s="589"/>
    </row>
    <row r="1849" spans="3:3">
      <c r="C1849" s="589"/>
    </row>
    <row r="1850" spans="3:3">
      <c r="C1850" s="589"/>
    </row>
    <row r="1851" spans="3:3">
      <c r="C1851" s="589"/>
    </row>
    <row r="1852" spans="3:3">
      <c r="C1852" s="589"/>
    </row>
    <row r="1853" spans="3:3">
      <c r="C1853" s="589"/>
    </row>
    <row r="1854" spans="3:3">
      <c r="C1854" s="589"/>
    </row>
    <row r="1855" spans="3:3">
      <c r="C1855" s="589"/>
    </row>
    <row r="1856" spans="3:3">
      <c r="C1856" s="589"/>
    </row>
    <row r="1857" spans="3:3">
      <c r="C1857" s="589"/>
    </row>
    <row r="1858" spans="3:3">
      <c r="C1858" s="589"/>
    </row>
    <row r="1859" spans="3:3">
      <c r="C1859" s="589"/>
    </row>
    <row r="1860" spans="3:3">
      <c r="C1860" s="589"/>
    </row>
    <row r="1861" spans="3:3">
      <c r="C1861" s="589"/>
    </row>
    <row r="1862" spans="3:3">
      <c r="C1862" s="589"/>
    </row>
    <row r="1863" spans="3:3">
      <c r="C1863" s="589"/>
    </row>
    <row r="1864" spans="3:3">
      <c r="C1864" s="589"/>
    </row>
    <row r="1865" spans="3:3">
      <c r="C1865" s="589"/>
    </row>
    <row r="1866" spans="3:3">
      <c r="C1866" s="589"/>
    </row>
    <row r="1867" spans="3:3">
      <c r="C1867" s="589"/>
    </row>
    <row r="1868" spans="3:3">
      <c r="C1868" s="589"/>
    </row>
    <row r="1869" spans="3:3">
      <c r="C1869" s="589"/>
    </row>
    <row r="1870" spans="3:3">
      <c r="C1870" s="589"/>
    </row>
    <row r="1871" spans="3:3">
      <c r="C1871" s="589"/>
    </row>
    <row r="1872" spans="3:3">
      <c r="C1872" s="589"/>
    </row>
    <row r="1873" spans="3:3">
      <c r="C1873" s="589"/>
    </row>
    <row r="1874" spans="3:3">
      <c r="C1874" s="589"/>
    </row>
    <row r="1875" spans="3:3">
      <c r="C1875" s="589"/>
    </row>
    <row r="1876" spans="3:3">
      <c r="C1876" s="589"/>
    </row>
    <row r="1877" spans="3:3">
      <c r="C1877" s="589"/>
    </row>
    <row r="1878" spans="3:3">
      <c r="C1878" s="589"/>
    </row>
    <row r="1879" spans="3:3">
      <c r="C1879" s="589"/>
    </row>
    <row r="1880" spans="3:3">
      <c r="C1880" s="589"/>
    </row>
    <row r="1881" spans="3:3">
      <c r="C1881" s="589"/>
    </row>
    <row r="1882" spans="3:3">
      <c r="C1882" s="589"/>
    </row>
    <row r="1883" spans="3:3">
      <c r="C1883" s="589"/>
    </row>
    <row r="1884" spans="3:3">
      <c r="C1884" s="589"/>
    </row>
    <row r="1885" spans="3:3">
      <c r="C1885" s="589"/>
    </row>
    <row r="1886" spans="3:3">
      <c r="C1886" s="589"/>
    </row>
    <row r="1887" spans="3:3">
      <c r="C1887" s="589"/>
    </row>
    <row r="1888" spans="3:3">
      <c r="C1888" s="589"/>
    </row>
    <row r="1889" spans="3:3">
      <c r="C1889" s="589"/>
    </row>
    <row r="1890" spans="3:3">
      <c r="C1890" s="589"/>
    </row>
    <row r="1891" spans="3:3">
      <c r="C1891" s="589"/>
    </row>
    <row r="1892" spans="3:3">
      <c r="C1892" s="589"/>
    </row>
    <row r="1893" spans="3:3">
      <c r="C1893" s="589"/>
    </row>
    <row r="1894" spans="3:3">
      <c r="C1894" s="589"/>
    </row>
    <row r="1895" spans="3:3">
      <c r="C1895" s="589"/>
    </row>
    <row r="1896" spans="3:3">
      <c r="C1896" s="589"/>
    </row>
    <row r="1897" spans="3:3">
      <c r="C1897" s="589"/>
    </row>
    <row r="1898" spans="3:3">
      <c r="C1898" s="589"/>
    </row>
    <row r="1899" spans="3:3">
      <c r="C1899" s="589"/>
    </row>
    <row r="1900" spans="3:3">
      <c r="C1900" s="589"/>
    </row>
    <row r="1901" spans="3:3">
      <c r="C1901" s="589"/>
    </row>
    <row r="1902" spans="3:3">
      <c r="C1902" s="589"/>
    </row>
    <row r="1903" spans="3:3">
      <c r="C1903" s="589"/>
    </row>
    <row r="1904" spans="3:3">
      <c r="C1904" s="589"/>
    </row>
    <row r="1905" spans="3:3">
      <c r="C1905" s="589"/>
    </row>
    <row r="1906" spans="3:3">
      <c r="C1906" s="589"/>
    </row>
    <row r="1907" spans="3:3">
      <c r="C1907" s="589"/>
    </row>
    <row r="1908" spans="3:3">
      <c r="C1908" s="589"/>
    </row>
    <row r="1909" spans="3:3">
      <c r="C1909" s="589"/>
    </row>
    <row r="1910" spans="3:3">
      <c r="C1910" s="589"/>
    </row>
    <row r="1911" spans="3:3">
      <c r="C1911" s="589"/>
    </row>
    <row r="1912" spans="3:3">
      <c r="C1912" s="589"/>
    </row>
    <row r="1913" spans="3:3">
      <c r="C1913" s="589"/>
    </row>
    <row r="1914" spans="3:3">
      <c r="C1914" s="589"/>
    </row>
    <row r="1915" spans="3:3">
      <c r="C1915" s="589"/>
    </row>
    <row r="1916" spans="3:3">
      <c r="C1916" s="589"/>
    </row>
    <row r="1917" spans="3:3">
      <c r="C1917" s="589"/>
    </row>
    <row r="1918" spans="3:3">
      <c r="C1918" s="589"/>
    </row>
    <row r="1919" spans="3:3">
      <c r="C1919" s="589"/>
    </row>
    <row r="1920" spans="3:3">
      <c r="C1920" s="589"/>
    </row>
    <row r="1921" spans="3:3">
      <c r="C1921" s="589"/>
    </row>
    <row r="1922" spans="3:3">
      <c r="C1922" s="589"/>
    </row>
    <row r="1923" spans="3:3">
      <c r="C1923" s="589"/>
    </row>
    <row r="1924" spans="3:3">
      <c r="C1924" s="589"/>
    </row>
    <row r="1925" spans="3:3">
      <c r="C1925" s="589"/>
    </row>
    <row r="1926" spans="3:3">
      <c r="C1926" s="589"/>
    </row>
    <row r="1927" spans="3:3">
      <c r="C1927" s="589"/>
    </row>
    <row r="1928" spans="3:3">
      <c r="C1928" s="589"/>
    </row>
    <row r="1929" spans="3:3">
      <c r="C1929" s="589"/>
    </row>
    <row r="1930" spans="3:3">
      <c r="C1930" s="589"/>
    </row>
    <row r="1931" spans="3:3">
      <c r="C1931" s="589"/>
    </row>
    <row r="1932" spans="3:3">
      <c r="C1932" s="589"/>
    </row>
    <row r="1933" spans="3:3">
      <c r="C1933" s="589"/>
    </row>
    <row r="1934" spans="3:3">
      <c r="C1934" s="589"/>
    </row>
    <row r="1935" spans="3:3">
      <c r="C1935" s="589"/>
    </row>
    <row r="1936" spans="3:3">
      <c r="C1936" s="589"/>
    </row>
    <row r="1937" spans="3:3">
      <c r="C1937" s="589"/>
    </row>
    <row r="1938" spans="3:3">
      <c r="C1938" s="589"/>
    </row>
    <row r="1939" spans="3:3">
      <c r="C1939" s="589"/>
    </row>
    <row r="1940" spans="3:3">
      <c r="C1940" s="589"/>
    </row>
    <row r="1941" spans="3:3">
      <c r="C1941" s="589"/>
    </row>
    <row r="1942" spans="3:3">
      <c r="C1942" s="589"/>
    </row>
    <row r="1943" spans="3:3">
      <c r="C1943" s="589"/>
    </row>
    <row r="1944" spans="3:3">
      <c r="C1944" s="589"/>
    </row>
    <row r="1945" spans="3:3">
      <c r="C1945" s="589"/>
    </row>
    <row r="1946" spans="3:3">
      <c r="C1946" s="589"/>
    </row>
    <row r="1947" spans="3:3">
      <c r="C1947" s="589"/>
    </row>
    <row r="1948" spans="3:3">
      <c r="C1948" s="589"/>
    </row>
    <row r="1949" spans="3:3">
      <c r="C1949" s="589"/>
    </row>
    <row r="1950" spans="3:3">
      <c r="C1950" s="589"/>
    </row>
    <row r="1951" spans="3:3">
      <c r="C1951" s="589"/>
    </row>
    <row r="1952" spans="3:3">
      <c r="C1952" s="589"/>
    </row>
    <row r="1953" spans="3:3">
      <c r="C1953" s="589"/>
    </row>
    <row r="1954" spans="3:3">
      <c r="C1954" s="589"/>
    </row>
    <row r="1955" spans="3:3">
      <c r="C1955" s="589"/>
    </row>
    <row r="1956" spans="3:3">
      <c r="C1956" s="589"/>
    </row>
    <row r="1957" spans="3:3">
      <c r="C1957" s="589"/>
    </row>
    <row r="1958" spans="3:3">
      <c r="C1958" s="589"/>
    </row>
    <row r="1959" spans="3:3">
      <c r="C1959" s="589"/>
    </row>
    <row r="1960" spans="3:3">
      <c r="C1960" s="589"/>
    </row>
    <row r="1961" spans="3:3">
      <c r="C1961" s="589"/>
    </row>
    <row r="1962" spans="3:3">
      <c r="C1962" s="589"/>
    </row>
    <row r="1963" spans="3:3">
      <c r="C1963" s="589"/>
    </row>
    <row r="1964" spans="3:3">
      <c r="C1964" s="589"/>
    </row>
    <row r="1965" spans="3:3">
      <c r="C1965" s="589"/>
    </row>
    <row r="1966" spans="3:3">
      <c r="C1966" s="589"/>
    </row>
    <row r="1967" spans="3:3">
      <c r="C1967" s="589"/>
    </row>
    <row r="1968" spans="3:3">
      <c r="C1968" s="589"/>
    </row>
    <row r="1969" spans="3:3">
      <c r="C1969" s="589"/>
    </row>
    <row r="1970" spans="3:3">
      <c r="C1970" s="589"/>
    </row>
    <row r="1971" spans="3:3">
      <c r="C1971" s="589"/>
    </row>
    <row r="1972" spans="3:3">
      <c r="C1972" s="589"/>
    </row>
    <row r="1973" spans="3:3">
      <c r="C1973" s="589"/>
    </row>
    <row r="1974" spans="3:3">
      <c r="C1974" s="589"/>
    </row>
    <row r="1975" spans="3:3">
      <c r="C1975" s="589"/>
    </row>
    <row r="1976" spans="3:3">
      <c r="C1976" s="589"/>
    </row>
    <row r="1977" spans="3:3">
      <c r="C1977" s="589"/>
    </row>
    <row r="1978" spans="3:3">
      <c r="C1978" s="589"/>
    </row>
    <row r="1979" spans="3:3">
      <c r="C1979" s="589"/>
    </row>
    <row r="1980" spans="3:3">
      <c r="C1980" s="589"/>
    </row>
    <row r="1981" spans="3:3">
      <c r="C1981" s="589"/>
    </row>
    <row r="1982" spans="3:3">
      <c r="C1982" s="589"/>
    </row>
    <row r="1983" spans="3:3">
      <c r="C1983" s="589"/>
    </row>
    <row r="1984" spans="3:3">
      <c r="C1984" s="589"/>
    </row>
    <row r="1985" spans="3:3">
      <c r="C1985" s="589"/>
    </row>
    <row r="1986" spans="3:3">
      <c r="C1986" s="589"/>
    </row>
    <row r="1987" spans="3:3">
      <c r="C1987" s="589"/>
    </row>
    <row r="1988" spans="3:3">
      <c r="C1988" s="589"/>
    </row>
    <row r="1989" spans="3:3">
      <c r="C1989" s="589"/>
    </row>
    <row r="1990" spans="3:3">
      <c r="C1990" s="589"/>
    </row>
    <row r="1991" spans="3:3">
      <c r="C1991" s="589"/>
    </row>
    <row r="1992" spans="3:3">
      <c r="C1992" s="589"/>
    </row>
    <row r="1993" spans="3:3">
      <c r="C1993" s="589"/>
    </row>
    <row r="1994" spans="3:3">
      <c r="C1994" s="589"/>
    </row>
    <row r="1995" spans="3:3">
      <c r="C1995" s="589"/>
    </row>
    <row r="1996" spans="3:3">
      <c r="C1996" s="589"/>
    </row>
    <row r="1997" spans="3:3">
      <c r="C1997" s="589"/>
    </row>
    <row r="1998" spans="3:3">
      <c r="C1998" s="589"/>
    </row>
    <row r="1999" spans="3:3">
      <c r="C1999" s="589"/>
    </row>
    <row r="2000" spans="3:3">
      <c r="C2000" s="589"/>
    </row>
    <row r="2001" spans="3:3">
      <c r="C2001" s="589"/>
    </row>
    <row r="2002" spans="3:3">
      <c r="C2002" s="589"/>
    </row>
    <row r="2003" spans="3:3">
      <c r="C2003" s="589"/>
    </row>
    <row r="2004" spans="3:3">
      <c r="C2004" s="589"/>
    </row>
    <row r="2005" spans="3:3">
      <c r="C2005" s="589"/>
    </row>
    <row r="2006" spans="3:3">
      <c r="C2006" s="589"/>
    </row>
    <row r="2007" spans="3:3">
      <c r="C2007" s="589"/>
    </row>
    <row r="2008" spans="3:3">
      <c r="C2008" s="589"/>
    </row>
    <row r="2009" spans="3:3">
      <c r="C2009" s="589"/>
    </row>
    <row r="2010" spans="3:3">
      <c r="C2010" s="589"/>
    </row>
    <row r="2011" spans="3:3">
      <c r="C2011" s="589"/>
    </row>
    <row r="2012" spans="3:3">
      <c r="C2012" s="589"/>
    </row>
    <row r="2013" spans="3:3">
      <c r="C2013" s="589"/>
    </row>
    <row r="2014" spans="3:3">
      <c r="C2014" s="589"/>
    </row>
    <row r="2015" spans="3:3">
      <c r="C2015" s="589"/>
    </row>
    <row r="2016" spans="3:3">
      <c r="C2016" s="589"/>
    </row>
    <row r="2017" spans="3:3">
      <c r="C2017" s="589"/>
    </row>
    <row r="2018" spans="3:3">
      <c r="C2018" s="589"/>
    </row>
    <row r="2019" spans="3:3">
      <c r="C2019" s="589"/>
    </row>
    <row r="2020" spans="3:3">
      <c r="C2020" s="589"/>
    </row>
    <row r="2021" spans="3:3">
      <c r="C2021" s="589"/>
    </row>
    <row r="2022" spans="3:3">
      <c r="C2022" s="589"/>
    </row>
    <row r="2023" spans="3:3">
      <c r="C2023" s="589"/>
    </row>
    <row r="2024" spans="3:3">
      <c r="C2024" s="589"/>
    </row>
    <row r="2025" spans="3:3">
      <c r="C2025" s="589"/>
    </row>
    <row r="2026" spans="3:3">
      <c r="C2026" s="589"/>
    </row>
    <row r="2027" spans="3:3">
      <c r="C2027" s="589"/>
    </row>
    <row r="2028" spans="3:3">
      <c r="C2028" s="589"/>
    </row>
    <row r="2029" spans="3:3">
      <c r="C2029" s="589"/>
    </row>
    <row r="2030" spans="3:3">
      <c r="C2030" s="589"/>
    </row>
    <row r="2031" spans="3:3">
      <c r="C2031" s="589"/>
    </row>
    <row r="2032" spans="3:3">
      <c r="C2032" s="589"/>
    </row>
    <row r="2033" spans="3:3">
      <c r="C2033" s="589"/>
    </row>
    <row r="2034" spans="3:3">
      <c r="C2034" s="589"/>
    </row>
    <row r="2035" spans="3:3">
      <c r="C2035" s="589"/>
    </row>
    <row r="2036" spans="3:3">
      <c r="C2036" s="589"/>
    </row>
    <row r="2037" spans="3:3">
      <c r="C2037" s="589"/>
    </row>
    <row r="2038" spans="3:3">
      <c r="C2038" s="589"/>
    </row>
    <row r="2039" spans="3:3">
      <c r="C2039" s="589"/>
    </row>
    <row r="2040" spans="3:3">
      <c r="C2040" s="589"/>
    </row>
    <row r="2041" spans="3:3">
      <c r="C2041" s="589"/>
    </row>
    <row r="2042" spans="3:3">
      <c r="C2042" s="589"/>
    </row>
    <row r="2043" spans="3:3">
      <c r="C2043" s="589"/>
    </row>
    <row r="2044" spans="3:3">
      <c r="C2044" s="589"/>
    </row>
    <row r="2045" spans="3:3">
      <c r="C2045" s="589"/>
    </row>
    <row r="2046" spans="3:3">
      <c r="C2046" s="589"/>
    </row>
    <row r="2047" spans="3:3">
      <c r="C2047" s="589"/>
    </row>
    <row r="2048" spans="3:3">
      <c r="C2048" s="589"/>
    </row>
    <row r="2049" spans="3:3">
      <c r="C2049" s="589"/>
    </row>
    <row r="2050" spans="3:3">
      <c r="C2050" s="589"/>
    </row>
    <row r="2051" spans="3:3">
      <c r="C2051" s="589"/>
    </row>
    <row r="2052" spans="3:3">
      <c r="C2052" s="589"/>
    </row>
    <row r="2053" spans="3:3">
      <c r="C2053" s="589"/>
    </row>
    <row r="2054" spans="3:3">
      <c r="C2054" s="589"/>
    </row>
    <row r="2055" spans="3:3">
      <c r="C2055" s="589"/>
    </row>
    <row r="2056" spans="3:3">
      <c r="C2056" s="589"/>
    </row>
    <row r="2057" spans="3:3">
      <c r="C2057" s="589"/>
    </row>
    <row r="2058" spans="3:3">
      <c r="C2058" s="589"/>
    </row>
    <row r="2059" spans="3:3">
      <c r="C2059" s="589"/>
    </row>
    <row r="2060" spans="3:3">
      <c r="C2060" s="589"/>
    </row>
    <row r="2061" spans="3:3">
      <c r="C2061" s="589"/>
    </row>
    <row r="2062" spans="3:3">
      <c r="C2062" s="589"/>
    </row>
    <row r="2063" spans="3:3">
      <c r="C2063" s="589"/>
    </row>
    <row r="2064" spans="3:3">
      <c r="C2064" s="589"/>
    </row>
    <row r="2065" spans="3:3">
      <c r="C2065" s="589"/>
    </row>
    <row r="2066" spans="3:3">
      <c r="C2066" s="589"/>
    </row>
    <row r="2067" spans="3:3">
      <c r="C2067" s="589"/>
    </row>
    <row r="2068" spans="3:3">
      <c r="C2068" s="589"/>
    </row>
    <row r="2069" spans="3:3">
      <c r="C2069" s="589"/>
    </row>
    <row r="2070" spans="3:3">
      <c r="C2070" s="589"/>
    </row>
    <row r="2071" spans="3:3">
      <c r="C2071" s="589"/>
    </row>
    <row r="2072" spans="3:3">
      <c r="C2072" s="589"/>
    </row>
    <row r="2073" spans="3:3">
      <c r="C2073" s="589"/>
    </row>
    <row r="2074" spans="3:3">
      <c r="C2074" s="589"/>
    </row>
    <row r="2075" spans="3:3">
      <c r="C2075" s="589"/>
    </row>
    <row r="2076" spans="3:3">
      <c r="C2076" s="589"/>
    </row>
    <row r="2077" spans="3:3">
      <c r="C2077" s="589"/>
    </row>
    <row r="2078" spans="3:3">
      <c r="C2078" s="589"/>
    </row>
    <row r="2079" spans="3:3">
      <c r="C2079" s="589"/>
    </row>
    <row r="2080" spans="3:3">
      <c r="C2080" s="589"/>
    </row>
    <row r="2081" spans="3:3">
      <c r="C2081" s="589"/>
    </row>
    <row r="2082" spans="3:3">
      <c r="C2082" s="589"/>
    </row>
    <row r="2083" spans="3:3">
      <c r="C2083" s="589"/>
    </row>
    <row r="2084" spans="3:3">
      <c r="C2084" s="589"/>
    </row>
    <row r="2085" spans="3:3">
      <c r="C2085" s="589"/>
    </row>
    <row r="2086" spans="3:3">
      <c r="C2086" s="589"/>
    </row>
    <row r="2087" spans="3:3">
      <c r="C2087" s="589"/>
    </row>
    <row r="2088" spans="3:3">
      <c r="C2088" s="589"/>
    </row>
    <row r="2089" spans="3:3">
      <c r="C2089" s="589"/>
    </row>
    <row r="2090" spans="3:3">
      <c r="C2090" s="589"/>
    </row>
    <row r="2091" spans="3:3">
      <c r="C2091" s="589"/>
    </row>
    <row r="2092" spans="3:3">
      <c r="C2092" s="589"/>
    </row>
    <row r="2093" spans="3:3">
      <c r="C2093" s="589"/>
    </row>
    <row r="2094" spans="3:3">
      <c r="C2094" s="589"/>
    </row>
    <row r="2095" spans="3:3">
      <c r="C2095" s="589"/>
    </row>
    <row r="2096" spans="3:3">
      <c r="C2096" s="589"/>
    </row>
    <row r="2097" spans="3:3">
      <c r="C2097" s="589"/>
    </row>
    <row r="2098" spans="3:3">
      <c r="C2098" s="589"/>
    </row>
    <row r="2099" spans="3:3">
      <c r="C2099" s="589"/>
    </row>
    <row r="2100" spans="3:3">
      <c r="C2100" s="589"/>
    </row>
    <row r="2101" spans="3:3">
      <c r="C2101" s="589"/>
    </row>
    <row r="2102" spans="3:3">
      <c r="C2102" s="589"/>
    </row>
    <row r="2103" spans="3:3">
      <c r="C2103" s="589"/>
    </row>
    <row r="2104" spans="3:3">
      <c r="C2104" s="589"/>
    </row>
    <row r="2105" spans="3:3">
      <c r="C2105" s="589"/>
    </row>
    <row r="2106" spans="3:3">
      <c r="C2106" s="589"/>
    </row>
    <row r="2107" spans="3:3">
      <c r="C2107" s="589"/>
    </row>
    <row r="2108" spans="3:3">
      <c r="C2108" s="589"/>
    </row>
    <row r="2109" spans="3:3">
      <c r="C2109" s="589"/>
    </row>
    <row r="2110" spans="3:3">
      <c r="C2110" s="589"/>
    </row>
    <row r="2111" spans="3:3">
      <c r="C2111" s="589"/>
    </row>
    <row r="2112" spans="3:3">
      <c r="C2112" s="589"/>
    </row>
    <row r="2113" spans="3:3">
      <c r="C2113" s="589"/>
    </row>
    <row r="2114" spans="3:3">
      <c r="C2114" s="589"/>
    </row>
    <row r="2115" spans="3:3">
      <c r="C2115" s="589"/>
    </row>
    <row r="2116" spans="3:3">
      <c r="C2116" s="589"/>
    </row>
    <row r="2117" spans="3:3">
      <c r="C2117" s="589"/>
    </row>
    <row r="2118" spans="3:3">
      <c r="C2118" s="589"/>
    </row>
    <row r="2119" spans="3:3">
      <c r="C2119" s="589"/>
    </row>
    <row r="2120" spans="3:3">
      <c r="C2120" s="589"/>
    </row>
    <row r="2121" spans="3:3">
      <c r="C2121" s="589"/>
    </row>
    <row r="2122" spans="3:3">
      <c r="C2122" s="589"/>
    </row>
    <row r="2123" spans="3:3">
      <c r="C2123" s="589"/>
    </row>
    <row r="2124" spans="3:3">
      <c r="C2124" s="589"/>
    </row>
    <row r="2125" spans="3:3">
      <c r="C2125" s="589"/>
    </row>
    <row r="2126" spans="3:3">
      <c r="C2126" s="589"/>
    </row>
    <row r="2127" spans="3:3">
      <c r="C2127" s="589"/>
    </row>
    <row r="2128" spans="3:3">
      <c r="C2128" s="589"/>
    </row>
    <row r="2129" spans="3:3">
      <c r="C2129" s="589"/>
    </row>
    <row r="2130" spans="3:3">
      <c r="C2130" s="589"/>
    </row>
    <row r="2131" spans="3:3">
      <c r="C2131" s="589"/>
    </row>
    <row r="2132" spans="3:3">
      <c r="C2132" s="589"/>
    </row>
    <row r="2133" spans="3:3">
      <c r="C2133" s="589"/>
    </row>
    <row r="2134" spans="3:3">
      <c r="C2134" s="589"/>
    </row>
    <row r="2135" spans="3:3">
      <c r="C2135" s="589"/>
    </row>
    <row r="2136" spans="3:3">
      <c r="C2136" s="589"/>
    </row>
    <row r="2137" spans="3:3">
      <c r="C2137" s="589"/>
    </row>
    <row r="2138" spans="3:3">
      <c r="C2138" s="589"/>
    </row>
    <row r="2139" spans="3:3">
      <c r="C2139" s="589"/>
    </row>
    <row r="2140" spans="3:3">
      <c r="C2140" s="589"/>
    </row>
    <row r="2141" spans="3:3">
      <c r="C2141" s="589"/>
    </row>
    <row r="2142" spans="3:3">
      <c r="C2142" s="589"/>
    </row>
    <row r="2143" spans="3:3">
      <c r="C2143" s="589"/>
    </row>
    <row r="2144" spans="3:3">
      <c r="C2144" s="589"/>
    </row>
    <row r="2145" spans="3:3">
      <c r="C2145" s="589"/>
    </row>
    <row r="2146" spans="3:3">
      <c r="C2146" s="589"/>
    </row>
    <row r="2147" spans="3:3">
      <c r="C2147" s="589"/>
    </row>
    <row r="2148" spans="3:3">
      <c r="C2148" s="589"/>
    </row>
    <row r="2149" spans="3:3">
      <c r="C2149" s="589"/>
    </row>
    <row r="2150" spans="3:3">
      <c r="C2150" s="589"/>
    </row>
    <row r="2151" spans="3:3">
      <c r="C2151" s="589"/>
    </row>
    <row r="2152" spans="3:3">
      <c r="C2152" s="589"/>
    </row>
    <row r="2153" spans="3:3">
      <c r="C2153" s="589"/>
    </row>
    <row r="2154" spans="3:3">
      <c r="C2154" s="589"/>
    </row>
    <row r="2155" spans="3:3">
      <c r="C2155" s="589"/>
    </row>
    <row r="2156" spans="3:3">
      <c r="C2156" s="589"/>
    </row>
    <row r="2157" spans="3:3">
      <c r="C2157" s="589"/>
    </row>
    <row r="2158" spans="3:3">
      <c r="C2158" s="589"/>
    </row>
    <row r="2159" spans="3:3">
      <c r="C2159" s="589"/>
    </row>
    <row r="2160" spans="3:3">
      <c r="C2160" s="589"/>
    </row>
    <row r="2161" spans="3:3">
      <c r="C2161" s="589"/>
    </row>
    <row r="2162" spans="3:3">
      <c r="C2162" s="589"/>
    </row>
    <row r="2163" spans="3:3">
      <c r="C2163" s="589"/>
    </row>
    <row r="2164" spans="3:3">
      <c r="C2164" s="589"/>
    </row>
    <row r="2165" spans="3:3">
      <c r="C2165" s="589"/>
    </row>
    <row r="2166" spans="3:3">
      <c r="C2166" s="589"/>
    </row>
    <row r="2167" spans="3:3">
      <c r="C2167" s="589"/>
    </row>
    <row r="2168" spans="3:3">
      <c r="C2168" s="589"/>
    </row>
    <row r="2169" spans="3:3">
      <c r="C2169" s="589"/>
    </row>
    <row r="2170" spans="3:3">
      <c r="C2170" s="589"/>
    </row>
    <row r="2171" spans="3:3">
      <c r="C2171" s="589"/>
    </row>
    <row r="2172" spans="3:3">
      <c r="C2172" s="589"/>
    </row>
    <row r="2173" spans="3:3">
      <c r="C2173" s="589"/>
    </row>
    <row r="2174" spans="3:3">
      <c r="C2174" s="589"/>
    </row>
    <row r="2175" spans="3:3">
      <c r="C2175" s="589"/>
    </row>
    <row r="2176" spans="3:3">
      <c r="C2176" s="589"/>
    </row>
    <row r="2177" spans="3:3">
      <c r="C2177" s="589"/>
    </row>
    <row r="2178" spans="3:3">
      <c r="C2178" s="589"/>
    </row>
    <row r="2179" spans="3:3">
      <c r="C2179" s="589"/>
    </row>
    <row r="2180" spans="3:3">
      <c r="C2180" s="589"/>
    </row>
    <row r="2181" spans="3:3">
      <c r="C2181" s="589"/>
    </row>
    <row r="2182" spans="3:3">
      <c r="C2182" s="589"/>
    </row>
    <row r="2183" spans="3:3">
      <c r="C2183" s="589"/>
    </row>
    <row r="2184" spans="3:3">
      <c r="C2184" s="589"/>
    </row>
    <row r="2185" spans="3:3">
      <c r="C2185" s="589"/>
    </row>
    <row r="2186" spans="3:3">
      <c r="C2186" s="589"/>
    </row>
    <row r="2187" spans="3:3">
      <c r="C2187" s="589"/>
    </row>
    <row r="2188" spans="3:3">
      <c r="C2188" s="589"/>
    </row>
    <row r="2189" spans="3:3">
      <c r="C2189" s="589"/>
    </row>
    <row r="2190" spans="3:3">
      <c r="C2190" s="589"/>
    </row>
    <row r="2191" spans="3:3">
      <c r="C2191" s="589"/>
    </row>
    <row r="2192" spans="3:3">
      <c r="C2192" s="589"/>
    </row>
    <row r="2193" spans="3:3">
      <c r="C2193" s="589"/>
    </row>
    <row r="2194" spans="3:3">
      <c r="C2194" s="589"/>
    </row>
    <row r="2195" spans="3:3">
      <c r="C2195" s="589"/>
    </row>
    <row r="2196" spans="3:3">
      <c r="C2196" s="589"/>
    </row>
    <row r="2197" spans="3:3">
      <c r="C2197" s="589"/>
    </row>
    <row r="2198" spans="3:3">
      <c r="C2198" s="589"/>
    </row>
    <row r="2199" spans="3:3">
      <c r="C2199" s="589"/>
    </row>
    <row r="2200" spans="3:3">
      <c r="C2200" s="589"/>
    </row>
    <row r="2201" spans="3:3">
      <c r="C2201" s="589"/>
    </row>
    <row r="2202" spans="3:3">
      <c r="C2202" s="589"/>
    </row>
    <row r="2203" spans="3:3">
      <c r="C2203" s="589"/>
    </row>
    <row r="2204" spans="3:3">
      <c r="C2204" s="589"/>
    </row>
    <row r="2205" spans="3:3">
      <c r="C2205" s="589"/>
    </row>
    <row r="2206" spans="3:3">
      <c r="C2206" s="589"/>
    </row>
    <row r="2207" spans="3:3">
      <c r="C2207" s="589"/>
    </row>
    <row r="2208" spans="3:3">
      <c r="C2208" s="589"/>
    </row>
    <row r="2209" spans="3:3">
      <c r="C2209" s="589"/>
    </row>
    <row r="2210" spans="3:3">
      <c r="C2210" s="589"/>
    </row>
    <row r="2211" spans="3:3">
      <c r="C2211" s="589"/>
    </row>
    <row r="2212" spans="3:3">
      <c r="C2212" s="589"/>
    </row>
    <row r="2213" spans="3:3">
      <c r="C2213" s="589"/>
    </row>
    <row r="2214" spans="3:3">
      <c r="C2214" s="589"/>
    </row>
    <row r="2215" spans="3:3">
      <c r="C2215" s="589"/>
    </row>
    <row r="2216" spans="3:3">
      <c r="C2216" s="589"/>
    </row>
    <row r="2217" spans="3:3">
      <c r="C2217" s="589"/>
    </row>
    <row r="2218" spans="3:3">
      <c r="C2218" s="589"/>
    </row>
    <row r="2219" spans="3:3">
      <c r="C2219" s="589"/>
    </row>
    <row r="2220" spans="3:3">
      <c r="C2220" s="589"/>
    </row>
    <row r="2221" spans="3:3">
      <c r="C2221" s="589"/>
    </row>
    <row r="2222" spans="3:3">
      <c r="C2222" s="589"/>
    </row>
    <row r="2223" spans="3:3">
      <c r="C2223" s="589"/>
    </row>
    <row r="2224" spans="3:3">
      <c r="C2224" s="589"/>
    </row>
    <row r="2225" spans="3:3">
      <c r="C2225" s="589"/>
    </row>
    <row r="2226" spans="3:3">
      <c r="C2226" s="589"/>
    </row>
    <row r="2227" spans="3:3">
      <c r="C2227" s="589"/>
    </row>
    <row r="2228" spans="3:3">
      <c r="C2228" s="589"/>
    </row>
    <row r="2229" spans="3:3">
      <c r="C2229" s="589"/>
    </row>
    <row r="2230" spans="3:3">
      <c r="C2230" s="589"/>
    </row>
    <row r="2231" spans="3:3">
      <c r="C2231" s="589"/>
    </row>
    <row r="2232" spans="3:3">
      <c r="C2232" s="589"/>
    </row>
    <row r="2233" spans="3:3">
      <c r="C2233" s="589"/>
    </row>
    <row r="2234" spans="3:3">
      <c r="C2234" s="589"/>
    </row>
    <row r="2235" spans="3:3">
      <c r="C2235" s="589"/>
    </row>
    <row r="2236" spans="3:3">
      <c r="C2236" s="589"/>
    </row>
    <row r="2237" spans="3:3">
      <c r="C2237" s="589"/>
    </row>
    <row r="2238" spans="3:3">
      <c r="C2238" s="589"/>
    </row>
    <row r="2239" spans="3:3">
      <c r="C2239" s="589"/>
    </row>
    <row r="2240" spans="3:3">
      <c r="C2240" s="589"/>
    </row>
    <row r="2241" spans="3:3">
      <c r="C2241" s="589"/>
    </row>
    <row r="2242" spans="3:3">
      <c r="C2242" s="589"/>
    </row>
    <row r="2243" spans="3:3">
      <c r="C2243" s="589"/>
    </row>
    <row r="2244" spans="3:3">
      <c r="C2244" s="589"/>
    </row>
    <row r="2245" spans="3:3">
      <c r="C2245" s="589"/>
    </row>
    <row r="2246" spans="3:3">
      <c r="C2246" s="589"/>
    </row>
    <row r="2247" spans="3:3">
      <c r="C2247" s="589"/>
    </row>
    <row r="2248" spans="3:3">
      <c r="C2248" s="589"/>
    </row>
    <row r="2249" spans="3:3">
      <c r="C2249" s="589"/>
    </row>
    <row r="2250" spans="3:3">
      <c r="C2250" s="589"/>
    </row>
    <row r="2251" spans="3:3">
      <c r="C2251" s="589"/>
    </row>
    <row r="2252" spans="3:3">
      <c r="C2252" s="589"/>
    </row>
    <row r="2253" spans="3:3">
      <c r="C2253" s="589"/>
    </row>
    <row r="2254" spans="3:3">
      <c r="C2254" s="589"/>
    </row>
    <row r="2255" spans="3:3">
      <c r="C2255" s="589"/>
    </row>
    <row r="2256" spans="3:3">
      <c r="C2256" s="589"/>
    </row>
    <row r="2257" spans="3:3">
      <c r="C2257" s="589"/>
    </row>
    <row r="2258" spans="3:3">
      <c r="C2258" s="589"/>
    </row>
    <row r="2259" spans="3:3">
      <c r="C2259" s="589"/>
    </row>
    <row r="2260" spans="3:3">
      <c r="C2260" s="589"/>
    </row>
    <row r="2261" spans="3:3">
      <c r="C2261" s="589"/>
    </row>
    <row r="2262" spans="3:3">
      <c r="C2262" s="589"/>
    </row>
    <row r="2263" spans="3:3">
      <c r="C2263" s="589"/>
    </row>
    <row r="2264" spans="3:3">
      <c r="C2264" s="589"/>
    </row>
    <row r="2265" spans="3:3">
      <c r="C2265" s="589"/>
    </row>
    <row r="2266" spans="3:3">
      <c r="C2266" s="589"/>
    </row>
    <row r="2267" spans="3:3">
      <c r="C2267" s="589"/>
    </row>
    <row r="2268" spans="3:3">
      <c r="C2268" s="589"/>
    </row>
    <row r="2269" spans="3:3">
      <c r="C2269" s="589"/>
    </row>
    <row r="2270" spans="3:3">
      <c r="C2270" s="589"/>
    </row>
    <row r="2271" spans="3:3">
      <c r="C2271" s="589"/>
    </row>
    <row r="2272" spans="3:3">
      <c r="C2272" s="589"/>
    </row>
    <row r="2273" spans="3:3">
      <c r="C2273" s="589"/>
    </row>
    <row r="2274" spans="3:3">
      <c r="C2274" s="589"/>
    </row>
    <row r="2275" spans="3:3">
      <c r="C2275" s="589"/>
    </row>
    <row r="2276" spans="3:3">
      <c r="C2276" s="589"/>
    </row>
    <row r="2277" spans="3:3">
      <c r="C2277" s="589"/>
    </row>
    <row r="2278" spans="3:3">
      <c r="C2278" s="589"/>
    </row>
    <row r="2279" spans="3:3">
      <c r="C2279" s="589"/>
    </row>
    <row r="2280" spans="3:3">
      <c r="C2280" s="589"/>
    </row>
    <row r="2281" spans="3:3">
      <c r="C2281" s="589"/>
    </row>
    <row r="2282" spans="3:3">
      <c r="C2282" s="589"/>
    </row>
    <row r="2283" spans="3:3">
      <c r="C2283" s="589"/>
    </row>
    <row r="2284" spans="3:3">
      <c r="C2284" s="589"/>
    </row>
    <row r="2285" spans="3:3">
      <c r="C2285" s="589"/>
    </row>
    <row r="2286" spans="3:3">
      <c r="C2286" s="589"/>
    </row>
    <row r="2287" spans="3:3">
      <c r="C2287" s="589"/>
    </row>
    <row r="2288" spans="3:3">
      <c r="C2288" s="589"/>
    </row>
    <row r="2289" spans="3:3">
      <c r="C2289" s="589"/>
    </row>
    <row r="2290" spans="3:3">
      <c r="C2290" s="589"/>
    </row>
    <row r="2291" spans="3:3">
      <c r="C2291" s="589"/>
    </row>
    <row r="2292" spans="3:3">
      <c r="C2292" s="589"/>
    </row>
    <row r="2293" spans="3:3">
      <c r="C2293" s="589"/>
    </row>
    <row r="2294" spans="3:3">
      <c r="C2294" s="589"/>
    </row>
    <row r="2295" spans="3:3">
      <c r="C2295" s="589"/>
    </row>
    <row r="2296" spans="3:3">
      <c r="C2296" s="589"/>
    </row>
    <row r="2297" spans="3:3">
      <c r="C2297" s="589"/>
    </row>
    <row r="2298" spans="3:3">
      <c r="C2298" s="589"/>
    </row>
    <row r="2299" spans="3:3">
      <c r="C2299" s="589"/>
    </row>
    <row r="2300" spans="3:3">
      <c r="C2300" s="589"/>
    </row>
    <row r="2301" spans="3:3">
      <c r="C2301" s="589"/>
    </row>
    <row r="2302" spans="3:3">
      <c r="C2302" s="589"/>
    </row>
    <row r="2303" spans="3:3">
      <c r="C2303" s="589"/>
    </row>
    <row r="2304" spans="3:3">
      <c r="C2304" s="589"/>
    </row>
    <row r="2305" spans="3:3">
      <c r="C2305" s="589"/>
    </row>
    <row r="2306" spans="3:3">
      <c r="C2306" s="589"/>
    </row>
    <row r="2307" spans="3:3">
      <c r="C2307" s="589"/>
    </row>
    <row r="2308" spans="3:3">
      <c r="C2308" s="589"/>
    </row>
    <row r="2309" spans="3:3">
      <c r="C2309" s="589"/>
    </row>
    <row r="2310" spans="3:3">
      <c r="C2310" s="589"/>
    </row>
    <row r="2311" spans="3:3">
      <c r="C2311" s="589"/>
    </row>
    <row r="2312" spans="3:3">
      <c r="C2312" s="589"/>
    </row>
    <row r="2313" spans="3:3">
      <c r="C2313" s="589"/>
    </row>
    <row r="2314" spans="3:3">
      <c r="C2314" s="589"/>
    </row>
    <row r="2315" spans="3:3">
      <c r="C2315" s="589"/>
    </row>
    <row r="2316" spans="3:3">
      <c r="C2316" s="589"/>
    </row>
    <row r="2317" spans="3:3">
      <c r="C2317" s="589"/>
    </row>
    <row r="2318" spans="3:3">
      <c r="C2318" s="589"/>
    </row>
    <row r="2319" spans="3:3">
      <c r="C2319" s="589"/>
    </row>
    <row r="2320" spans="3:3">
      <c r="C2320" s="589"/>
    </row>
    <row r="2321" spans="3:3">
      <c r="C2321" s="589"/>
    </row>
    <row r="2322" spans="3:3">
      <c r="C2322" s="589"/>
    </row>
    <row r="2323" spans="3:3">
      <c r="C2323" s="589"/>
    </row>
    <row r="2324" spans="3:3">
      <c r="C2324" s="589"/>
    </row>
    <row r="2325" spans="3:3">
      <c r="C2325" s="589"/>
    </row>
    <row r="2326" spans="3:3">
      <c r="C2326" s="589"/>
    </row>
    <row r="2327" spans="3:3">
      <c r="C2327" s="589"/>
    </row>
    <row r="2328" spans="3:3">
      <c r="C2328" s="589"/>
    </row>
    <row r="2329" spans="3:3">
      <c r="C2329" s="589"/>
    </row>
    <row r="2330" spans="3:3">
      <c r="C2330" s="589"/>
    </row>
    <row r="2331" spans="3:3">
      <c r="C2331" s="589"/>
    </row>
    <row r="2332" spans="3:3">
      <c r="C2332" s="589"/>
    </row>
    <row r="2333" spans="3:3">
      <c r="C2333" s="589"/>
    </row>
    <row r="2334" spans="3:3">
      <c r="C2334" s="589"/>
    </row>
    <row r="2335" spans="3:3">
      <c r="C2335" s="589"/>
    </row>
    <row r="2336" spans="3:3">
      <c r="C2336" s="589"/>
    </row>
    <row r="2337" spans="3:3">
      <c r="C2337" s="589"/>
    </row>
    <row r="2338" spans="3:3">
      <c r="C2338" s="589"/>
    </row>
    <row r="2339" spans="3:3">
      <c r="C2339" s="589"/>
    </row>
    <row r="2340" spans="3:3">
      <c r="C2340" s="589"/>
    </row>
    <row r="2341" spans="3:3">
      <c r="C2341" s="589"/>
    </row>
    <row r="2342" spans="3:3">
      <c r="C2342" s="589"/>
    </row>
    <row r="2343" spans="3:3">
      <c r="C2343" s="589"/>
    </row>
    <row r="2344" spans="3:3">
      <c r="C2344" s="589"/>
    </row>
    <row r="2345" spans="3:3">
      <c r="C2345" s="589"/>
    </row>
    <row r="2346" spans="3:3">
      <c r="C2346" s="589"/>
    </row>
    <row r="2347" spans="3:3">
      <c r="C2347" s="589"/>
    </row>
    <row r="2348" spans="3:3">
      <c r="C2348" s="589"/>
    </row>
    <row r="2349" spans="3:3">
      <c r="C2349" s="589"/>
    </row>
    <row r="2350" spans="3:3">
      <c r="C2350" s="589"/>
    </row>
    <row r="2351" spans="3:3">
      <c r="C2351" s="589"/>
    </row>
    <row r="2352" spans="3:3">
      <c r="C2352" s="589"/>
    </row>
    <row r="2353" spans="3:3">
      <c r="C2353" s="589"/>
    </row>
    <row r="2354" spans="3:3">
      <c r="C2354" s="589"/>
    </row>
    <row r="2355" spans="3:3">
      <c r="C2355" s="589"/>
    </row>
    <row r="2356" spans="3:3">
      <c r="C2356" s="589"/>
    </row>
    <row r="2357" spans="3:3">
      <c r="C2357" s="589"/>
    </row>
    <row r="2358" spans="3:3">
      <c r="C2358" s="589"/>
    </row>
    <row r="2359" spans="3:3">
      <c r="C2359" s="589"/>
    </row>
    <row r="2360" spans="3:3">
      <c r="C2360" s="589"/>
    </row>
    <row r="2361" spans="3:3">
      <c r="C2361" s="589"/>
    </row>
    <row r="2362" spans="3:3">
      <c r="C2362" s="589"/>
    </row>
    <row r="2363" spans="3:3">
      <c r="C2363" s="589"/>
    </row>
    <row r="2364" spans="3:3">
      <c r="C2364" s="589"/>
    </row>
    <row r="2365" spans="3:3">
      <c r="C2365" s="589"/>
    </row>
    <row r="2366" spans="3:3">
      <c r="C2366" s="589"/>
    </row>
    <row r="2367" spans="3:3">
      <c r="C2367" s="589"/>
    </row>
    <row r="2368" spans="3:3">
      <c r="C2368" s="589"/>
    </row>
    <row r="2369" spans="3:3">
      <c r="C2369" s="589"/>
    </row>
    <row r="2370" spans="3:3">
      <c r="C2370" s="589"/>
    </row>
    <row r="2371" spans="3:3">
      <c r="C2371" s="589"/>
    </row>
    <row r="2372" spans="3:3">
      <c r="C2372" s="589"/>
    </row>
    <row r="2373" spans="3:3">
      <c r="C2373" s="589"/>
    </row>
    <row r="2374" spans="3:3">
      <c r="C2374" s="589"/>
    </row>
    <row r="2375" spans="3:3">
      <c r="C2375" s="589"/>
    </row>
    <row r="2376" spans="3:3">
      <c r="C2376" s="589"/>
    </row>
    <row r="2377" spans="3:3">
      <c r="C2377" s="589"/>
    </row>
    <row r="2378" spans="3:3">
      <c r="C2378" s="589"/>
    </row>
    <row r="2379" spans="3:3">
      <c r="C2379" s="589"/>
    </row>
    <row r="2380" spans="3:3">
      <c r="C2380" s="589"/>
    </row>
    <row r="2381" spans="3:3">
      <c r="C2381" s="589"/>
    </row>
    <row r="2382" spans="3:3">
      <c r="C2382" s="589"/>
    </row>
    <row r="2383" spans="3:3">
      <c r="C2383" s="589"/>
    </row>
    <row r="2384" spans="3:3">
      <c r="C2384" s="589"/>
    </row>
    <row r="2385" spans="3:3">
      <c r="C2385" s="589"/>
    </row>
    <row r="2386" spans="3:3">
      <c r="C2386" s="589"/>
    </row>
    <row r="2387" spans="3:3">
      <c r="C2387" s="589"/>
    </row>
    <row r="2388" spans="3:3">
      <c r="C2388" s="589"/>
    </row>
    <row r="2389" spans="3:3">
      <c r="C2389" s="589"/>
    </row>
    <row r="2390" spans="3:3">
      <c r="C2390" s="589"/>
    </row>
    <row r="2391" spans="3:3">
      <c r="C2391" s="589"/>
    </row>
    <row r="2392" spans="3:3">
      <c r="C2392" s="589"/>
    </row>
    <row r="2393" spans="3:3">
      <c r="C2393" s="589"/>
    </row>
    <row r="2394" spans="3:3">
      <c r="C2394" s="589"/>
    </row>
    <row r="2395" spans="3:3">
      <c r="C2395" s="589"/>
    </row>
    <row r="2396" spans="3:3">
      <c r="C2396" s="589"/>
    </row>
    <row r="2397" spans="3:3">
      <c r="C2397" s="589"/>
    </row>
    <row r="2398" spans="3:3">
      <c r="C2398" s="589"/>
    </row>
    <row r="2399" spans="3:3">
      <c r="C2399" s="589"/>
    </row>
    <row r="2400" spans="3:3">
      <c r="C2400" s="589"/>
    </row>
    <row r="2401" spans="3:3">
      <c r="C2401" s="589"/>
    </row>
    <row r="2402" spans="3:3">
      <c r="C2402" s="589"/>
    </row>
    <row r="2403" spans="3:3">
      <c r="C2403" s="589"/>
    </row>
    <row r="2404" spans="3:3">
      <c r="C2404" s="589"/>
    </row>
    <row r="2405" spans="3:3">
      <c r="C2405" s="589"/>
    </row>
    <row r="2406" spans="3:3">
      <c r="C2406" s="589"/>
    </row>
    <row r="2407" spans="3:3">
      <c r="C2407" s="589"/>
    </row>
    <row r="2408" spans="3:3">
      <c r="C2408" s="589"/>
    </row>
    <row r="2409" spans="3:3">
      <c r="C2409" s="589"/>
    </row>
    <row r="2410" spans="3:3">
      <c r="C2410" s="589"/>
    </row>
    <row r="2411" spans="3:3">
      <c r="C2411" s="589"/>
    </row>
    <row r="2412" spans="3:3">
      <c r="C2412" s="589"/>
    </row>
    <row r="2413" spans="3:3">
      <c r="C2413" s="589"/>
    </row>
    <row r="2414" spans="3:3">
      <c r="C2414" s="589"/>
    </row>
    <row r="2415" spans="3:3">
      <c r="C2415" s="589"/>
    </row>
    <row r="2416" spans="3:3">
      <c r="C2416" s="589"/>
    </row>
    <row r="2417" spans="3:3">
      <c r="C2417" s="589"/>
    </row>
    <row r="2418" spans="3:3">
      <c r="C2418" s="589"/>
    </row>
    <row r="2419" spans="3:3">
      <c r="C2419" s="589"/>
    </row>
    <row r="2420" spans="3:3">
      <c r="C2420" s="589"/>
    </row>
    <row r="2421" spans="3:3">
      <c r="C2421" s="589"/>
    </row>
    <row r="2422" spans="3:3">
      <c r="C2422" s="589"/>
    </row>
    <row r="2423" spans="3:3">
      <c r="C2423" s="589"/>
    </row>
    <row r="2424" spans="3:3">
      <c r="C2424" s="589"/>
    </row>
    <row r="2425" spans="3:3">
      <c r="C2425" s="589"/>
    </row>
    <row r="2426" spans="3:3">
      <c r="C2426" s="589"/>
    </row>
    <row r="2427" spans="3:3">
      <c r="C2427" s="589"/>
    </row>
    <row r="2428" spans="3:3">
      <c r="C2428" s="589"/>
    </row>
    <row r="2429" spans="3:3">
      <c r="C2429" s="589"/>
    </row>
    <row r="2430" spans="3:3">
      <c r="C2430" s="589"/>
    </row>
    <row r="2431" spans="3:3">
      <c r="C2431" s="589"/>
    </row>
    <row r="2432" spans="3:3">
      <c r="C2432" s="589"/>
    </row>
    <row r="2433" spans="3:3">
      <c r="C2433" s="589"/>
    </row>
    <row r="2434" spans="3:3">
      <c r="C2434" s="589"/>
    </row>
    <row r="2435" spans="3:3">
      <c r="C2435" s="589"/>
    </row>
    <row r="2436" spans="3:3">
      <c r="C2436" s="589"/>
    </row>
    <row r="2437" spans="3:3">
      <c r="C2437" s="589"/>
    </row>
    <row r="2438" spans="3:3">
      <c r="C2438" s="589"/>
    </row>
    <row r="2439" spans="3:3">
      <c r="C2439" s="589"/>
    </row>
    <row r="2440" spans="3:3">
      <c r="C2440" s="589"/>
    </row>
    <row r="2441" spans="3:3">
      <c r="C2441" s="589"/>
    </row>
    <row r="2442" spans="3:3">
      <c r="C2442" s="589"/>
    </row>
    <row r="2443" spans="3:3">
      <c r="C2443" s="589"/>
    </row>
    <row r="2444" spans="3:3">
      <c r="C2444" s="589"/>
    </row>
    <row r="2445" spans="3:3">
      <c r="C2445" s="589"/>
    </row>
    <row r="2446" spans="3:3">
      <c r="C2446" s="589"/>
    </row>
    <row r="2447" spans="3:3">
      <c r="C2447" s="589"/>
    </row>
    <row r="2448" spans="3:3">
      <c r="C2448" s="589"/>
    </row>
    <row r="2449" spans="3:3">
      <c r="C2449" s="589"/>
    </row>
    <row r="2450" spans="3:3">
      <c r="C2450" s="589"/>
    </row>
    <row r="2451" spans="3:3">
      <c r="C2451" s="589"/>
    </row>
    <row r="2452" spans="3:3">
      <c r="C2452" s="589"/>
    </row>
    <row r="2453" spans="3:3">
      <c r="C2453" s="589"/>
    </row>
    <row r="2454" spans="3:3">
      <c r="C2454" s="589"/>
    </row>
    <row r="2455" spans="3:3">
      <c r="C2455" s="589"/>
    </row>
    <row r="2456" spans="3:3">
      <c r="C2456" s="589"/>
    </row>
    <row r="2457" spans="3:3">
      <c r="C2457" s="589"/>
    </row>
    <row r="2458" spans="3:3">
      <c r="C2458" s="589"/>
    </row>
    <row r="2459" spans="3:3">
      <c r="C2459" s="589"/>
    </row>
    <row r="2460" spans="3:3">
      <c r="C2460" s="589"/>
    </row>
    <row r="2461" spans="3:3">
      <c r="C2461" s="589"/>
    </row>
    <row r="2462" spans="3:3">
      <c r="C2462" s="589"/>
    </row>
    <row r="2463" spans="3:3">
      <c r="C2463" s="589"/>
    </row>
    <row r="2464" spans="3:3">
      <c r="C2464" s="589"/>
    </row>
    <row r="2465" spans="3:3">
      <c r="C2465" s="589"/>
    </row>
    <row r="2466" spans="3:3">
      <c r="C2466" s="589"/>
    </row>
    <row r="2467" spans="3:3">
      <c r="C2467" s="589"/>
    </row>
    <row r="2468" spans="3:3">
      <c r="C2468" s="589"/>
    </row>
    <row r="2469" spans="3:3">
      <c r="C2469" s="589"/>
    </row>
    <row r="2470" spans="3:3">
      <c r="C2470" s="589"/>
    </row>
    <row r="2471" spans="3:3">
      <c r="C2471" s="589"/>
    </row>
    <row r="2472" spans="3:3">
      <c r="C2472" s="589"/>
    </row>
    <row r="2473" spans="3:3">
      <c r="C2473" s="589"/>
    </row>
    <row r="2474" spans="3:3">
      <c r="C2474" s="589"/>
    </row>
    <row r="2475" spans="3:3">
      <c r="C2475" s="589"/>
    </row>
    <row r="2476" spans="3:3">
      <c r="C2476" s="589"/>
    </row>
    <row r="2477" spans="3:3">
      <c r="C2477" s="589"/>
    </row>
    <row r="2478" spans="3:3">
      <c r="C2478" s="589"/>
    </row>
    <row r="2479" spans="3:3">
      <c r="C2479" s="589"/>
    </row>
    <row r="2480" spans="3:3">
      <c r="C2480" s="589"/>
    </row>
    <row r="2481" spans="3:3">
      <c r="C2481" s="589"/>
    </row>
    <row r="2482" spans="3:3">
      <c r="C2482" s="589"/>
    </row>
    <row r="2483" spans="3:3">
      <c r="C2483" s="589"/>
    </row>
    <row r="2484" spans="3:3">
      <c r="C2484" s="589"/>
    </row>
    <row r="2485" spans="3:3">
      <c r="C2485" s="589"/>
    </row>
    <row r="2486" spans="3:3">
      <c r="C2486" s="589"/>
    </row>
    <row r="2487" spans="3:3">
      <c r="C2487" s="589"/>
    </row>
    <row r="2488" spans="3:3">
      <c r="C2488" s="589"/>
    </row>
    <row r="2489" spans="3:3">
      <c r="C2489" s="589"/>
    </row>
    <row r="2490" spans="3:3">
      <c r="C2490" s="589"/>
    </row>
    <row r="2491" spans="3:3">
      <c r="C2491" s="589"/>
    </row>
    <row r="2492" spans="3:3">
      <c r="C2492" s="589"/>
    </row>
    <row r="2493" spans="3:3">
      <c r="C2493" s="589"/>
    </row>
    <row r="2494" spans="3:3">
      <c r="C2494" s="589"/>
    </row>
    <row r="2495" spans="3:3">
      <c r="C2495" s="589"/>
    </row>
    <row r="2496" spans="3:3">
      <c r="C2496" s="589"/>
    </row>
    <row r="2497" spans="3:3">
      <c r="C2497" s="589"/>
    </row>
    <row r="2498" spans="3:3">
      <c r="C2498" s="589"/>
    </row>
    <row r="2499" spans="3:3">
      <c r="C2499" s="589"/>
    </row>
    <row r="2500" spans="3:3">
      <c r="C2500" s="589"/>
    </row>
    <row r="2501" spans="3:3">
      <c r="C2501" s="589"/>
    </row>
    <row r="2502" spans="3:3">
      <c r="C2502" s="589"/>
    </row>
    <row r="2503" spans="3:3">
      <c r="C2503" s="589"/>
    </row>
    <row r="2504" spans="3:3">
      <c r="C2504" s="589"/>
    </row>
    <row r="2505" spans="3:3">
      <c r="C2505" s="589"/>
    </row>
    <row r="2506" spans="3:3">
      <c r="C2506" s="589"/>
    </row>
    <row r="2507" spans="3:3">
      <c r="C2507" s="589"/>
    </row>
    <row r="2508" spans="3:3">
      <c r="C2508" s="589"/>
    </row>
    <row r="2509" spans="3:3">
      <c r="C2509" s="589"/>
    </row>
    <row r="2510" spans="3:3">
      <c r="C2510" s="589"/>
    </row>
    <row r="2511" spans="3:3">
      <c r="C2511" s="589"/>
    </row>
    <row r="2512" spans="3:3">
      <c r="C2512" s="589"/>
    </row>
    <row r="2513" spans="3:3">
      <c r="C2513" s="589"/>
    </row>
    <row r="2514" spans="3:3">
      <c r="C2514" s="589"/>
    </row>
    <row r="2515" spans="3:3">
      <c r="C2515" s="589"/>
    </row>
    <row r="2516" spans="3:3">
      <c r="C2516" s="589"/>
    </row>
    <row r="2517" spans="3:3">
      <c r="C2517" s="589"/>
    </row>
    <row r="2518" spans="3:3">
      <c r="C2518" s="589"/>
    </row>
    <row r="2519" spans="3:3">
      <c r="C2519" s="589"/>
    </row>
    <row r="2520" spans="3:3">
      <c r="C2520" s="589"/>
    </row>
    <row r="2521" spans="3:3">
      <c r="C2521" s="589"/>
    </row>
    <row r="2522" spans="3:3">
      <c r="C2522" s="589"/>
    </row>
    <row r="2523" spans="3:3">
      <c r="C2523" s="589"/>
    </row>
    <row r="2524" spans="3:3">
      <c r="C2524" s="589"/>
    </row>
    <row r="2525" spans="3:3">
      <c r="C2525" s="589"/>
    </row>
    <row r="2526" spans="3:3">
      <c r="C2526" s="589"/>
    </row>
    <row r="2527" spans="3:3">
      <c r="C2527" s="589"/>
    </row>
    <row r="2528" spans="3:3">
      <c r="C2528" s="589"/>
    </row>
    <row r="2529" spans="3:3">
      <c r="C2529" s="589"/>
    </row>
    <row r="2530" spans="3:3">
      <c r="C2530" s="589"/>
    </row>
    <row r="2531" spans="3:3">
      <c r="C2531" s="589"/>
    </row>
    <row r="2532" spans="3:3">
      <c r="C2532" s="589"/>
    </row>
    <row r="2533" spans="3:3">
      <c r="C2533" s="589"/>
    </row>
    <row r="2534" spans="3:3">
      <c r="C2534" s="589"/>
    </row>
    <row r="2535" spans="3:3">
      <c r="C2535" s="589"/>
    </row>
    <row r="2536" spans="3:3">
      <c r="C2536" s="589"/>
    </row>
    <row r="2537" spans="3:3">
      <c r="C2537" s="589"/>
    </row>
    <row r="2538" spans="3:3">
      <c r="C2538" s="589"/>
    </row>
    <row r="2539" spans="3:3">
      <c r="C2539" s="589"/>
    </row>
    <row r="2540" spans="3:3">
      <c r="C2540" s="589"/>
    </row>
    <row r="2541" spans="3:3">
      <c r="C2541" s="589"/>
    </row>
    <row r="2542" spans="3:3">
      <c r="C2542" s="589"/>
    </row>
    <row r="2543" spans="3:3">
      <c r="C2543" s="589"/>
    </row>
    <row r="2544" spans="3:3">
      <c r="C2544" s="589"/>
    </row>
    <row r="2545" spans="3:3">
      <c r="C2545" s="589"/>
    </row>
    <row r="2546" spans="3:3">
      <c r="C2546" s="589"/>
    </row>
    <row r="2547" spans="3:3">
      <c r="C2547" s="589"/>
    </row>
    <row r="2548" spans="3:3">
      <c r="C2548" s="589"/>
    </row>
    <row r="2549" spans="3:3">
      <c r="C2549" s="589"/>
    </row>
    <row r="2550" spans="3:3">
      <c r="C2550" s="589"/>
    </row>
    <row r="2551" spans="3:3">
      <c r="C2551" s="589"/>
    </row>
    <row r="2552" spans="3:3">
      <c r="C2552" s="589"/>
    </row>
    <row r="2553" spans="3:3">
      <c r="C2553" s="589"/>
    </row>
    <row r="2554" spans="3:3">
      <c r="C2554" s="589"/>
    </row>
    <row r="2555" spans="3:3">
      <c r="C2555" s="589"/>
    </row>
    <row r="2556" spans="3:3">
      <c r="C2556" s="589"/>
    </row>
    <row r="2557" spans="3:3">
      <c r="C2557" s="589"/>
    </row>
    <row r="2558" spans="3:3">
      <c r="C2558" s="589"/>
    </row>
    <row r="2559" spans="3:3">
      <c r="C2559" s="589"/>
    </row>
    <row r="2560" spans="3:3">
      <c r="C2560" s="589"/>
    </row>
    <row r="2561" spans="3:3">
      <c r="C2561" s="589"/>
    </row>
    <row r="2562" spans="3:3">
      <c r="C2562" s="589"/>
    </row>
    <row r="2563" spans="3:3">
      <c r="C2563" s="589"/>
    </row>
    <row r="2564" spans="3:3">
      <c r="C2564" s="589"/>
    </row>
    <row r="2565" spans="3:3">
      <c r="C2565" s="589"/>
    </row>
    <row r="2566" spans="3:3">
      <c r="C2566" s="589"/>
    </row>
    <row r="2567" spans="3:3">
      <c r="C2567" s="589"/>
    </row>
    <row r="2568" spans="3:3">
      <c r="C2568" s="589"/>
    </row>
    <row r="2569" spans="3:3">
      <c r="C2569" s="589"/>
    </row>
    <row r="2570" spans="3:3">
      <c r="C2570" s="589"/>
    </row>
    <row r="2571" spans="3:3">
      <c r="C2571" s="589"/>
    </row>
    <row r="2572" spans="3:3">
      <c r="C2572" s="589"/>
    </row>
    <row r="2573" spans="3:3">
      <c r="C2573" s="589"/>
    </row>
    <row r="2574" spans="3:3">
      <c r="C2574" s="589"/>
    </row>
    <row r="2575" spans="3:3">
      <c r="C2575" s="589"/>
    </row>
    <row r="2576" spans="3:3">
      <c r="C2576" s="589"/>
    </row>
    <row r="2577" spans="3:3">
      <c r="C2577" s="589"/>
    </row>
    <row r="2578" spans="3:3">
      <c r="C2578" s="589"/>
    </row>
    <row r="2579" spans="3:3">
      <c r="C2579" s="589"/>
    </row>
    <row r="2580" spans="3:3">
      <c r="C2580" s="589"/>
    </row>
    <row r="2581" spans="3:3">
      <c r="C2581" s="589"/>
    </row>
    <row r="2582" spans="3:3">
      <c r="C2582" s="589"/>
    </row>
    <row r="2583" spans="3:3">
      <c r="C2583" s="589"/>
    </row>
    <row r="2584" spans="3:3">
      <c r="C2584" s="589"/>
    </row>
    <row r="2585" spans="3:3">
      <c r="C2585" s="589"/>
    </row>
    <row r="2586" spans="3:3">
      <c r="C2586" s="589"/>
    </row>
    <row r="2587" spans="3:3">
      <c r="C2587" s="589"/>
    </row>
    <row r="2588" spans="3:3">
      <c r="C2588" s="589"/>
    </row>
    <row r="2589" spans="3:3">
      <c r="C2589" s="589"/>
    </row>
    <row r="2590" spans="3:3">
      <c r="C2590" s="589"/>
    </row>
    <row r="2591" spans="3:3">
      <c r="C2591" s="589"/>
    </row>
    <row r="2592" spans="3:3">
      <c r="C2592" s="589"/>
    </row>
    <row r="2593" spans="3:3">
      <c r="C2593" s="589"/>
    </row>
    <row r="2594" spans="3:3">
      <c r="C2594" s="589"/>
    </row>
    <row r="2595" spans="3:3">
      <c r="C2595" s="589"/>
    </row>
    <row r="2596" spans="3:3">
      <c r="C2596" s="589"/>
    </row>
    <row r="2597" spans="3:3">
      <c r="C2597" s="589"/>
    </row>
    <row r="2598" spans="3:3">
      <c r="C2598" s="589"/>
    </row>
    <row r="2599" spans="3:3">
      <c r="C2599" s="589"/>
    </row>
    <row r="2600" spans="3:3">
      <c r="C2600" s="589"/>
    </row>
    <row r="2601" spans="3:3">
      <c r="C2601" s="589"/>
    </row>
    <row r="2602" spans="3:3">
      <c r="C2602" s="589"/>
    </row>
    <row r="2603" spans="3:3">
      <c r="C2603" s="589"/>
    </row>
    <row r="2604" spans="3:3">
      <c r="C2604" s="589"/>
    </row>
    <row r="2605" spans="3:3">
      <c r="C2605" s="589"/>
    </row>
    <row r="2606" spans="3:3">
      <c r="C2606" s="589"/>
    </row>
    <row r="2607" spans="3:3">
      <c r="C2607" s="589"/>
    </row>
    <row r="2608" spans="3:3">
      <c r="C2608" s="589"/>
    </row>
    <row r="2609" spans="3:3">
      <c r="C2609" s="589"/>
    </row>
    <row r="2610" spans="3:3">
      <c r="C2610" s="589"/>
    </row>
    <row r="2611" spans="3:3">
      <c r="C2611" s="589"/>
    </row>
    <row r="2612" spans="3:3">
      <c r="C2612" s="589"/>
    </row>
    <row r="2613" spans="3:3">
      <c r="C2613" s="589"/>
    </row>
    <row r="2614" spans="3:3">
      <c r="C2614" s="589"/>
    </row>
    <row r="2615" spans="3:3">
      <c r="C2615" s="589"/>
    </row>
    <row r="2616" spans="3:3">
      <c r="C2616" s="589"/>
    </row>
    <row r="2617" spans="3:3">
      <c r="C2617" s="589"/>
    </row>
    <row r="2618" spans="3:3">
      <c r="C2618" s="589"/>
    </row>
    <row r="2619" spans="3:3">
      <c r="C2619" s="589"/>
    </row>
    <row r="2620" spans="3:3">
      <c r="C2620" s="589"/>
    </row>
    <row r="2621" spans="3:3">
      <c r="C2621" s="589"/>
    </row>
    <row r="2622" spans="3:3">
      <c r="C2622" s="589"/>
    </row>
    <row r="2623" spans="3:3">
      <c r="C2623" s="589"/>
    </row>
    <row r="2624" spans="3:3">
      <c r="C2624" s="589"/>
    </row>
    <row r="2625" spans="3:3">
      <c r="C2625" s="589"/>
    </row>
    <row r="2626" spans="3:3">
      <c r="C2626" s="589"/>
    </row>
    <row r="2627" spans="3:3">
      <c r="C2627" s="589"/>
    </row>
    <row r="2628" spans="3:3">
      <c r="C2628" s="589"/>
    </row>
    <row r="2629" spans="3:3">
      <c r="C2629" s="589"/>
    </row>
    <row r="2630" spans="3:3">
      <c r="C2630" s="589"/>
    </row>
    <row r="2631" spans="3:3">
      <c r="C2631" s="589"/>
    </row>
    <row r="2632" spans="3:3">
      <c r="C2632" s="589"/>
    </row>
    <row r="2633" spans="3:3">
      <c r="C2633" s="589"/>
    </row>
    <row r="2634" spans="3:3">
      <c r="C2634" s="589"/>
    </row>
    <row r="2635" spans="3:3">
      <c r="C2635" s="589"/>
    </row>
    <row r="2636" spans="3:3">
      <c r="C2636" s="589"/>
    </row>
    <row r="2637" spans="3:3">
      <c r="C2637" s="589"/>
    </row>
    <row r="2638" spans="3:3">
      <c r="C2638" s="589"/>
    </row>
    <row r="2639" spans="3:3">
      <c r="C2639" s="589"/>
    </row>
    <row r="2640" spans="3:3">
      <c r="C2640" s="589"/>
    </row>
    <row r="2641" spans="3:3">
      <c r="C2641" s="589"/>
    </row>
    <row r="2642" spans="3:3">
      <c r="C2642" s="589"/>
    </row>
    <row r="2643" spans="3:3">
      <c r="C2643" s="589"/>
    </row>
    <row r="2644" spans="3:3">
      <c r="C2644" s="589"/>
    </row>
    <row r="2645" spans="3:3">
      <c r="C2645" s="589"/>
    </row>
    <row r="2646" spans="3:3">
      <c r="C2646" s="589"/>
    </row>
    <row r="2647" spans="3:3">
      <c r="C2647" s="589"/>
    </row>
    <row r="2648" spans="3:3">
      <c r="C2648" s="589"/>
    </row>
    <row r="2649" spans="3:3">
      <c r="C2649" s="589"/>
    </row>
    <row r="2650" spans="3:3">
      <c r="C2650" s="589"/>
    </row>
    <row r="2651" spans="3:3">
      <c r="C2651" s="589"/>
    </row>
    <row r="2652" spans="3:3">
      <c r="C2652" s="589"/>
    </row>
    <row r="2653" spans="3:3">
      <c r="C2653" s="589"/>
    </row>
    <row r="2654" spans="3:3">
      <c r="C2654" s="589"/>
    </row>
    <row r="2655" spans="3:3">
      <c r="C2655" s="589"/>
    </row>
    <row r="2656" spans="3:3">
      <c r="C2656" s="589"/>
    </row>
    <row r="2657" spans="3:3">
      <c r="C2657" s="589"/>
    </row>
    <row r="2658" spans="3:3">
      <c r="C2658" s="589"/>
    </row>
    <row r="2659" spans="3:3">
      <c r="C2659" s="589"/>
    </row>
    <row r="2660" spans="3:3">
      <c r="C2660" s="589"/>
    </row>
    <row r="2661" spans="3:3">
      <c r="C2661" s="589"/>
    </row>
    <row r="2662" spans="3:3">
      <c r="C2662" s="589"/>
    </row>
    <row r="2663" spans="3:3">
      <c r="C2663" s="589"/>
    </row>
    <row r="2664" spans="3:3">
      <c r="C2664" s="589"/>
    </row>
    <row r="2665" spans="3:3">
      <c r="C2665" s="589"/>
    </row>
    <row r="2666" spans="3:3">
      <c r="C2666" s="589"/>
    </row>
    <row r="2667" spans="3:3">
      <c r="C2667" s="589"/>
    </row>
    <row r="2668" spans="3:3">
      <c r="C2668" s="589"/>
    </row>
    <row r="2669" spans="3:3">
      <c r="C2669" s="589"/>
    </row>
    <row r="2670" spans="3:3">
      <c r="C2670" s="589"/>
    </row>
    <row r="2671" spans="3:3">
      <c r="C2671" s="589"/>
    </row>
    <row r="2672" spans="3:3">
      <c r="C2672" s="589"/>
    </row>
    <row r="2673" spans="3:3">
      <c r="C2673" s="589"/>
    </row>
    <row r="2674" spans="3:3">
      <c r="C2674" s="589"/>
    </row>
    <row r="2675" spans="3:3">
      <c r="C2675" s="589"/>
    </row>
    <row r="2676" spans="3:3">
      <c r="C2676" s="589"/>
    </row>
    <row r="2677" spans="3:3">
      <c r="C2677" s="589"/>
    </row>
    <row r="2678" spans="3:3">
      <c r="C2678" s="589"/>
    </row>
    <row r="2679" spans="3:3">
      <c r="C2679" s="589"/>
    </row>
    <row r="2680" spans="3:3">
      <c r="C2680" s="589"/>
    </row>
    <row r="2681" spans="3:3">
      <c r="C2681" s="589"/>
    </row>
    <row r="2682" spans="3:3">
      <c r="C2682" s="589"/>
    </row>
    <row r="2683" spans="3:3">
      <c r="C2683" s="589"/>
    </row>
    <row r="2684" spans="3:3">
      <c r="C2684" s="589"/>
    </row>
    <row r="2685" spans="3:3">
      <c r="C2685" s="589"/>
    </row>
    <row r="2686" spans="3:3">
      <c r="C2686" s="589"/>
    </row>
    <row r="2687" spans="3:3">
      <c r="C2687" s="589"/>
    </row>
    <row r="2688" spans="3:3">
      <c r="C2688" s="589"/>
    </row>
    <row r="2689" spans="3:3">
      <c r="C2689" s="589"/>
    </row>
    <row r="2690" spans="3:3">
      <c r="C2690" s="589"/>
    </row>
    <row r="2691" spans="3:3">
      <c r="C2691" s="589"/>
    </row>
    <row r="2692" spans="3:3">
      <c r="C2692" s="589"/>
    </row>
    <row r="2693" spans="3:3">
      <c r="C2693" s="589"/>
    </row>
    <row r="2694" spans="3:3">
      <c r="C2694" s="589"/>
    </row>
    <row r="2695" spans="3:3">
      <c r="C2695" s="589"/>
    </row>
    <row r="2696" spans="3:3">
      <c r="C2696" s="589"/>
    </row>
    <row r="2697" spans="3:3">
      <c r="C2697" s="589"/>
    </row>
    <row r="2698" spans="3:3">
      <c r="C2698" s="589"/>
    </row>
    <row r="2699" spans="3:3">
      <c r="C2699" s="589"/>
    </row>
    <row r="2700" spans="3:3">
      <c r="C2700" s="589"/>
    </row>
    <row r="2701" spans="3:3">
      <c r="C2701" s="589"/>
    </row>
    <row r="2702" spans="3:3">
      <c r="C2702" s="589"/>
    </row>
    <row r="2703" spans="3:3">
      <c r="C2703" s="589"/>
    </row>
    <row r="2704" spans="3:3">
      <c r="C2704" s="589"/>
    </row>
    <row r="2705" spans="3:3">
      <c r="C2705" s="589"/>
    </row>
    <row r="2706" spans="3:3">
      <c r="C2706" s="589"/>
    </row>
    <row r="2707" spans="3:3">
      <c r="C2707" s="589"/>
    </row>
    <row r="2708" spans="3:3">
      <c r="C2708" s="589"/>
    </row>
    <row r="2709" spans="3:3">
      <c r="C2709" s="589"/>
    </row>
    <row r="2710" spans="3:3">
      <c r="C2710" s="589"/>
    </row>
    <row r="2711" spans="3:3">
      <c r="C2711" s="589"/>
    </row>
    <row r="2712" spans="3:3">
      <c r="C2712" s="589"/>
    </row>
    <row r="2713" spans="3:3">
      <c r="C2713" s="589"/>
    </row>
    <row r="2714" spans="3:3">
      <c r="C2714" s="589"/>
    </row>
    <row r="2715" spans="3:3">
      <c r="C2715" s="589"/>
    </row>
    <row r="2716" spans="3:3">
      <c r="C2716" s="589"/>
    </row>
    <row r="2717" spans="3:3">
      <c r="C2717" s="589"/>
    </row>
    <row r="2718" spans="3:3">
      <c r="C2718" s="589"/>
    </row>
    <row r="2719" spans="3:3">
      <c r="C2719" s="589"/>
    </row>
    <row r="2720" spans="3:3">
      <c r="C2720" s="589"/>
    </row>
    <row r="2721" spans="3:3">
      <c r="C2721" s="589"/>
    </row>
    <row r="2722" spans="3:3">
      <c r="C2722" s="589"/>
    </row>
    <row r="2723" spans="3:3">
      <c r="C2723" s="589"/>
    </row>
    <row r="2724" spans="3:3">
      <c r="C2724" s="589"/>
    </row>
    <row r="2725" spans="3:3">
      <c r="C2725" s="589"/>
    </row>
    <row r="2726" spans="3:3">
      <c r="C2726" s="589"/>
    </row>
    <row r="2727" spans="3:3">
      <c r="C2727" s="589"/>
    </row>
    <row r="2728" spans="3:3">
      <c r="C2728" s="589"/>
    </row>
    <row r="2729" spans="3:3">
      <c r="C2729" s="589"/>
    </row>
    <row r="2730" spans="3:3">
      <c r="C2730" s="589"/>
    </row>
    <row r="2731" spans="3:3">
      <c r="C2731" s="589"/>
    </row>
    <row r="2732" spans="3:3">
      <c r="C2732" s="589"/>
    </row>
    <row r="2733" spans="3:3">
      <c r="C2733" s="589"/>
    </row>
    <row r="2734" spans="3:3">
      <c r="C2734" s="589"/>
    </row>
    <row r="2735" spans="3:3">
      <c r="C2735" s="589"/>
    </row>
    <row r="2736" spans="3:3">
      <c r="C2736" s="589"/>
    </row>
    <row r="2737" spans="3:3">
      <c r="C2737" s="589"/>
    </row>
    <row r="2738" spans="3:3">
      <c r="C2738" s="589"/>
    </row>
    <row r="2739" spans="3:3">
      <c r="C2739" s="589"/>
    </row>
    <row r="2740" spans="3:3">
      <c r="C2740" s="589"/>
    </row>
    <row r="2741" spans="3:3">
      <c r="C2741" s="589"/>
    </row>
    <row r="2742" spans="3:3">
      <c r="C2742" s="589"/>
    </row>
    <row r="2743" spans="3:3">
      <c r="C2743" s="589"/>
    </row>
    <row r="2744" spans="3:3">
      <c r="C2744" s="589"/>
    </row>
    <row r="2745" spans="3:3">
      <c r="C2745" s="589"/>
    </row>
    <row r="2746" spans="3:3">
      <c r="C2746" s="589"/>
    </row>
    <row r="2747" spans="3:3">
      <c r="C2747" s="589"/>
    </row>
    <row r="2748" spans="3:3">
      <c r="C2748" s="589"/>
    </row>
    <row r="2749" spans="3:3">
      <c r="C2749" s="589"/>
    </row>
    <row r="2750" spans="3:3">
      <c r="C2750" s="589"/>
    </row>
    <row r="2751" spans="3:3">
      <c r="C2751" s="589"/>
    </row>
    <row r="2752" spans="3:3">
      <c r="C2752" s="589"/>
    </row>
    <row r="2753" spans="3:3">
      <c r="C2753" s="589"/>
    </row>
    <row r="2754" spans="3:3">
      <c r="C2754" s="589"/>
    </row>
    <row r="2755" spans="3:3">
      <c r="C2755" s="589"/>
    </row>
    <row r="2756" spans="3:3">
      <c r="C2756" s="589"/>
    </row>
    <row r="2757" spans="3:3">
      <c r="C2757" s="589"/>
    </row>
    <row r="2758" spans="3:3">
      <c r="C2758" s="589"/>
    </row>
    <row r="2759" spans="3:3">
      <c r="C2759" s="589"/>
    </row>
    <row r="2760" spans="3:3">
      <c r="C2760" s="589"/>
    </row>
    <row r="2761" spans="3:3">
      <c r="C2761" s="589"/>
    </row>
    <row r="2762" spans="3:3">
      <c r="C2762" s="589"/>
    </row>
    <row r="2763" spans="3:3">
      <c r="C2763" s="589"/>
    </row>
    <row r="2764" spans="3:3">
      <c r="C2764" s="589"/>
    </row>
    <row r="2765" spans="3:3">
      <c r="C2765" s="589"/>
    </row>
    <row r="2766" spans="3:3">
      <c r="C2766" s="589"/>
    </row>
    <row r="2767" spans="3:3">
      <c r="C2767" s="589"/>
    </row>
    <row r="2768" spans="3:3">
      <c r="C2768" s="589"/>
    </row>
    <row r="2769" spans="3:3">
      <c r="C2769" s="589"/>
    </row>
    <row r="2770" spans="3:3">
      <c r="C2770" s="589"/>
    </row>
    <row r="2771" spans="3:3">
      <c r="C2771" s="589"/>
    </row>
    <row r="2772" spans="3:3">
      <c r="C2772" s="589"/>
    </row>
    <row r="2773" spans="3:3">
      <c r="C2773" s="589"/>
    </row>
    <row r="2774" spans="3:3">
      <c r="C2774" s="589"/>
    </row>
    <row r="2775" spans="3:3">
      <c r="C2775" s="589"/>
    </row>
    <row r="2776" spans="3:3">
      <c r="C2776" s="589"/>
    </row>
    <row r="2777" spans="3:3">
      <c r="C2777" s="589"/>
    </row>
    <row r="2778" spans="3:3">
      <c r="C2778" s="589"/>
    </row>
    <row r="2779" spans="3:3">
      <c r="C2779" s="589"/>
    </row>
    <row r="2780" spans="3:3">
      <c r="C2780" s="589"/>
    </row>
    <row r="2781" spans="3:3">
      <c r="C2781" s="589"/>
    </row>
    <row r="2782" spans="3:3">
      <c r="C2782" s="589"/>
    </row>
    <row r="2783" spans="3:3">
      <c r="C2783" s="589"/>
    </row>
    <row r="2784" spans="3:3">
      <c r="C2784" s="589"/>
    </row>
    <row r="2785" spans="3:3">
      <c r="C2785" s="589"/>
    </row>
    <row r="2786" spans="3:3">
      <c r="C2786" s="589"/>
    </row>
    <row r="2787" spans="3:3">
      <c r="C2787" s="589"/>
    </row>
    <row r="2788" spans="3:3">
      <c r="C2788" s="589"/>
    </row>
    <row r="2789" spans="3:3">
      <c r="C2789" s="589"/>
    </row>
    <row r="2790" spans="3:3">
      <c r="C2790" s="589"/>
    </row>
    <row r="2791" spans="3:3">
      <c r="C2791" s="589"/>
    </row>
    <row r="2792" spans="3:3">
      <c r="C2792" s="589"/>
    </row>
    <row r="2793" spans="3:3">
      <c r="C2793" s="589"/>
    </row>
    <row r="2794" spans="3:3">
      <c r="C2794" s="589"/>
    </row>
    <row r="2795" spans="3:3">
      <c r="C2795" s="589"/>
    </row>
    <row r="2796" spans="3:3">
      <c r="C2796" s="589"/>
    </row>
    <row r="2797" spans="3:3">
      <c r="C2797" s="589"/>
    </row>
    <row r="2798" spans="3:3">
      <c r="C2798" s="589"/>
    </row>
    <row r="2799" spans="3:3">
      <c r="C2799" s="589"/>
    </row>
    <row r="2800" spans="3:3">
      <c r="C2800" s="589"/>
    </row>
    <row r="2801" spans="3:3">
      <c r="C2801" s="589"/>
    </row>
    <row r="2802" spans="3:3">
      <c r="C2802" s="589"/>
    </row>
    <row r="2803" spans="3:3">
      <c r="C2803" s="589"/>
    </row>
    <row r="2804" spans="3:3">
      <c r="C2804" s="589"/>
    </row>
    <row r="2805" spans="3:3">
      <c r="C2805" s="589"/>
    </row>
    <row r="2806" spans="3:3">
      <c r="C2806" s="589"/>
    </row>
    <row r="2807" spans="3:3">
      <c r="C2807" s="589"/>
    </row>
    <row r="2808" spans="3:3">
      <c r="C2808" s="589"/>
    </row>
    <row r="2809" spans="3:3">
      <c r="C2809" s="589"/>
    </row>
    <row r="2810" spans="3:3">
      <c r="C2810" s="589"/>
    </row>
    <row r="2811" spans="3:3">
      <c r="C2811" s="589"/>
    </row>
    <row r="2812" spans="3:3">
      <c r="C2812" s="589"/>
    </row>
    <row r="2813" spans="3:3">
      <c r="C2813" s="589"/>
    </row>
    <row r="2814" spans="3:3">
      <c r="C2814" s="589"/>
    </row>
    <row r="2815" spans="3:3">
      <c r="C2815" s="589"/>
    </row>
    <row r="2816" spans="3:3">
      <c r="C2816" s="589"/>
    </row>
    <row r="2817" spans="3:3">
      <c r="C2817" s="589"/>
    </row>
    <row r="2818" spans="3:3">
      <c r="C2818" s="589"/>
    </row>
    <row r="2819" spans="3:3">
      <c r="C2819" s="589"/>
    </row>
    <row r="2820" spans="3:3">
      <c r="C2820" s="589"/>
    </row>
    <row r="2821" spans="3:3">
      <c r="C2821" s="589"/>
    </row>
    <row r="2822" spans="3:3">
      <c r="C2822" s="589"/>
    </row>
    <row r="2823" spans="3:3">
      <c r="C2823" s="589"/>
    </row>
    <row r="2824" spans="3:3">
      <c r="C2824" s="589"/>
    </row>
    <row r="2825" spans="3:3">
      <c r="C2825" s="589"/>
    </row>
    <row r="2826" spans="3:3">
      <c r="C2826" s="589"/>
    </row>
    <row r="2827" spans="3:3">
      <c r="C2827" s="589"/>
    </row>
    <row r="2828" spans="3:3">
      <c r="C2828" s="589"/>
    </row>
    <row r="2829" spans="3:3">
      <c r="C2829" s="589"/>
    </row>
    <row r="2830" spans="3:3">
      <c r="C2830" s="589"/>
    </row>
    <row r="2831" spans="3:3">
      <c r="C2831" s="589"/>
    </row>
    <row r="2832" spans="3:3">
      <c r="C2832" s="589"/>
    </row>
    <row r="2833" spans="3:3">
      <c r="C2833" s="589"/>
    </row>
    <row r="2834" spans="3:3">
      <c r="C2834" s="589"/>
    </row>
    <row r="2835" spans="3:3">
      <c r="C2835" s="589"/>
    </row>
    <row r="2836" spans="3:3">
      <c r="C2836" s="589"/>
    </row>
    <row r="2837" spans="3:3">
      <c r="C2837" s="589"/>
    </row>
    <row r="2838" spans="3:3">
      <c r="C2838" s="589"/>
    </row>
    <row r="2839" spans="3:3">
      <c r="C2839" s="589"/>
    </row>
    <row r="2840" spans="3:3">
      <c r="C2840" s="589"/>
    </row>
    <row r="2841" spans="3:3">
      <c r="C2841" s="589"/>
    </row>
    <row r="2842" spans="3:3">
      <c r="C2842" s="589"/>
    </row>
    <row r="2843" spans="3:3">
      <c r="C2843" s="589"/>
    </row>
    <row r="2844" spans="3:3">
      <c r="C2844" s="589"/>
    </row>
    <row r="2845" spans="3:3">
      <c r="C2845" s="589"/>
    </row>
    <row r="2846" spans="3:3">
      <c r="C2846" s="589"/>
    </row>
    <row r="2847" spans="3:3">
      <c r="C2847" s="589"/>
    </row>
    <row r="2848" spans="3:3">
      <c r="C2848" s="589"/>
    </row>
    <row r="2849" spans="3:3">
      <c r="C2849" s="589"/>
    </row>
    <row r="2850" spans="3:3">
      <c r="C2850" s="589"/>
    </row>
    <row r="2851" spans="3:3">
      <c r="C2851" s="589"/>
    </row>
    <row r="2852" spans="3:3">
      <c r="C2852" s="589"/>
    </row>
    <row r="2853" spans="3:3">
      <c r="C2853" s="589"/>
    </row>
    <row r="2854" spans="3:3">
      <c r="C2854" s="589"/>
    </row>
    <row r="2855" spans="3:3">
      <c r="C2855" s="589"/>
    </row>
    <row r="2856" spans="3:3">
      <c r="C2856" s="589"/>
    </row>
    <row r="2857" spans="3:3">
      <c r="C2857" s="589"/>
    </row>
    <row r="2858" spans="3:3">
      <c r="C2858" s="589"/>
    </row>
    <row r="2859" spans="3:3">
      <c r="C2859" s="589"/>
    </row>
    <row r="2860" spans="3:3">
      <c r="C2860" s="589"/>
    </row>
    <row r="2861" spans="3:3">
      <c r="C2861" s="589"/>
    </row>
    <row r="2862" spans="3:3">
      <c r="C2862" s="589"/>
    </row>
    <row r="2863" spans="3:3">
      <c r="C2863" s="589"/>
    </row>
    <row r="2864" spans="3:3">
      <c r="C2864" s="589"/>
    </row>
    <row r="2865" spans="3:3">
      <c r="C2865" s="589"/>
    </row>
    <row r="2866" spans="3:3">
      <c r="C2866" s="589"/>
    </row>
    <row r="2867" spans="3:3">
      <c r="C2867" s="589"/>
    </row>
    <row r="2868" spans="3:3">
      <c r="C2868" s="589"/>
    </row>
    <row r="2869" spans="3:3">
      <c r="C2869" s="589"/>
    </row>
    <row r="2870" spans="3:3">
      <c r="C2870" s="589"/>
    </row>
    <row r="2871" spans="3:3">
      <c r="C2871" s="589"/>
    </row>
    <row r="2872" spans="3:3">
      <c r="C2872" s="589"/>
    </row>
    <row r="2873" spans="3:3">
      <c r="C2873" s="589"/>
    </row>
    <row r="2874" spans="3:3">
      <c r="C2874" s="589"/>
    </row>
    <row r="2875" spans="3:3">
      <c r="C2875" s="589"/>
    </row>
    <row r="2876" spans="3:3">
      <c r="C2876" s="589"/>
    </row>
    <row r="2877" spans="3:3">
      <c r="C2877" s="589"/>
    </row>
    <row r="2878" spans="3:3">
      <c r="C2878" s="589"/>
    </row>
    <row r="2879" spans="3:3">
      <c r="C2879" s="589"/>
    </row>
    <row r="2880" spans="3:3">
      <c r="C2880" s="589"/>
    </row>
    <row r="2881" spans="3:3">
      <c r="C2881" s="589"/>
    </row>
    <row r="2882" spans="3:3">
      <c r="C2882" s="589"/>
    </row>
    <row r="2883" spans="3:3">
      <c r="C2883" s="589"/>
    </row>
    <row r="2884" spans="3:3">
      <c r="C2884" s="589"/>
    </row>
    <row r="2885" spans="3:3">
      <c r="C2885" s="589"/>
    </row>
    <row r="2886" spans="3:3">
      <c r="C2886" s="589"/>
    </row>
    <row r="2887" spans="3:3">
      <c r="C2887" s="589"/>
    </row>
    <row r="2888" spans="3:3">
      <c r="C2888" s="589"/>
    </row>
    <row r="2889" spans="3:3">
      <c r="C2889" s="589"/>
    </row>
    <row r="2890" spans="3:3">
      <c r="C2890" s="589"/>
    </row>
    <row r="2891" spans="3:3">
      <c r="C2891" s="589"/>
    </row>
    <row r="2892" spans="3:3">
      <c r="C2892" s="589"/>
    </row>
    <row r="2893" spans="3:3">
      <c r="C2893" s="589"/>
    </row>
    <row r="2894" spans="3:3">
      <c r="C2894" s="589"/>
    </row>
    <row r="2895" spans="3:3">
      <c r="C2895" s="589"/>
    </row>
    <row r="2896" spans="3:3">
      <c r="C2896" s="589"/>
    </row>
    <row r="2897" spans="3:3">
      <c r="C2897" s="589"/>
    </row>
    <row r="2898" spans="3:3">
      <c r="C2898" s="589"/>
    </row>
    <row r="2899" spans="3:3">
      <c r="C2899" s="589"/>
    </row>
    <row r="2900" spans="3:3">
      <c r="C2900" s="589"/>
    </row>
    <row r="2901" spans="3:3">
      <c r="C2901" s="589"/>
    </row>
    <row r="2902" spans="3:3">
      <c r="C2902" s="589"/>
    </row>
    <row r="2903" spans="3:3">
      <c r="C2903" s="589"/>
    </row>
    <row r="2904" spans="3:3">
      <c r="C2904" s="589"/>
    </row>
    <row r="2905" spans="3:3">
      <c r="C2905" s="589"/>
    </row>
    <row r="2906" spans="3:3">
      <c r="C2906" s="589"/>
    </row>
    <row r="2907" spans="3:3">
      <c r="C2907" s="589"/>
    </row>
    <row r="2908" spans="3:3">
      <c r="C2908" s="589"/>
    </row>
    <row r="2909" spans="3:3">
      <c r="C2909" s="589"/>
    </row>
    <row r="2910" spans="3:3">
      <c r="C2910" s="589"/>
    </row>
    <row r="2911" spans="3:3">
      <c r="C2911" s="589"/>
    </row>
    <row r="2912" spans="3:3">
      <c r="C2912" s="589"/>
    </row>
    <row r="2913" spans="3:3">
      <c r="C2913" s="589"/>
    </row>
    <row r="2914" spans="3:3">
      <c r="C2914" s="589"/>
    </row>
    <row r="2915" spans="3:3">
      <c r="C2915" s="589"/>
    </row>
    <row r="2916" spans="3:3">
      <c r="C2916" s="589"/>
    </row>
    <row r="2917" spans="3:3">
      <c r="C2917" s="589"/>
    </row>
    <row r="2918" spans="3:3">
      <c r="C2918" s="589"/>
    </row>
    <row r="2919" spans="3:3">
      <c r="C2919" s="589"/>
    </row>
    <row r="2920" spans="3:3">
      <c r="C2920" s="589"/>
    </row>
    <row r="2921" spans="3:3">
      <c r="C2921" s="589"/>
    </row>
    <row r="2922" spans="3:3">
      <c r="C2922" s="589"/>
    </row>
    <row r="2923" spans="3:3">
      <c r="C2923" s="589"/>
    </row>
    <row r="2924" spans="3:3">
      <c r="C2924" s="589"/>
    </row>
    <row r="2925" spans="3:3">
      <c r="C2925" s="589"/>
    </row>
    <row r="2926" spans="3:3">
      <c r="C2926" s="589"/>
    </row>
    <row r="2927" spans="3:3">
      <c r="C2927" s="589"/>
    </row>
    <row r="2928" spans="3:3">
      <c r="C2928" s="589"/>
    </row>
    <row r="2929" spans="3:3">
      <c r="C2929" s="589"/>
    </row>
    <row r="2930" spans="3:3">
      <c r="C2930" s="589"/>
    </row>
    <row r="2931" spans="3:3">
      <c r="C2931" s="589"/>
    </row>
    <row r="2932" spans="3:3">
      <c r="C2932" s="589"/>
    </row>
    <row r="2933" spans="3:3">
      <c r="C2933" s="589"/>
    </row>
    <row r="2934" spans="3:3">
      <c r="C2934" s="589"/>
    </row>
    <row r="2935" spans="3:3">
      <c r="C2935" s="589"/>
    </row>
    <row r="2936" spans="3:3">
      <c r="C2936" s="589"/>
    </row>
    <row r="2937" spans="3:3">
      <c r="C2937" s="589"/>
    </row>
    <row r="2938" spans="3:3">
      <c r="C2938" s="589"/>
    </row>
    <row r="2939" spans="3:3">
      <c r="C2939" s="589"/>
    </row>
    <row r="2940" spans="3:3">
      <c r="C2940" s="589"/>
    </row>
    <row r="2941" spans="3:3">
      <c r="C2941" s="589"/>
    </row>
    <row r="2942" spans="3:3">
      <c r="C2942" s="589"/>
    </row>
    <row r="2943" spans="3:3">
      <c r="C2943" s="589"/>
    </row>
    <row r="2944" spans="3:3">
      <c r="C2944" s="589"/>
    </row>
    <row r="2945" spans="3:3">
      <c r="C2945" s="589"/>
    </row>
    <row r="2946" spans="3:3">
      <c r="C2946" s="589"/>
    </row>
    <row r="2947" spans="3:3">
      <c r="C2947" s="589"/>
    </row>
    <row r="2948" spans="3:3">
      <c r="C2948" s="589"/>
    </row>
    <row r="2949" spans="3:3">
      <c r="C2949" s="589"/>
    </row>
    <row r="2950" spans="3:3">
      <c r="C2950" s="589"/>
    </row>
    <row r="2951" spans="3:3">
      <c r="C2951" s="589"/>
    </row>
    <row r="2952" spans="3:3">
      <c r="C2952" s="589"/>
    </row>
    <row r="2953" spans="3:3">
      <c r="C2953" s="589"/>
    </row>
    <row r="2954" spans="3:3">
      <c r="C2954" s="589"/>
    </row>
    <row r="2955" spans="3:3">
      <c r="C2955" s="589"/>
    </row>
    <row r="2956" spans="3:3">
      <c r="C2956" s="589"/>
    </row>
    <row r="2957" spans="3:3">
      <c r="C2957" s="589"/>
    </row>
    <row r="2958" spans="3:3">
      <c r="C2958" s="589"/>
    </row>
    <row r="2959" spans="3:3">
      <c r="C2959" s="589"/>
    </row>
    <row r="2960" spans="3:3">
      <c r="C2960" s="589"/>
    </row>
    <row r="2961" spans="3:3">
      <c r="C2961" s="589"/>
    </row>
    <row r="2962" spans="3:3">
      <c r="C2962" s="589"/>
    </row>
    <row r="2963" spans="3:3">
      <c r="C2963" s="589"/>
    </row>
    <row r="2964" spans="3:3">
      <c r="C2964" s="589"/>
    </row>
    <row r="2965" spans="3:3">
      <c r="C2965" s="589"/>
    </row>
    <row r="2966" spans="3:3">
      <c r="C2966" s="589"/>
    </row>
    <row r="2967" spans="3:3">
      <c r="C2967" s="589"/>
    </row>
    <row r="2968" spans="3:3">
      <c r="C2968" s="589"/>
    </row>
    <row r="2969" spans="3:3">
      <c r="C2969" s="589"/>
    </row>
    <row r="2970" spans="3:3">
      <c r="C2970" s="589"/>
    </row>
    <row r="2971" spans="3:3">
      <c r="C2971" s="589"/>
    </row>
    <row r="2972" spans="3:3">
      <c r="C2972" s="589"/>
    </row>
    <row r="2973" spans="3:3">
      <c r="C2973" s="589"/>
    </row>
    <row r="2974" spans="3:3">
      <c r="C2974" s="589"/>
    </row>
    <row r="2975" spans="3:3">
      <c r="C2975" s="589"/>
    </row>
    <row r="2976" spans="3:3">
      <c r="C2976" s="589"/>
    </row>
    <row r="2977" spans="3:3">
      <c r="C2977" s="589"/>
    </row>
    <row r="2978" spans="3:3">
      <c r="C2978" s="589"/>
    </row>
    <row r="2979" spans="3:3">
      <c r="C2979" s="589"/>
    </row>
    <row r="2980" spans="3:3">
      <c r="C2980" s="589"/>
    </row>
    <row r="2981" spans="3:3">
      <c r="C2981" s="589"/>
    </row>
    <row r="2982" spans="3:3">
      <c r="C2982" s="589"/>
    </row>
    <row r="2983" spans="3:3">
      <c r="C2983" s="589"/>
    </row>
    <row r="2984" spans="3:3">
      <c r="C2984" s="589"/>
    </row>
    <row r="2985" spans="3:3">
      <c r="C2985" s="589"/>
    </row>
    <row r="2986" spans="3:3">
      <c r="C2986" s="589"/>
    </row>
    <row r="2987" spans="3:3">
      <c r="C2987" s="589"/>
    </row>
    <row r="2988" spans="3:3">
      <c r="C2988" s="589"/>
    </row>
    <row r="2989" spans="3:3">
      <c r="C2989" s="589"/>
    </row>
    <row r="2990" spans="3:3">
      <c r="C2990" s="589"/>
    </row>
    <row r="2991" spans="3:3">
      <c r="C2991" s="589"/>
    </row>
    <row r="2992" spans="3:3">
      <c r="C2992" s="589"/>
    </row>
    <row r="2993" spans="3:3">
      <c r="C2993" s="589"/>
    </row>
    <row r="2994" spans="3:3">
      <c r="C2994" s="589"/>
    </row>
    <row r="2995" spans="3:3">
      <c r="C2995" s="589"/>
    </row>
    <row r="2996" spans="3:3">
      <c r="C2996" s="589"/>
    </row>
    <row r="2997" spans="3:3">
      <c r="C2997" s="589"/>
    </row>
    <row r="2998" spans="3:3">
      <c r="C2998" s="589"/>
    </row>
    <row r="2999" spans="3:3">
      <c r="C2999" s="589"/>
    </row>
    <row r="3000" spans="3:3">
      <c r="C3000" s="589"/>
    </row>
    <row r="3001" spans="3:3">
      <c r="C3001" s="589"/>
    </row>
    <row r="3002" spans="3:3">
      <c r="C3002" s="589"/>
    </row>
    <row r="3003" spans="3:3">
      <c r="C3003" s="589"/>
    </row>
    <row r="3004" spans="3:3">
      <c r="C3004" s="589"/>
    </row>
    <row r="3005" spans="3:3">
      <c r="C3005" s="589"/>
    </row>
    <row r="3006" spans="3:3">
      <c r="C3006" s="589"/>
    </row>
    <row r="3007" spans="3:3">
      <c r="C3007" s="589"/>
    </row>
    <row r="3008" spans="3:3">
      <c r="C3008" s="589"/>
    </row>
    <row r="3009" spans="3:3">
      <c r="C3009" s="589"/>
    </row>
    <row r="3010" spans="3:3">
      <c r="C3010" s="589"/>
    </row>
    <row r="3011" spans="3:3">
      <c r="C3011" s="589"/>
    </row>
    <row r="3012" spans="3:3">
      <c r="C3012" s="589"/>
    </row>
    <row r="3013" spans="3:3">
      <c r="C3013" s="589"/>
    </row>
    <row r="3014" spans="3:3">
      <c r="C3014" s="589"/>
    </row>
    <row r="3015" spans="3:3">
      <c r="C3015" s="589"/>
    </row>
    <row r="3016" spans="3:3">
      <c r="C3016" s="589"/>
    </row>
    <row r="3017" spans="3:3">
      <c r="C3017" s="589"/>
    </row>
    <row r="3018" spans="3:3">
      <c r="C3018" s="589"/>
    </row>
    <row r="3019" spans="3:3">
      <c r="C3019" s="589"/>
    </row>
    <row r="3020" spans="3:3">
      <c r="C3020" s="589"/>
    </row>
    <row r="3021" spans="3:3">
      <c r="C3021" s="589"/>
    </row>
    <row r="3022" spans="3:3">
      <c r="C3022" s="589"/>
    </row>
    <row r="3023" spans="3:3">
      <c r="C3023" s="589"/>
    </row>
    <row r="3024" spans="3:3">
      <c r="C3024" s="589"/>
    </row>
    <row r="3025" spans="3:3">
      <c r="C3025" s="589"/>
    </row>
    <row r="3026" spans="3:3">
      <c r="C3026" s="589"/>
    </row>
    <row r="3027" spans="3:3">
      <c r="C3027" s="589"/>
    </row>
    <row r="3028" spans="3:3">
      <c r="C3028" s="589"/>
    </row>
    <row r="3029" spans="3:3">
      <c r="C3029" s="589"/>
    </row>
    <row r="3030" spans="3:3">
      <c r="C3030" s="589"/>
    </row>
    <row r="3031" spans="3:3">
      <c r="C3031" s="589"/>
    </row>
    <row r="3032" spans="3:3">
      <c r="C3032" s="589"/>
    </row>
    <row r="3033" spans="3:3">
      <c r="C3033" s="589"/>
    </row>
    <row r="3034" spans="3:3">
      <c r="C3034" s="589"/>
    </row>
    <row r="3035" spans="3:3">
      <c r="C3035" s="589"/>
    </row>
    <row r="3036" spans="3:3">
      <c r="C3036" s="589"/>
    </row>
    <row r="3037" spans="3:3">
      <c r="C3037" s="589"/>
    </row>
    <row r="3038" spans="3:3">
      <c r="C3038" s="589"/>
    </row>
    <row r="3039" spans="3:3">
      <c r="C3039" s="589"/>
    </row>
    <row r="3040" spans="3:3">
      <c r="C3040" s="589"/>
    </row>
    <row r="3041" spans="3:3">
      <c r="C3041" s="589"/>
    </row>
    <row r="3042" spans="3:3">
      <c r="C3042" s="589"/>
    </row>
    <row r="3043" spans="3:3">
      <c r="C3043" s="589"/>
    </row>
    <row r="3044" spans="3:3">
      <c r="C3044" s="589"/>
    </row>
    <row r="3045" spans="3:3">
      <c r="C3045" s="589"/>
    </row>
    <row r="3046" spans="3:3">
      <c r="C3046" s="589"/>
    </row>
    <row r="3047" spans="3:3">
      <c r="C3047" s="589"/>
    </row>
    <row r="3048" spans="3:3">
      <c r="C3048" s="589"/>
    </row>
    <row r="3049" spans="3:3">
      <c r="C3049" s="589"/>
    </row>
    <row r="3050" spans="3:3">
      <c r="C3050" s="589"/>
    </row>
    <row r="3051" spans="3:3">
      <c r="C3051" s="589"/>
    </row>
    <row r="3052" spans="3:3">
      <c r="C3052" s="589"/>
    </row>
    <row r="3053" spans="3:3">
      <c r="C3053" s="589"/>
    </row>
    <row r="3054" spans="3:3">
      <c r="C3054" s="589"/>
    </row>
    <row r="3055" spans="3:3">
      <c r="C3055" s="589"/>
    </row>
    <row r="3056" spans="3:3">
      <c r="C3056" s="589"/>
    </row>
    <row r="3057" spans="3:3">
      <c r="C3057" s="589"/>
    </row>
    <row r="3058" spans="3:3">
      <c r="C3058" s="589"/>
    </row>
    <row r="3059" spans="3:3">
      <c r="C3059" s="589"/>
    </row>
    <row r="3060" spans="3:3">
      <c r="C3060" s="589"/>
    </row>
    <row r="3061" spans="3:3">
      <c r="C3061" s="589"/>
    </row>
    <row r="3062" spans="3:3">
      <c r="C3062" s="589"/>
    </row>
    <row r="3063" spans="3:3">
      <c r="C3063" s="589"/>
    </row>
    <row r="3064" spans="3:3">
      <c r="C3064" s="589"/>
    </row>
    <row r="3065" spans="3:3">
      <c r="C3065" s="589"/>
    </row>
    <row r="3066" spans="3:3">
      <c r="C3066" s="589"/>
    </row>
    <row r="3067" spans="3:3">
      <c r="C3067" s="589"/>
    </row>
    <row r="3068" spans="3:3">
      <c r="C3068" s="589"/>
    </row>
    <row r="3069" spans="3:3">
      <c r="C3069" s="589"/>
    </row>
    <row r="3070" spans="3:3">
      <c r="C3070" s="589"/>
    </row>
    <row r="3071" spans="3:3">
      <c r="C3071" s="589"/>
    </row>
    <row r="3072" spans="3:3">
      <c r="C3072" s="589"/>
    </row>
    <row r="3073" spans="3:3">
      <c r="C3073" s="589"/>
    </row>
    <row r="3074" spans="3:3">
      <c r="C3074" s="589"/>
    </row>
    <row r="3075" spans="3:3">
      <c r="C3075" s="589"/>
    </row>
    <row r="3076" spans="3:3">
      <c r="C3076" s="589"/>
    </row>
    <row r="3077" spans="3:3">
      <c r="C3077" s="589"/>
    </row>
    <row r="3078" spans="3:3">
      <c r="C3078" s="589"/>
    </row>
    <row r="3079" spans="3:3">
      <c r="C3079" s="589"/>
    </row>
    <row r="3080" spans="3:3">
      <c r="C3080" s="589"/>
    </row>
    <row r="3081" spans="3:3">
      <c r="C3081" s="589"/>
    </row>
    <row r="3082" spans="3:3">
      <c r="C3082" s="589"/>
    </row>
    <row r="3083" spans="3:3">
      <c r="C3083" s="589"/>
    </row>
    <row r="3084" spans="3:3">
      <c r="C3084" s="589"/>
    </row>
    <row r="3085" spans="3:3">
      <c r="C3085" s="589"/>
    </row>
    <row r="3086" spans="3:3">
      <c r="C3086" s="589"/>
    </row>
    <row r="3087" spans="3:3">
      <c r="C3087" s="589"/>
    </row>
    <row r="3088" spans="3:3">
      <c r="C3088" s="589"/>
    </row>
    <row r="3089" spans="3:3">
      <c r="C3089" s="589"/>
    </row>
    <row r="3090" spans="3:3">
      <c r="C3090" s="589"/>
    </row>
    <row r="3091" spans="3:3">
      <c r="C3091" s="589"/>
    </row>
    <row r="3092" spans="3:3">
      <c r="C3092" s="589"/>
    </row>
    <row r="3093" spans="3:3">
      <c r="C3093" s="589"/>
    </row>
    <row r="3094" spans="3:3">
      <c r="C3094" s="589"/>
    </row>
    <row r="3095" spans="3:3">
      <c r="C3095" s="589"/>
    </row>
    <row r="3096" spans="3:3">
      <c r="C3096" s="589"/>
    </row>
    <row r="3097" spans="3:3">
      <c r="C3097" s="589"/>
    </row>
    <row r="3098" spans="3:3">
      <c r="C3098" s="589"/>
    </row>
    <row r="3099" spans="3:3">
      <c r="C3099" s="589"/>
    </row>
    <row r="3100" spans="3:3">
      <c r="C3100" s="589"/>
    </row>
    <row r="3101" spans="3:3">
      <c r="C3101" s="589"/>
    </row>
    <row r="3102" spans="3:3">
      <c r="C3102" s="589"/>
    </row>
    <row r="3103" spans="3:3">
      <c r="C3103" s="589"/>
    </row>
    <row r="3104" spans="3:3">
      <c r="C3104" s="589"/>
    </row>
    <row r="3105" spans="3:3">
      <c r="C3105" s="589"/>
    </row>
    <row r="3106" spans="3:3">
      <c r="C3106" s="589"/>
    </row>
    <row r="3107" spans="3:3">
      <c r="C3107" s="589"/>
    </row>
    <row r="3108" spans="3:3">
      <c r="C3108" s="589"/>
    </row>
    <row r="3109" spans="3:3">
      <c r="C3109" s="589"/>
    </row>
    <row r="3110" spans="3:3">
      <c r="C3110" s="589"/>
    </row>
    <row r="3111" spans="3:3">
      <c r="C3111" s="589"/>
    </row>
    <row r="3112" spans="3:3">
      <c r="C3112" s="589"/>
    </row>
    <row r="3113" spans="3:3">
      <c r="C3113" s="589"/>
    </row>
    <row r="3114" spans="3:3">
      <c r="C3114" s="589"/>
    </row>
    <row r="3115" spans="3:3">
      <c r="C3115" s="589"/>
    </row>
    <row r="3116" spans="3:3">
      <c r="C3116" s="589"/>
    </row>
    <row r="3117" spans="3:3">
      <c r="C3117" s="589"/>
    </row>
    <row r="3118" spans="3:3">
      <c r="C3118" s="589"/>
    </row>
    <row r="3119" spans="3:3">
      <c r="C3119" s="589"/>
    </row>
    <row r="3120" spans="3:3">
      <c r="C3120" s="589"/>
    </row>
    <row r="3121" spans="3:3">
      <c r="C3121" s="589"/>
    </row>
    <row r="3122" spans="3:3">
      <c r="C3122" s="589"/>
    </row>
    <row r="3123" spans="3:3">
      <c r="C3123" s="589"/>
    </row>
    <row r="3124" spans="3:3">
      <c r="C3124" s="589"/>
    </row>
    <row r="3125" spans="3:3">
      <c r="C3125" s="589"/>
    </row>
    <row r="3126" spans="3:3">
      <c r="C3126" s="589"/>
    </row>
    <row r="3127" spans="3:3">
      <c r="C3127" s="589"/>
    </row>
    <row r="3128" spans="3:3">
      <c r="C3128" s="589"/>
    </row>
    <row r="3129" spans="3:3">
      <c r="C3129" s="589"/>
    </row>
    <row r="3130" spans="3:3">
      <c r="C3130" s="589"/>
    </row>
    <row r="3131" spans="3:3">
      <c r="C3131" s="589"/>
    </row>
    <row r="3132" spans="3:3">
      <c r="C3132" s="589"/>
    </row>
    <row r="3133" spans="3:3">
      <c r="C3133" s="589"/>
    </row>
    <row r="3134" spans="3:3">
      <c r="C3134" s="589"/>
    </row>
    <row r="3135" spans="3:3">
      <c r="C3135" s="589"/>
    </row>
    <row r="3136" spans="3:3">
      <c r="C3136" s="589"/>
    </row>
    <row r="3137" spans="3:3">
      <c r="C3137" s="589"/>
    </row>
    <row r="3138" spans="3:3">
      <c r="C3138" s="589"/>
    </row>
    <row r="3139" spans="3:3">
      <c r="C3139" s="589"/>
    </row>
    <row r="3140" spans="3:3">
      <c r="C3140" s="589"/>
    </row>
    <row r="3141" spans="3:3">
      <c r="C3141" s="589"/>
    </row>
    <row r="3142" spans="3:3">
      <c r="C3142" s="589"/>
    </row>
    <row r="3143" spans="3:3">
      <c r="C3143" s="589"/>
    </row>
    <row r="3144" spans="3:3">
      <c r="C3144" s="589"/>
    </row>
    <row r="3145" spans="3:3">
      <c r="C3145" s="589"/>
    </row>
    <row r="3146" spans="3:3">
      <c r="C3146" s="589"/>
    </row>
    <row r="3147" spans="3:3">
      <c r="C3147" s="589"/>
    </row>
    <row r="3148" spans="3:3">
      <c r="C3148" s="589"/>
    </row>
    <row r="3149" spans="3:3">
      <c r="C3149" s="589"/>
    </row>
    <row r="3150" spans="3:3">
      <c r="C3150" s="589"/>
    </row>
    <row r="3151" spans="3:3">
      <c r="C3151" s="589"/>
    </row>
    <row r="3152" spans="3:3">
      <c r="C3152" s="589"/>
    </row>
    <row r="3153" spans="3:3">
      <c r="C3153" s="589"/>
    </row>
    <row r="3154" spans="3:3">
      <c r="C3154" s="589"/>
    </row>
    <row r="3155" spans="3:3">
      <c r="C3155" s="589"/>
    </row>
    <row r="3156" spans="3:3">
      <c r="C3156" s="589"/>
    </row>
    <row r="3157" spans="3:3">
      <c r="C3157" s="589"/>
    </row>
    <row r="3158" spans="3:3">
      <c r="C3158" s="589"/>
    </row>
    <row r="3159" spans="3:3">
      <c r="C3159" s="589"/>
    </row>
    <row r="3160" spans="3:3">
      <c r="C3160" s="589"/>
    </row>
    <row r="3161" spans="3:3">
      <c r="C3161" s="589"/>
    </row>
    <row r="3162" spans="3:3">
      <c r="C3162" s="589"/>
    </row>
    <row r="3163" spans="3:3">
      <c r="C3163" s="589"/>
    </row>
    <row r="3164" spans="3:3">
      <c r="C3164" s="589"/>
    </row>
    <row r="3165" spans="3:3">
      <c r="C3165" s="589"/>
    </row>
    <row r="3166" spans="3:3">
      <c r="C3166" s="589"/>
    </row>
    <row r="3167" spans="3:3">
      <c r="C3167" s="589"/>
    </row>
    <row r="3168" spans="3:3">
      <c r="C3168" s="589"/>
    </row>
    <row r="3169" spans="3:3">
      <c r="C3169" s="589"/>
    </row>
    <row r="3170" spans="3:3">
      <c r="C3170" s="589"/>
    </row>
    <row r="3171" spans="3:3">
      <c r="C3171" s="589"/>
    </row>
    <row r="3172" spans="3:3">
      <c r="C3172" s="589"/>
    </row>
    <row r="3173" spans="3:3">
      <c r="C3173" s="589"/>
    </row>
    <row r="3174" spans="3:3">
      <c r="C3174" s="589"/>
    </row>
    <row r="3175" spans="3:3">
      <c r="C3175" s="589"/>
    </row>
    <row r="3176" spans="3:3">
      <c r="C3176" s="589"/>
    </row>
    <row r="3177" spans="3:3">
      <c r="C3177" s="589"/>
    </row>
    <row r="3178" spans="3:3">
      <c r="C3178" s="589"/>
    </row>
    <row r="3179" spans="3:3">
      <c r="C3179" s="589"/>
    </row>
    <row r="3180" spans="3:3">
      <c r="C3180" s="589"/>
    </row>
    <row r="3181" spans="3:3">
      <c r="C3181" s="589"/>
    </row>
    <row r="3182" spans="3:3">
      <c r="C3182" s="589"/>
    </row>
    <row r="3183" spans="3:3">
      <c r="C3183" s="589"/>
    </row>
    <row r="3184" spans="3:3">
      <c r="C3184" s="589"/>
    </row>
    <row r="3185" spans="3:3">
      <c r="C3185" s="589"/>
    </row>
    <row r="3186" spans="3:3">
      <c r="C3186" s="589"/>
    </row>
    <row r="3187" spans="3:3">
      <c r="C3187" s="589"/>
    </row>
    <row r="3188" spans="3:3">
      <c r="C3188" s="589"/>
    </row>
    <row r="3189" spans="3:3">
      <c r="C3189" s="589"/>
    </row>
    <row r="3190" spans="3:3">
      <c r="C3190" s="589"/>
    </row>
    <row r="3191" spans="3:3">
      <c r="C3191" s="589"/>
    </row>
    <row r="3192" spans="3:3">
      <c r="C3192" s="589"/>
    </row>
    <row r="3193" spans="3:3">
      <c r="C3193" s="589"/>
    </row>
    <row r="3194" spans="3:3">
      <c r="C3194" s="589"/>
    </row>
    <row r="3195" spans="3:3">
      <c r="C3195" s="589"/>
    </row>
    <row r="3196" spans="3:3">
      <c r="C3196" s="589"/>
    </row>
    <row r="3197" spans="3:3">
      <c r="C3197" s="589"/>
    </row>
    <row r="3198" spans="3:3">
      <c r="C3198" s="589"/>
    </row>
    <row r="3199" spans="3:3">
      <c r="C3199" s="589"/>
    </row>
    <row r="3200" spans="3:3">
      <c r="C3200" s="589"/>
    </row>
    <row r="3201" spans="3:3">
      <c r="C3201" s="589"/>
    </row>
    <row r="3202" spans="3:3">
      <c r="C3202" s="589"/>
    </row>
    <row r="3203" spans="3:3">
      <c r="C3203" s="589"/>
    </row>
    <row r="3204" spans="3:3">
      <c r="C3204" s="589"/>
    </row>
    <row r="3205" spans="3:3">
      <c r="C3205" s="589"/>
    </row>
    <row r="3206" spans="3:3">
      <c r="C3206" s="589"/>
    </row>
    <row r="3207" spans="3:3">
      <c r="C3207" s="589"/>
    </row>
    <row r="3208" spans="3:3">
      <c r="C3208" s="589"/>
    </row>
    <row r="3209" spans="3:3">
      <c r="C3209" s="589"/>
    </row>
    <row r="3210" spans="3:3">
      <c r="C3210" s="589"/>
    </row>
    <row r="3211" spans="3:3">
      <c r="C3211" s="589"/>
    </row>
    <row r="3212" spans="3:3">
      <c r="C3212" s="589"/>
    </row>
    <row r="3213" spans="3:3">
      <c r="C3213" s="589"/>
    </row>
    <row r="3214" spans="3:3">
      <c r="C3214" s="589"/>
    </row>
    <row r="3215" spans="3:3">
      <c r="C3215" s="589"/>
    </row>
    <row r="3216" spans="3:3">
      <c r="C3216" s="589"/>
    </row>
    <row r="3217" spans="3:3">
      <c r="C3217" s="589"/>
    </row>
    <row r="3218" spans="3:3">
      <c r="C3218" s="589"/>
    </row>
    <row r="3219" spans="3:3">
      <c r="C3219" s="589"/>
    </row>
    <row r="3220" spans="3:3">
      <c r="C3220" s="589"/>
    </row>
    <row r="3221" spans="3:3">
      <c r="C3221" s="589"/>
    </row>
    <row r="3222" spans="3:3">
      <c r="C3222" s="589"/>
    </row>
    <row r="3223" spans="3:3">
      <c r="C3223" s="589"/>
    </row>
    <row r="3224" spans="3:3">
      <c r="C3224" s="589"/>
    </row>
    <row r="3225" spans="3:3">
      <c r="C3225" s="589"/>
    </row>
    <row r="3226" spans="3:3">
      <c r="C3226" s="589"/>
    </row>
    <row r="3227" spans="3:3">
      <c r="C3227" s="589"/>
    </row>
    <row r="3228" spans="3:3">
      <c r="C3228" s="589"/>
    </row>
    <row r="3229" spans="3:3">
      <c r="C3229" s="589"/>
    </row>
    <row r="3230" spans="3:3">
      <c r="C3230" s="589"/>
    </row>
    <row r="3231" spans="3:3">
      <c r="C3231" s="589"/>
    </row>
    <row r="3232" spans="3:3">
      <c r="C3232" s="589"/>
    </row>
    <row r="3233" spans="3:3">
      <c r="C3233" s="589"/>
    </row>
    <row r="3234" spans="3:3">
      <c r="C3234" s="589"/>
    </row>
    <row r="3235" spans="3:3">
      <c r="C3235" s="589"/>
    </row>
    <row r="3236" spans="3:3">
      <c r="C3236" s="589"/>
    </row>
    <row r="3237" spans="3:3">
      <c r="C3237" s="589"/>
    </row>
    <row r="3238" spans="3:3">
      <c r="C3238" s="589"/>
    </row>
    <row r="3239" spans="3:3">
      <c r="C3239" s="589"/>
    </row>
    <row r="3240" spans="3:3">
      <c r="C3240" s="589"/>
    </row>
    <row r="3241" spans="3:3">
      <c r="C3241" s="589"/>
    </row>
    <row r="3242" spans="3:3">
      <c r="C3242" s="589"/>
    </row>
    <row r="3243" spans="3:3">
      <c r="C3243" s="589"/>
    </row>
    <row r="3244" spans="3:3">
      <c r="C3244" s="589"/>
    </row>
    <row r="3245" spans="3:3">
      <c r="C3245" s="589"/>
    </row>
    <row r="3246" spans="3:3">
      <c r="C3246" s="589"/>
    </row>
    <row r="3247" spans="3:3">
      <c r="C3247" s="589"/>
    </row>
    <row r="3248" spans="3:3">
      <c r="C3248" s="589"/>
    </row>
    <row r="3249" spans="3:3">
      <c r="C3249" s="589"/>
    </row>
    <row r="3250" spans="3:3">
      <c r="C3250" s="589"/>
    </row>
    <row r="3251" spans="3:3">
      <c r="C3251" s="589"/>
    </row>
    <row r="3252" spans="3:3">
      <c r="C3252" s="589"/>
    </row>
    <row r="3253" spans="3:3">
      <c r="C3253" s="589"/>
    </row>
    <row r="3254" spans="3:3">
      <c r="C3254" s="589"/>
    </row>
    <row r="3255" spans="3:3">
      <c r="C3255" s="589"/>
    </row>
    <row r="3256" spans="3:3">
      <c r="C3256" s="589"/>
    </row>
    <row r="3257" spans="3:3">
      <c r="C3257" s="589"/>
    </row>
    <row r="3258" spans="3:3">
      <c r="C3258" s="589"/>
    </row>
    <row r="3259" spans="3:3">
      <c r="C3259" s="589"/>
    </row>
    <row r="3260" spans="3:3">
      <c r="C3260" s="589"/>
    </row>
    <row r="3261" spans="3:3">
      <c r="C3261" s="589"/>
    </row>
    <row r="3262" spans="3:3">
      <c r="C3262" s="589"/>
    </row>
    <row r="3263" spans="3:3">
      <c r="C3263" s="589"/>
    </row>
    <row r="3264" spans="3:3">
      <c r="C3264" s="589"/>
    </row>
    <row r="3265" spans="3:3">
      <c r="C3265" s="589"/>
    </row>
    <row r="3266" spans="3:3">
      <c r="C3266" s="589"/>
    </row>
    <row r="3267" spans="3:3">
      <c r="C3267" s="589"/>
    </row>
    <row r="3268" spans="3:3">
      <c r="C3268" s="589"/>
    </row>
    <row r="3269" spans="3:3">
      <c r="C3269" s="589"/>
    </row>
    <row r="3270" spans="3:3">
      <c r="C3270" s="589"/>
    </row>
    <row r="3271" spans="3:3">
      <c r="C3271" s="589"/>
    </row>
    <row r="3272" spans="3:3">
      <c r="C3272" s="589"/>
    </row>
    <row r="3273" spans="3:3">
      <c r="C3273" s="589"/>
    </row>
    <row r="3274" spans="3:3">
      <c r="C3274" s="589"/>
    </row>
    <row r="3275" spans="3:3">
      <c r="C3275" s="589"/>
    </row>
    <row r="3276" spans="3:3">
      <c r="C3276" s="589"/>
    </row>
    <row r="3277" spans="3:3">
      <c r="C3277" s="589"/>
    </row>
    <row r="3278" spans="3:3">
      <c r="C3278" s="589"/>
    </row>
    <row r="3279" spans="3:3">
      <c r="C3279" s="589"/>
    </row>
    <row r="3280" spans="3:3">
      <c r="C3280" s="589"/>
    </row>
    <row r="3281" spans="3:3">
      <c r="C3281" s="589"/>
    </row>
    <row r="3282" spans="3:3">
      <c r="C3282" s="589"/>
    </row>
    <row r="3283" spans="3:3">
      <c r="C3283" s="589"/>
    </row>
    <row r="3284" spans="3:3">
      <c r="C3284" s="589"/>
    </row>
    <row r="3285" spans="3:3">
      <c r="C3285" s="589"/>
    </row>
    <row r="3286" spans="3:3">
      <c r="C3286" s="589"/>
    </row>
    <row r="3287" spans="3:3">
      <c r="C3287" s="589"/>
    </row>
    <row r="3288" spans="3:3">
      <c r="C3288" s="589"/>
    </row>
    <row r="3289" spans="3:3">
      <c r="C3289" s="589"/>
    </row>
    <row r="3290" spans="3:3">
      <c r="C3290" s="589"/>
    </row>
    <row r="3291" spans="3:3">
      <c r="C3291" s="589"/>
    </row>
    <row r="3292" spans="3:3">
      <c r="C3292" s="589"/>
    </row>
    <row r="3293" spans="3:3">
      <c r="C3293" s="589"/>
    </row>
    <row r="3294" spans="3:3">
      <c r="C3294" s="589"/>
    </row>
    <row r="3295" spans="3:3">
      <c r="C3295" s="589"/>
    </row>
    <row r="3296" spans="3:3">
      <c r="C3296" s="589"/>
    </row>
    <row r="3297" spans="3:3">
      <c r="C3297" s="589"/>
    </row>
    <row r="3298" spans="3:3">
      <c r="C3298" s="589"/>
    </row>
    <row r="3299" spans="3:3">
      <c r="C3299" s="589"/>
    </row>
    <row r="3300" spans="3:3">
      <c r="C3300" s="589"/>
    </row>
    <row r="3301" spans="3:3">
      <c r="C3301" s="589"/>
    </row>
    <row r="3302" spans="3:3">
      <c r="C3302" s="589"/>
    </row>
    <row r="3303" spans="3:3">
      <c r="C3303" s="589"/>
    </row>
    <row r="3304" spans="3:3">
      <c r="C3304" s="589"/>
    </row>
    <row r="3305" spans="3:3">
      <c r="C3305" s="589"/>
    </row>
    <row r="3306" spans="3:3">
      <c r="C3306" s="589"/>
    </row>
    <row r="3307" spans="3:3">
      <c r="C3307" s="589"/>
    </row>
    <row r="3308" spans="3:3">
      <c r="C3308" s="589"/>
    </row>
    <row r="3309" spans="3:3">
      <c r="C3309" s="589"/>
    </row>
    <row r="3310" spans="3:3">
      <c r="C3310" s="589"/>
    </row>
    <row r="3311" spans="3:3">
      <c r="C3311" s="589"/>
    </row>
    <row r="3312" spans="3:3">
      <c r="C3312" s="589"/>
    </row>
    <row r="3313" spans="3:3">
      <c r="C3313" s="589"/>
    </row>
    <row r="3314" spans="3:3">
      <c r="C3314" s="589"/>
    </row>
    <row r="3315" spans="3:3">
      <c r="C3315" s="589"/>
    </row>
    <row r="3316" spans="3:3">
      <c r="C3316" s="589"/>
    </row>
    <row r="3317" spans="3:3">
      <c r="C3317" s="589"/>
    </row>
    <row r="3318" spans="3:3">
      <c r="C3318" s="589"/>
    </row>
    <row r="3319" spans="3:3">
      <c r="C3319" s="589"/>
    </row>
    <row r="3320" spans="3:3">
      <c r="C3320" s="589"/>
    </row>
    <row r="3321" spans="3:3">
      <c r="C3321" s="589"/>
    </row>
    <row r="3322" spans="3:3">
      <c r="C3322" s="589"/>
    </row>
    <row r="3323" spans="3:3">
      <c r="C3323" s="589"/>
    </row>
    <row r="3324" spans="3:3">
      <c r="C3324" s="589"/>
    </row>
    <row r="3325" spans="3:3">
      <c r="C3325" s="589"/>
    </row>
    <row r="3326" spans="3:3">
      <c r="C3326" s="589"/>
    </row>
    <row r="3327" spans="3:3">
      <c r="C3327" s="589"/>
    </row>
    <row r="3328" spans="3:3">
      <c r="C3328" s="589"/>
    </row>
    <row r="3329" spans="3:3">
      <c r="C3329" s="589"/>
    </row>
    <row r="3330" spans="3:3">
      <c r="C3330" s="589"/>
    </row>
    <row r="3331" spans="3:3">
      <c r="C3331" s="589"/>
    </row>
    <row r="3332" spans="3:3">
      <c r="C3332" s="589"/>
    </row>
    <row r="3333" spans="3:3">
      <c r="C3333" s="589"/>
    </row>
    <row r="3334" spans="3:3">
      <c r="C3334" s="589"/>
    </row>
    <row r="3335" spans="3:3">
      <c r="C3335" s="589"/>
    </row>
    <row r="3336" spans="3:3">
      <c r="C3336" s="589"/>
    </row>
    <row r="3337" spans="3:3">
      <c r="C3337" s="589"/>
    </row>
    <row r="3338" spans="3:3">
      <c r="C3338" s="589"/>
    </row>
    <row r="3339" spans="3:3">
      <c r="C3339" s="589"/>
    </row>
    <row r="3340" spans="3:3">
      <c r="C3340" s="589"/>
    </row>
    <row r="3341" spans="3:3">
      <c r="C3341" s="589"/>
    </row>
    <row r="3342" spans="3:3">
      <c r="C3342" s="589"/>
    </row>
    <row r="3343" spans="3:3">
      <c r="C3343" s="589"/>
    </row>
    <row r="3344" spans="3:3">
      <c r="C3344" s="589"/>
    </row>
    <row r="3345" spans="3:3">
      <c r="C3345" s="589"/>
    </row>
    <row r="3346" spans="3:3">
      <c r="C3346" s="589"/>
    </row>
    <row r="3347" spans="3:3">
      <c r="C3347" s="589"/>
    </row>
    <row r="3348" spans="3:3">
      <c r="C3348" s="589"/>
    </row>
    <row r="3349" spans="3:3">
      <c r="C3349" s="589"/>
    </row>
    <row r="3350" spans="3:3">
      <c r="C3350" s="589"/>
    </row>
    <row r="3351" spans="3:3">
      <c r="C3351" s="589"/>
    </row>
    <row r="3352" spans="3:3">
      <c r="C3352" s="589"/>
    </row>
    <row r="3353" spans="3:3">
      <c r="C3353" s="589"/>
    </row>
    <row r="3354" spans="3:3">
      <c r="C3354" s="589"/>
    </row>
    <row r="3355" spans="3:3">
      <c r="C3355" s="589"/>
    </row>
    <row r="3356" spans="3:3">
      <c r="C3356" s="589"/>
    </row>
    <row r="3357" spans="3:3">
      <c r="C3357" s="589"/>
    </row>
    <row r="3358" spans="3:3">
      <c r="C3358" s="589"/>
    </row>
    <row r="3359" spans="3:3">
      <c r="C3359" s="589"/>
    </row>
    <row r="3360" spans="3:3">
      <c r="C3360" s="589"/>
    </row>
    <row r="3361" spans="3:3">
      <c r="C3361" s="589"/>
    </row>
    <row r="3362" spans="3:3">
      <c r="C3362" s="589"/>
    </row>
    <row r="3363" spans="3:3">
      <c r="C3363" s="589"/>
    </row>
    <row r="3364" spans="3:3">
      <c r="C3364" s="589"/>
    </row>
    <row r="3365" spans="3:3">
      <c r="C3365" s="589"/>
    </row>
    <row r="3366" spans="3:3">
      <c r="C3366" s="589"/>
    </row>
    <row r="3367" spans="3:3">
      <c r="C3367" s="589"/>
    </row>
    <row r="3368" spans="3:3">
      <c r="C3368" s="589"/>
    </row>
    <row r="3369" spans="3:3">
      <c r="C3369" s="589"/>
    </row>
    <row r="3370" spans="3:3">
      <c r="C3370" s="589"/>
    </row>
    <row r="3371" spans="3:3">
      <c r="C3371" s="589"/>
    </row>
    <row r="3372" spans="3:3">
      <c r="C3372" s="589"/>
    </row>
    <row r="3373" spans="3:3">
      <c r="C3373" s="589"/>
    </row>
    <row r="3374" spans="3:3">
      <c r="C3374" s="589"/>
    </row>
    <row r="3375" spans="3:3">
      <c r="C3375" s="589"/>
    </row>
    <row r="3376" spans="3:3">
      <c r="C3376" s="589"/>
    </row>
    <row r="3377" spans="3:3">
      <c r="C3377" s="589"/>
    </row>
    <row r="3378" spans="3:3">
      <c r="C3378" s="589"/>
    </row>
    <row r="3379" spans="3:3">
      <c r="C3379" s="589"/>
    </row>
    <row r="3380" spans="3:3">
      <c r="C3380" s="589"/>
    </row>
    <row r="3381" spans="3:3">
      <c r="C3381" s="589"/>
    </row>
    <row r="3382" spans="3:3">
      <c r="C3382" s="589"/>
    </row>
    <row r="3383" spans="3:3">
      <c r="C3383" s="589"/>
    </row>
    <row r="3384" spans="3:3">
      <c r="C3384" s="589"/>
    </row>
    <row r="3385" spans="3:3">
      <c r="C3385" s="589"/>
    </row>
    <row r="3386" spans="3:3">
      <c r="C3386" s="589"/>
    </row>
    <row r="3387" spans="3:3">
      <c r="C3387" s="589"/>
    </row>
    <row r="3388" spans="3:3">
      <c r="C3388" s="589"/>
    </row>
    <row r="3389" spans="3:3">
      <c r="C3389" s="589"/>
    </row>
    <row r="3390" spans="3:3">
      <c r="C3390" s="589"/>
    </row>
    <row r="3391" spans="3:3">
      <c r="C3391" s="589"/>
    </row>
    <row r="3392" spans="3:3">
      <c r="C3392" s="589"/>
    </row>
    <row r="3393" spans="3:3">
      <c r="C3393" s="589"/>
    </row>
    <row r="3394" spans="3:3">
      <c r="C3394" s="589"/>
    </row>
    <row r="3395" spans="3:3">
      <c r="C3395" s="589"/>
    </row>
    <row r="3396" spans="3:3">
      <c r="C3396" s="589"/>
    </row>
    <row r="3397" spans="3:3">
      <c r="C3397" s="589"/>
    </row>
    <row r="3398" spans="3:3">
      <c r="C3398" s="589"/>
    </row>
    <row r="3399" spans="3:3">
      <c r="C3399" s="589"/>
    </row>
    <row r="3400" spans="3:3">
      <c r="C3400" s="589"/>
    </row>
    <row r="3401" spans="3:3">
      <c r="C3401" s="589"/>
    </row>
    <row r="3402" spans="3:3">
      <c r="C3402" s="589"/>
    </row>
    <row r="3403" spans="3:3">
      <c r="C3403" s="589"/>
    </row>
    <row r="3404" spans="3:3">
      <c r="C3404" s="589"/>
    </row>
    <row r="3405" spans="3:3">
      <c r="C3405" s="589"/>
    </row>
    <row r="3406" spans="3:3">
      <c r="C3406" s="589"/>
    </row>
    <row r="3407" spans="3:3">
      <c r="C3407" s="589"/>
    </row>
    <row r="3408" spans="3:3">
      <c r="C3408" s="589"/>
    </row>
    <row r="3409" spans="3:3">
      <c r="C3409" s="589"/>
    </row>
    <row r="3410" spans="3:3">
      <c r="C3410" s="589"/>
    </row>
    <row r="3411" spans="3:3">
      <c r="C3411" s="589"/>
    </row>
    <row r="3412" spans="3:3">
      <c r="C3412" s="589"/>
    </row>
    <row r="3413" spans="3:3">
      <c r="C3413" s="589"/>
    </row>
    <row r="3414" spans="3:3">
      <c r="C3414" s="589"/>
    </row>
    <row r="3415" spans="3:3">
      <c r="C3415" s="589"/>
    </row>
    <row r="3416" spans="3:3">
      <c r="C3416" s="589"/>
    </row>
    <row r="3417" spans="3:3">
      <c r="C3417" s="589"/>
    </row>
    <row r="3418" spans="3:3">
      <c r="C3418" s="589"/>
    </row>
    <row r="3419" spans="3:3">
      <c r="C3419" s="589"/>
    </row>
    <row r="3420" spans="3:3">
      <c r="C3420" s="589"/>
    </row>
    <row r="3421" spans="3:3">
      <c r="C3421" s="589"/>
    </row>
    <row r="3422" spans="3:3">
      <c r="C3422" s="589"/>
    </row>
    <row r="3423" spans="3:3">
      <c r="C3423" s="589"/>
    </row>
    <row r="3424" spans="3:3">
      <c r="C3424" s="589"/>
    </row>
    <row r="3425" spans="3:3">
      <c r="C3425" s="589"/>
    </row>
    <row r="3426" spans="3:3">
      <c r="C3426" s="589"/>
    </row>
    <row r="3427" spans="3:3">
      <c r="C3427" s="589"/>
    </row>
    <row r="3428" spans="3:3">
      <c r="C3428" s="589"/>
    </row>
    <row r="3429" spans="3:3">
      <c r="C3429" s="589"/>
    </row>
    <row r="3430" spans="3:3">
      <c r="C3430" s="589"/>
    </row>
    <row r="3431" spans="3:3">
      <c r="C3431" s="589"/>
    </row>
    <row r="3432" spans="3:3">
      <c r="C3432" s="589"/>
    </row>
    <row r="3433" spans="3:3">
      <c r="C3433" s="589"/>
    </row>
    <row r="3434" spans="3:3">
      <c r="C3434" s="589"/>
    </row>
    <row r="3435" spans="3:3">
      <c r="C3435" s="589"/>
    </row>
    <row r="3436" spans="3:3">
      <c r="C3436" s="589"/>
    </row>
    <row r="3437" spans="3:3">
      <c r="C3437" s="589"/>
    </row>
    <row r="3438" spans="3:3">
      <c r="C3438" s="589"/>
    </row>
    <row r="3439" spans="3:3">
      <c r="C3439" s="589"/>
    </row>
    <row r="3440" spans="3:3">
      <c r="C3440" s="589"/>
    </row>
    <row r="3441" spans="3:3">
      <c r="C3441" s="589"/>
    </row>
    <row r="3442" spans="3:3">
      <c r="C3442" s="589"/>
    </row>
    <row r="3443" spans="3:3">
      <c r="C3443" s="589"/>
    </row>
    <row r="3444" spans="3:3">
      <c r="C3444" s="589"/>
    </row>
    <row r="3445" spans="3:3">
      <c r="C3445" s="589"/>
    </row>
    <row r="3446" spans="3:3">
      <c r="C3446" s="589"/>
    </row>
    <row r="3447" spans="3:3">
      <c r="C3447" s="589"/>
    </row>
    <row r="3448" spans="3:3">
      <c r="C3448" s="589"/>
    </row>
    <row r="3449" spans="3:3">
      <c r="C3449" s="589"/>
    </row>
    <row r="3450" spans="3:3">
      <c r="C3450" s="589"/>
    </row>
    <row r="3451" spans="3:3">
      <c r="C3451" s="589"/>
    </row>
    <row r="3452" spans="3:3">
      <c r="C3452" s="589"/>
    </row>
    <row r="3453" spans="3:3">
      <c r="C3453" s="589"/>
    </row>
    <row r="3454" spans="3:3">
      <c r="C3454" s="589"/>
    </row>
    <row r="3455" spans="3:3">
      <c r="C3455" s="589"/>
    </row>
    <row r="3456" spans="3:3">
      <c r="C3456" s="589"/>
    </row>
    <row r="3457" spans="3:3">
      <c r="C3457" s="589"/>
    </row>
    <row r="3458" spans="3:3">
      <c r="C3458" s="589"/>
    </row>
    <row r="3459" spans="3:3">
      <c r="C3459" s="589"/>
    </row>
    <row r="3460" spans="3:3">
      <c r="C3460" s="589"/>
    </row>
    <row r="3461" spans="3:3">
      <c r="C3461" s="589"/>
    </row>
    <row r="3462" spans="3:3">
      <c r="C3462" s="589"/>
    </row>
    <row r="3463" spans="3:3">
      <c r="C3463" s="589"/>
    </row>
    <row r="3464" spans="3:3">
      <c r="C3464" s="589"/>
    </row>
    <row r="3465" spans="3:3">
      <c r="C3465" s="589"/>
    </row>
    <row r="3466" spans="3:3">
      <c r="C3466" s="589"/>
    </row>
    <row r="3467" spans="3:3">
      <c r="C3467" s="589"/>
    </row>
    <row r="3468" spans="3:3">
      <c r="C3468" s="589"/>
    </row>
    <row r="3469" spans="3:3">
      <c r="C3469" s="589"/>
    </row>
    <row r="3470" spans="3:3">
      <c r="C3470" s="589"/>
    </row>
    <row r="3471" spans="3:3">
      <c r="C3471" s="589"/>
    </row>
    <row r="3472" spans="3:3">
      <c r="C3472" s="589"/>
    </row>
    <row r="3473" spans="3:3">
      <c r="C3473" s="589"/>
    </row>
    <row r="3474" spans="3:3">
      <c r="C3474" s="589"/>
    </row>
    <row r="3475" spans="3:3">
      <c r="C3475" s="589"/>
    </row>
    <row r="3476" spans="3:3">
      <c r="C3476" s="589"/>
    </row>
    <row r="3477" spans="3:3">
      <c r="C3477" s="589"/>
    </row>
    <row r="3478" spans="3:3">
      <c r="C3478" s="589"/>
    </row>
    <row r="3479" spans="3:3">
      <c r="C3479" s="589"/>
    </row>
    <row r="3480" spans="3:3">
      <c r="C3480" s="589"/>
    </row>
    <row r="3481" spans="3:3">
      <c r="C3481" s="589"/>
    </row>
    <row r="3482" spans="3:3">
      <c r="C3482" s="589"/>
    </row>
    <row r="3483" spans="3:3">
      <c r="C3483" s="589"/>
    </row>
    <row r="3484" spans="3:3">
      <c r="C3484" s="589"/>
    </row>
    <row r="3485" spans="3:3">
      <c r="C3485" s="589"/>
    </row>
    <row r="3486" spans="3:3">
      <c r="C3486" s="589"/>
    </row>
    <row r="3487" spans="3:3">
      <c r="C3487" s="589"/>
    </row>
    <row r="3488" spans="3:3">
      <c r="C3488" s="589"/>
    </row>
    <row r="3489" spans="3:3">
      <c r="C3489" s="589"/>
    </row>
    <row r="3490" spans="3:3">
      <c r="C3490" s="589"/>
    </row>
    <row r="3491" spans="3:3">
      <c r="C3491" s="589"/>
    </row>
    <row r="3492" spans="3:3">
      <c r="C3492" s="589"/>
    </row>
    <row r="3493" spans="3:3">
      <c r="C3493" s="589"/>
    </row>
    <row r="3494" spans="3:3">
      <c r="C3494" s="589"/>
    </row>
    <row r="3495" spans="3:3">
      <c r="C3495" s="589"/>
    </row>
    <row r="3496" spans="3:3">
      <c r="C3496" s="589"/>
    </row>
    <row r="3497" spans="3:3">
      <c r="C3497" s="589"/>
    </row>
    <row r="3498" spans="3:3">
      <c r="C3498" s="589"/>
    </row>
    <row r="3499" spans="3:3">
      <c r="C3499" s="589"/>
    </row>
    <row r="3500" spans="3:3">
      <c r="C3500" s="589"/>
    </row>
    <row r="3501" spans="3:3">
      <c r="C3501" s="589"/>
    </row>
    <row r="3502" spans="3:3">
      <c r="C3502" s="589"/>
    </row>
    <row r="3503" spans="3:3">
      <c r="C3503" s="589"/>
    </row>
    <row r="3504" spans="3:3">
      <c r="C3504" s="589"/>
    </row>
    <row r="3505" spans="3:3">
      <c r="C3505" s="589"/>
    </row>
    <row r="3506" spans="3:3">
      <c r="C3506" s="589"/>
    </row>
    <row r="3507" spans="3:3">
      <c r="C3507" s="589"/>
    </row>
    <row r="3508" spans="3:3">
      <c r="C3508" s="589"/>
    </row>
    <row r="3509" spans="3:3">
      <c r="C3509" s="589"/>
    </row>
    <row r="3510" spans="3:3">
      <c r="C3510" s="589"/>
    </row>
    <row r="3511" spans="3:3">
      <c r="C3511" s="589"/>
    </row>
    <row r="3512" spans="3:3">
      <c r="C3512" s="589"/>
    </row>
    <row r="3513" spans="3:3">
      <c r="C3513" s="589"/>
    </row>
    <row r="3514" spans="3:3">
      <c r="C3514" s="589"/>
    </row>
    <row r="3515" spans="3:3">
      <c r="C3515" s="589"/>
    </row>
    <row r="3516" spans="3:3">
      <c r="C3516" s="589"/>
    </row>
    <row r="3517" spans="3:3">
      <c r="C3517" s="589"/>
    </row>
    <row r="3518" spans="3:3">
      <c r="C3518" s="589"/>
    </row>
    <row r="3519" spans="3:3">
      <c r="C3519" s="589"/>
    </row>
    <row r="3520" spans="3:3">
      <c r="C3520" s="589"/>
    </row>
    <row r="3521" spans="3:3">
      <c r="C3521" s="589"/>
    </row>
    <row r="3522" spans="3:3">
      <c r="C3522" s="589"/>
    </row>
    <row r="3523" spans="3:3">
      <c r="C3523" s="589"/>
    </row>
    <row r="3524" spans="3:3">
      <c r="C3524" s="589"/>
    </row>
    <row r="3525" spans="3:3">
      <c r="C3525" s="589"/>
    </row>
    <row r="3526" spans="3:3">
      <c r="C3526" s="589"/>
    </row>
    <row r="3527" spans="3:3">
      <c r="C3527" s="589"/>
    </row>
    <row r="3528" spans="3:3">
      <c r="C3528" s="589"/>
    </row>
    <row r="3529" spans="3:3">
      <c r="C3529" s="589"/>
    </row>
    <row r="3530" spans="3:3">
      <c r="C3530" s="589"/>
    </row>
    <row r="3531" spans="3:3">
      <c r="C3531" s="589"/>
    </row>
    <row r="3532" spans="3:3">
      <c r="C3532" s="589"/>
    </row>
    <row r="3533" spans="3:3">
      <c r="C3533" s="589"/>
    </row>
    <row r="3534" spans="3:3">
      <c r="C3534" s="589"/>
    </row>
    <row r="3535" spans="3:3">
      <c r="C3535" s="589"/>
    </row>
    <row r="3536" spans="3:3">
      <c r="C3536" s="589"/>
    </row>
    <row r="3537" spans="3:3">
      <c r="C3537" s="589"/>
    </row>
    <row r="3538" spans="3:3">
      <c r="C3538" s="589"/>
    </row>
    <row r="3539" spans="3:3">
      <c r="C3539" s="589"/>
    </row>
    <row r="3540" spans="3:3">
      <c r="C3540" s="589"/>
    </row>
    <row r="3541" spans="3:3">
      <c r="C3541" s="589"/>
    </row>
    <row r="3542" spans="3:3">
      <c r="C3542" s="589"/>
    </row>
    <row r="3543" spans="3:3">
      <c r="C3543" s="589"/>
    </row>
    <row r="3544" spans="3:3">
      <c r="C3544" s="589"/>
    </row>
    <row r="3545" spans="3:3">
      <c r="C3545" s="589"/>
    </row>
    <row r="3546" spans="3:3">
      <c r="C3546" s="589"/>
    </row>
    <row r="3547" spans="3:3">
      <c r="C3547" s="589"/>
    </row>
    <row r="3548" spans="3:3">
      <c r="C3548" s="589"/>
    </row>
    <row r="3549" spans="3:3">
      <c r="C3549" s="589"/>
    </row>
    <row r="3550" spans="3:3">
      <c r="C3550" s="589"/>
    </row>
    <row r="3551" spans="3:3">
      <c r="C3551" s="589"/>
    </row>
    <row r="3552" spans="3:3">
      <c r="C3552" s="589"/>
    </row>
    <row r="3553" spans="3:3">
      <c r="C3553" s="589"/>
    </row>
    <row r="3554" spans="3:3">
      <c r="C3554" s="589"/>
    </row>
    <row r="3555" spans="3:3">
      <c r="C3555" s="589"/>
    </row>
    <row r="3556" spans="3:3">
      <c r="C3556" s="589"/>
    </row>
    <row r="3557" spans="3:3">
      <c r="C3557" s="589"/>
    </row>
    <row r="3558" spans="3:3">
      <c r="C3558" s="589"/>
    </row>
    <row r="3559" spans="3:3">
      <c r="C3559" s="589"/>
    </row>
    <row r="3560" spans="3:3">
      <c r="C3560" s="589"/>
    </row>
    <row r="3561" spans="3:3">
      <c r="C3561" s="589"/>
    </row>
    <row r="3562" spans="3:3">
      <c r="C3562" s="589"/>
    </row>
    <row r="3563" spans="3:3">
      <c r="C3563" s="589"/>
    </row>
    <row r="3564" spans="3:3">
      <c r="C3564" s="589"/>
    </row>
    <row r="3565" spans="3:3">
      <c r="C3565" s="589"/>
    </row>
    <row r="3566" spans="3:3">
      <c r="C3566" s="589"/>
    </row>
    <row r="3567" spans="3:3">
      <c r="C3567" s="589"/>
    </row>
    <row r="3568" spans="3:3">
      <c r="C3568" s="589"/>
    </row>
    <row r="3569" spans="3:3">
      <c r="C3569" s="589"/>
    </row>
    <row r="3570" spans="3:3">
      <c r="C3570" s="589"/>
    </row>
    <row r="3571" spans="3:3">
      <c r="C3571" s="589"/>
    </row>
    <row r="3572" spans="3:3">
      <c r="C3572" s="589"/>
    </row>
    <row r="3573" spans="3:3">
      <c r="C3573" s="589"/>
    </row>
    <row r="3574" spans="3:3">
      <c r="C3574" s="589"/>
    </row>
    <row r="3575" spans="3:3">
      <c r="C3575" s="589"/>
    </row>
    <row r="3576" spans="3:3">
      <c r="C3576" s="589"/>
    </row>
    <row r="3577" spans="3:3">
      <c r="C3577" s="589"/>
    </row>
    <row r="3578" spans="3:3">
      <c r="C3578" s="589"/>
    </row>
    <row r="3579" spans="3:3">
      <c r="C3579" s="589"/>
    </row>
    <row r="3580" spans="3:3">
      <c r="C3580" s="589"/>
    </row>
    <row r="3581" spans="3:3">
      <c r="C3581" s="589"/>
    </row>
    <row r="3582" spans="3:3">
      <c r="C3582" s="589"/>
    </row>
    <row r="3583" spans="3:3">
      <c r="C3583" s="589"/>
    </row>
    <row r="3584" spans="3:3">
      <c r="C3584" s="589"/>
    </row>
    <row r="3585" spans="3:3">
      <c r="C3585" s="589"/>
    </row>
    <row r="3586" spans="3:3">
      <c r="C3586" s="589"/>
    </row>
    <row r="3587" spans="3:3">
      <c r="C3587" s="589"/>
    </row>
    <row r="3588" spans="3:3">
      <c r="C3588" s="589"/>
    </row>
    <row r="3589" spans="3:3">
      <c r="C3589" s="589"/>
    </row>
    <row r="3590" spans="3:3">
      <c r="C3590" s="589"/>
    </row>
    <row r="3591" spans="3:3">
      <c r="C3591" s="589"/>
    </row>
    <row r="3592" spans="3:3">
      <c r="C3592" s="589"/>
    </row>
    <row r="3593" spans="3:3">
      <c r="C3593" s="589"/>
    </row>
    <row r="3594" spans="3:3">
      <c r="C3594" s="589"/>
    </row>
    <row r="3595" spans="3:3">
      <c r="C3595" s="589"/>
    </row>
    <row r="3596" spans="3:3">
      <c r="C3596" s="589"/>
    </row>
    <row r="3597" spans="3:3">
      <c r="C3597" s="589"/>
    </row>
    <row r="3598" spans="3:3">
      <c r="C3598" s="589"/>
    </row>
    <row r="3599" spans="3:3">
      <c r="C3599" s="589"/>
    </row>
    <row r="3600" spans="3:3">
      <c r="C3600" s="589"/>
    </row>
    <row r="3601" spans="3:3">
      <c r="C3601" s="589"/>
    </row>
    <row r="3602" spans="3:3">
      <c r="C3602" s="589"/>
    </row>
    <row r="3603" spans="3:3">
      <c r="C3603" s="589"/>
    </row>
    <row r="3604" spans="3:3">
      <c r="C3604" s="589"/>
    </row>
    <row r="3605" spans="3:3">
      <c r="C3605" s="589"/>
    </row>
    <row r="3606" spans="3:3">
      <c r="C3606" s="589"/>
    </row>
    <row r="3607" spans="3:3">
      <c r="C3607" s="589"/>
    </row>
    <row r="3608" spans="3:3">
      <c r="C3608" s="589"/>
    </row>
    <row r="3609" spans="3:3">
      <c r="C3609" s="589"/>
    </row>
    <row r="3610" spans="3:3">
      <c r="C3610" s="589"/>
    </row>
    <row r="3611" spans="3:3">
      <c r="C3611" s="589"/>
    </row>
    <row r="3612" spans="3:3">
      <c r="C3612" s="589"/>
    </row>
    <row r="3613" spans="3:3">
      <c r="C3613" s="589"/>
    </row>
    <row r="3614" spans="3:3">
      <c r="C3614" s="589"/>
    </row>
    <row r="3615" spans="3:3">
      <c r="C3615" s="589"/>
    </row>
    <row r="3616" spans="3:3">
      <c r="C3616" s="589"/>
    </row>
    <row r="3617" spans="3:3">
      <c r="C3617" s="589"/>
    </row>
    <row r="3618" spans="3:3">
      <c r="C3618" s="589"/>
    </row>
    <row r="3619" spans="3:3">
      <c r="C3619" s="589"/>
    </row>
    <row r="3620" spans="3:3">
      <c r="C3620" s="589"/>
    </row>
    <row r="3621" spans="3:3">
      <c r="C3621" s="589"/>
    </row>
    <row r="3622" spans="3:3">
      <c r="C3622" s="589"/>
    </row>
    <row r="3623" spans="3:3">
      <c r="C3623" s="589"/>
    </row>
    <row r="3624" spans="3:3">
      <c r="C3624" s="589"/>
    </row>
    <row r="3625" spans="3:3">
      <c r="C3625" s="589"/>
    </row>
    <row r="3626" spans="3:3">
      <c r="C3626" s="589"/>
    </row>
    <row r="3627" spans="3:3">
      <c r="C3627" s="589"/>
    </row>
    <row r="3628" spans="3:3">
      <c r="C3628" s="589"/>
    </row>
    <row r="3629" spans="3:3">
      <c r="C3629" s="589"/>
    </row>
    <row r="3630" spans="3:3">
      <c r="C3630" s="589"/>
    </row>
    <row r="3631" spans="3:3">
      <c r="C3631" s="589"/>
    </row>
    <row r="3632" spans="3:3">
      <c r="C3632" s="589"/>
    </row>
    <row r="3633" spans="3:3">
      <c r="C3633" s="589"/>
    </row>
    <row r="3634" spans="3:3">
      <c r="C3634" s="589"/>
    </row>
    <row r="3635" spans="3:3">
      <c r="C3635" s="589"/>
    </row>
    <row r="3636" spans="3:3">
      <c r="C3636" s="589"/>
    </row>
    <row r="3637" spans="3:3">
      <c r="C3637" s="589"/>
    </row>
    <row r="3638" spans="3:3">
      <c r="C3638" s="589"/>
    </row>
    <row r="3639" spans="3:3">
      <c r="C3639" s="589"/>
    </row>
    <row r="3640" spans="3:3">
      <c r="C3640" s="589"/>
    </row>
    <row r="3641" spans="3:3">
      <c r="C3641" s="589"/>
    </row>
    <row r="3642" spans="3:3">
      <c r="C3642" s="589"/>
    </row>
    <row r="3643" spans="3:3">
      <c r="C3643" s="589"/>
    </row>
    <row r="3644" spans="3:3">
      <c r="C3644" s="589"/>
    </row>
    <row r="3645" spans="3:3">
      <c r="C3645" s="589"/>
    </row>
    <row r="3646" spans="3:3">
      <c r="C3646" s="589"/>
    </row>
    <row r="3647" spans="3:3">
      <c r="C3647" s="589"/>
    </row>
    <row r="3648" spans="3:3">
      <c r="C3648" s="589"/>
    </row>
    <row r="3649" spans="3:3">
      <c r="C3649" s="589"/>
    </row>
    <row r="3650" spans="3:3">
      <c r="C3650" s="589"/>
    </row>
    <row r="3651" spans="3:3">
      <c r="C3651" s="589"/>
    </row>
    <row r="3652" spans="3:3">
      <c r="C3652" s="589"/>
    </row>
    <row r="3653" spans="3:3">
      <c r="C3653" s="589"/>
    </row>
    <row r="3654" spans="3:3">
      <c r="C3654" s="589"/>
    </row>
    <row r="3655" spans="3:3">
      <c r="C3655" s="589"/>
    </row>
    <row r="3656" spans="3:3">
      <c r="C3656" s="589"/>
    </row>
    <row r="3657" spans="3:3">
      <c r="C3657" s="589"/>
    </row>
    <row r="3658" spans="3:3">
      <c r="C3658" s="589"/>
    </row>
    <row r="3659" spans="3:3">
      <c r="C3659" s="589"/>
    </row>
    <row r="3660" spans="3:3">
      <c r="C3660" s="589"/>
    </row>
    <row r="3661" spans="3:3">
      <c r="C3661" s="589"/>
    </row>
    <row r="3662" spans="3:3">
      <c r="C3662" s="589"/>
    </row>
    <row r="3663" spans="3:3">
      <c r="C3663" s="589"/>
    </row>
    <row r="3664" spans="3:3">
      <c r="C3664" s="589"/>
    </row>
    <row r="3665" spans="3:3">
      <c r="C3665" s="589"/>
    </row>
    <row r="3666" spans="3:3">
      <c r="C3666" s="589"/>
    </row>
    <row r="3667" spans="3:3">
      <c r="C3667" s="589"/>
    </row>
    <row r="3668" spans="3:3">
      <c r="C3668" s="589"/>
    </row>
    <row r="3669" spans="3:3">
      <c r="C3669" s="589"/>
    </row>
    <row r="3670" spans="3:3">
      <c r="C3670" s="589"/>
    </row>
    <row r="3671" spans="3:3">
      <c r="C3671" s="589"/>
    </row>
    <row r="3672" spans="3:3">
      <c r="C3672" s="589"/>
    </row>
    <row r="3673" spans="3:3">
      <c r="C3673" s="589"/>
    </row>
    <row r="3674" spans="3:3">
      <c r="C3674" s="589"/>
    </row>
    <row r="3675" spans="3:3">
      <c r="C3675" s="589"/>
    </row>
    <row r="3676" spans="3:3">
      <c r="C3676" s="589"/>
    </row>
    <row r="3677" spans="3:3">
      <c r="C3677" s="589"/>
    </row>
    <row r="3678" spans="3:3">
      <c r="C3678" s="589"/>
    </row>
    <row r="3679" spans="3:3">
      <c r="C3679" s="589"/>
    </row>
    <row r="3680" spans="3:3">
      <c r="C3680" s="589"/>
    </row>
    <row r="3681" spans="3:3">
      <c r="C3681" s="589"/>
    </row>
    <row r="3682" spans="3:3">
      <c r="C3682" s="589"/>
    </row>
    <row r="3683" spans="3:3">
      <c r="C3683" s="589"/>
    </row>
    <row r="3684" spans="3:3">
      <c r="C3684" s="589"/>
    </row>
    <row r="3685" spans="3:3">
      <c r="C3685" s="589"/>
    </row>
    <row r="3686" spans="3:3">
      <c r="C3686" s="589"/>
    </row>
    <row r="3687" spans="3:3">
      <c r="C3687" s="589"/>
    </row>
    <row r="3688" spans="3:3">
      <c r="C3688" s="589"/>
    </row>
    <row r="3689" spans="3:3">
      <c r="C3689" s="589"/>
    </row>
    <row r="3690" spans="3:3">
      <c r="C3690" s="589"/>
    </row>
    <row r="3691" spans="3:3">
      <c r="C3691" s="589"/>
    </row>
    <row r="3692" spans="3:3">
      <c r="C3692" s="589"/>
    </row>
    <row r="3693" spans="3:3">
      <c r="C3693" s="589"/>
    </row>
    <row r="3694" spans="3:3">
      <c r="C3694" s="589"/>
    </row>
    <row r="3695" spans="3:3">
      <c r="C3695" s="589"/>
    </row>
    <row r="3696" spans="3:3">
      <c r="C3696" s="589"/>
    </row>
    <row r="3697" spans="3:3">
      <c r="C3697" s="589"/>
    </row>
    <row r="3698" spans="3:3">
      <c r="C3698" s="589"/>
    </row>
    <row r="3699" spans="3:3">
      <c r="C3699" s="589"/>
    </row>
    <row r="3700" spans="3:3">
      <c r="C3700" s="589"/>
    </row>
    <row r="3701" spans="3:3">
      <c r="C3701" s="589"/>
    </row>
    <row r="3702" spans="3:3">
      <c r="C3702" s="589"/>
    </row>
    <row r="3703" spans="3:3">
      <c r="C3703" s="589"/>
    </row>
    <row r="3704" spans="3:3">
      <c r="C3704" s="589"/>
    </row>
    <row r="3705" spans="3:3">
      <c r="C3705" s="589"/>
    </row>
    <row r="3706" spans="3:3">
      <c r="C3706" s="589"/>
    </row>
    <row r="3707" spans="3:3">
      <c r="C3707" s="589"/>
    </row>
    <row r="3708" spans="3:3">
      <c r="C3708" s="589"/>
    </row>
    <row r="3709" spans="3:3">
      <c r="C3709" s="589"/>
    </row>
    <row r="3710" spans="3:3">
      <c r="C3710" s="589"/>
    </row>
    <row r="3711" spans="3:3">
      <c r="C3711" s="589"/>
    </row>
    <row r="3712" spans="3:3">
      <c r="C3712" s="589"/>
    </row>
    <row r="3713" spans="3:3">
      <c r="C3713" s="589"/>
    </row>
    <row r="3714" spans="3:3">
      <c r="C3714" s="589"/>
    </row>
    <row r="3715" spans="3:3">
      <c r="C3715" s="589"/>
    </row>
    <row r="3716" spans="3:3">
      <c r="C3716" s="589"/>
    </row>
    <row r="3717" spans="3:3">
      <c r="C3717" s="589"/>
    </row>
    <row r="3718" spans="3:3">
      <c r="C3718" s="589"/>
    </row>
    <row r="3719" spans="3:3">
      <c r="C3719" s="589"/>
    </row>
    <row r="3720" spans="3:3">
      <c r="C3720" s="589"/>
    </row>
    <row r="3721" spans="3:3">
      <c r="C3721" s="589"/>
    </row>
    <row r="3722" spans="3:3">
      <c r="C3722" s="589"/>
    </row>
    <row r="3723" spans="3:3">
      <c r="C3723" s="589"/>
    </row>
    <row r="3724" spans="3:3">
      <c r="C3724" s="589"/>
    </row>
    <row r="3725" spans="3:3">
      <c r="C3725" s="589"/>
    </row>
    <row r="3726" spans="3:3">
      <c r="C3726" s="589"/>
    </row>
    <row r="3727" spans="3:3">
      <c r="C3727" s="589"/>
    </row>
    <row r="3728" spans="3:3">
      <c r="C3728" s="589"/>
    </row>
    <row r="3729" spans="3:3">
      <c r="C3729" s="589"/>
    </row>
    <row r="3730" spans="3:3">
      <c r="C3730" s="589"/>
    </row>
    <row r="3731" spans="3:3">
      <c r="C3731" s="589"/>
    </row>
    <row r="3732" spans="3:3">
      <c r="C3732" s="589"/>
    </row>
    <row r="3733" spans="3:3">
      <c r="C3733" s="589"/>
    </row>
    <row r="3734" spans="3:3">
      <c r="C3734" s="589"/>
    </row>
    <row r="3735" spans="3:3">
      <c r="C3735" s="589"/>
    </row>
    <row r="3736" spans="3:3">
      <c r="C3736" s="589"/>
    </row>
    <row r="3737" spans="3:3">
      <c r="C3737" s="589"/>
    </row>
    <row r="3738" spans="3:3">
      <c r="C3738" s="589"/>
    </row>
    <row r="3739" spans="3:3">
      <c r="C3739" s="589"/>
    </row>
    <row r="3740" spans="3:3">
      <c r="C3740" s="589"/>
    </row>
    <row r="3741" spans="3:3">
      <c r="C3741" s="589"/>
    </row>
    <row r="3742" spans="3:3">
      <c r="C3742" s="589"/>
    </row>
    <row r="3743" spans="3:3">
      <c r="C3743" s="589"/>
    </row>
    <row r="3744" spans="3:3">
      <c r="C3744" s="589"/>
    </row>
    <row r="3745" spans="3:3">
      <c r="C3745" s="589"/>
    </row>
    <row r="3746" spans="3:3">
      <c r="C3746" s="589"/>
    </row>
    <row r="3747" spans="3:3">
      <c r="C3747" s="589"/>
    </row>
    <row r="3748" spans="3:3">
      <c r="C3748" s="589"/>
    </row>
    <row r="3749" spans="3:3">
      <c r="C3749" s="589"/>
    </row>
    <row r="3750" spans="3:3">
      <c r="C3750" s="589"/>
    </row>
    <row r="3751" spans="3:3">
      <c r="C3751" s="589"/>
    </row>
    <row r="3752" spans="3:3">
      <c r="C3752" s="589"/>
    </row>
    <row r="3753" spans="3:3">
      <c r="C3753" s="589"/>
    </row>
    <row r="3754" spans="3:3">
      <c r="C3754" s="589"/>
    </row>
    <row r="3755" spans="3:3">
      <c r="C3755" s="589"/>
    </row>
    <row r="3756" spans="3:3">
      <c r="C3756" s="589"/>
    </row>
    <row r="3757" spans="3:3">
      <c r="C3757" s="589"/>
    </row>
    <row r="3758" spans="3:3">
      <c r="C3758" s="589"/>
    </row>
    <row r="3759" spans="3:3">
      <c r="C3759" s="589"/>
    </row>
    <row r="3760" spans="3:3">
      <c r="C3760" s="589"/>
    </row>
    <row r="3761" spans="3:3">
      <c r="C3761" s="589"/>
    </row>
    <row r="3762" spans="3:3">
      <c r="C3762" s="589"/>
    </row>
    <row r="3763" spans="3:3">
      <c r="C3763" s="589"/>
    </row>
    <row r="3764" spans="3:3">
      <c r="C3764" s="589"/>
    </row>
    <row r="3765" spans="3:3">
      <c r="C3765" s="589"/>
    </row>
    <row r="3766" spans="3:3">
      <c r="C3766" s="589"/>
    </row>
    <row r="3767" spans="3:3">
      <c r="C3767" s="589"/>
    </row>
    <row r="3768" spans="3:3">
      <c r="C3768" s="589"/>
    </row>
    <row r="3769" spans="3:3">
      <c r="C3769" s="589"/>
    </row>
    <row r="3770" spans="3:3">
      <c r="C3770" s="589"/>
    </row>
    <row r="3771" spans="3:3">
      <c r="C3771" s="589"/>
    </row>
    <row r="3772" spans="3:3">
      <c r="C3772" s="589"/>
    </row>
    <row r="3773" spans="3:3">
      <c r="C3773" s="589"/>
    </row>
    <row r="3774" spans="3:3">
      <c r="C3774" s="589"/>
    </row>
    <row r="3775" spans="3:3">
      <c r="C3775" s="589"/>
    </row>
    <row r="3776" spans="3:3">
      <c r="C3776" s="589"/>
    </row>
    <row r="3777" spans="3:3">
      <c r="C3777" s="589"/>
    </row>
    <row r="3778" spans="3:3">
      <c r="C3778" s="589"/>
    </row>
    <row r="3779" spans="3:3">
      <c r="C3779" s="589"/>
    </row>
    <row r="3780" spans="3:3">
      <c r="C3780" s="589"/>
    </row>
    <row r="3781" spans="3:3">
      <c r="C3781" s="589"/>
    </row>
    <row r="3782" spans="3:3">
      <c r="C3782" s="589"/>
    </row>
    <row r="3783" spans="3:3">
      <c r="C3783" s="589"/>
    </row>
    <row r="3784" spans="3:3">
      <c r="C3784" s="589"/>
    </row>
    <row r="3785" spans="3:3">
      <c r="C3785" s="589"/>
    </row>
    <row r="3786" spans="3:3">
      <c r="C3786" s="589"/>
    </row>
    <row r="3787" spans="3:3">
      <c r="C3787" s="589"/>
    </row>
    <row r="3788" spans="3:3">
      <c r="C3788" s="589"/>
    </row>
    <row r="3789" spans="3:3">
      <c r="C3789" s="589"/>
    </row>
    <row r="3790" spans="3:3">
      <c r="C3790" s="589"/>
    </row>
    <row r="3791" spans="3:3">
      <c r="C3791" s="589"/>
    </row>
    <row r="3792" spans="3:3">
      <c r="C3792" s="589"/>
    </row>
    <row r="3793" spans="3:3">
      <c r="C3793" s="589"/>
    </row>
    <row r="3794" spans="3:3">
      <c r="C3794" s="589"/>
    </row>
    <row r="3795" spans="3:3">
      <c r="C3795" s="589"/>
    </row>
    <row r="3796" spans="3:3">
      <c r="C3796" s="589"/>
    </row>
    <row r="3797" spans="3:3">
      <c r="C3797" s="589"/>
    </row>
    <row r="3798" spans="3:3">
      <c r="C3798" s="589"/>
    </row>
    <row r="3799" spans="3:3">
      <c r="C3799" s="589"/>
    </row>
    <row r="3800" spans="3:3">
      <c r="C3800" s="589"/>
    </row>
    <row r="3801" spans="3:3">
      <c r="C3801" s="589"/>
    </row>
    <row r="3802" spans="3:3">
      <c r="C3802" s="589"/>
    </row>
    <row r="3803" spans="3:3">
      <c r="C3803" s="589"/>
    </row>
    <row r="3804" spans="3:3">
      <c r="C3804" s="589"/>
    </row>
    <row r="3805" spans="3:3">
      <c r="C3805" s="589"/>
    </row>
    <row r="3806" spans="3:3">
      <c r="C3806" s="589"/>
    </row>
    <row r="3807" spans="3:3">
      <c r="C3807" s="589"/>
    </row>
    <row r="3808" spans="3:3">
      <c r="C3808" s="589"/>
    </row>
    <row r="3809" spans="3:3">
      <c r="C3809" s="589"/>
    </row>
    <row r="3810" spans="3:3">
      <c r="C3810" s="589"/>
    </row>
    <row r="3811" spans="3:3">
      <c r="C3811" s="589"/>
    </row>
    <row r="3812" spans="3:3">
      <c r="C3812" s="589"/>
    </row>
    <row r="3813" spans="3:3">
      <c r="C3813" s="589"/>
    </row>
    <row r="3814" spans="3:3">
      <c r="C3814" s="589"/>
    </row>
    <row r="3815" spans="3:3">
      <c r="C3815" s="589"/>
    </row>
    <row r="3816" spans="3:3">
      <c r="C3816" s="589"/>
    </row>
    <row r="3817" spans="3:3">
      <c r="C3817" s="589"/>
    </row>
    <row r="3818" spans="3:3">
      <c r="C3818" s="589"/>
    </row>
    <row r="3819" spans="3:3">
      <c r="C3819" s="589"/>
    </row>
    <row r="3820" spans="3:3">
      <c r="C3820" s="589"/>
    </row>
    <row r="3821" spans="3:3">
      <c r="C3821" s="589"/>
    </row>
    <row r="3822" spans="3:3">
      <c r="C3822" s="589"/>
    </row>
    <row r="3823" spans="3:3">
      <c r="C3823" s="589"/>
    </row>
    <row r="3824" spans="3:3">
      <c r="C3824" s="589"/>
    </row>
    <row r="3825" spans="3:3">
      <c r="C3825" s="589"/>
    </row>
    <row r="3826" spans="3:3">
      <c r="C3826" s="589"/>
    </row>
    <row r="3827" spans="3:3">
      <c r="C3827" s="589"/>
    </row>
    <row r="3828" spans="3:3">
      <c r="C3828" s="589"/>
    </row>
    <row r="3829" spans="3:3">
      <c r="C3829" s="589"/>
    </row>
    <row r="3830" spans="3:3">
      <c r="C3830" s="589"/>
    </row>
    <row r="3831" spans="3:3">
      <c r="C3831" s="589"/>
    </row>
    <row r="3832" spans="3:3">
      <c r="C3832" s="589"/>
    </row>
    <row r="3833" spans="3:3">
      <c r="C3833" s="589"/>
    </row>
    <row r="3834" spans="3:3">
      <c r="C3834" s="589"/>
    </row>
    <row r="3835" spans="3:3">
      <c r="C3835" s="589"/>
    </row>
    <row r="3836" spans="3:3">
      <c r="C3836" s="589"/>
    </row>
    <row r="3837" spans="3:3">
      <c r="C3837" s="589"/>
    </row>
    <row r="3838" spans="3:3">
      <c r="C3838" s="589"/>
    </row>
    <row r="3839" spans="3:3">
      <c r="C3839" s="589"/>
    </row>
    <row r="3840" spans="3:3">
      <c r="C3840" s="589"/>
    </row>
    <row r="3841" spans="3:3">
      <c r="C3841" s="589"/>
    </row>
    <row r="3842" spans="3:3">
      <c r="C3842" s="589"/>
    </row>
    <row r="3843" spans="3:3">
      <c r="C3843" s="589"/>
    </row>
    <row r="3844" spans="3:3">
      <c r="C3844" s="589"/>
    </row>
    <row r="3845" spans="3:3">
      <c r="C3845" s="589"/>
    </row>
    <row r="3846" spans="3:3">
      <c r="C3846" s="589"/>
    </row>
    <row r="3847" spans="3:3">
      <c r="C3847" s="589"/>
    </row>
    <row r="3848" spans="3:3">
      <c r="C3848" s="589"/>
    </row>
    <row r="3849" spans="3:3">
      <c r="C3849" s="589"/>
    </row>
    <row r="3850" spans="3:3">
      <c r="C3850" s="589"/>
    </row>
    <row r="3851" spans="3:3">
      <c r="C3851" s="589"/>
    </row>
    <row r="3852" spans="3:3">
      <c r="C3852" s="589"/>
    </row>
    <row r="3853" spans="3:3">
      <c r="C3853" s="589"/>
    </row>
    <row r="3854" spans="3:3">
      <c r="C3854" s="589"/>
    </row>
    <row r="3855" spans="3:3">
      <c r="C3855" s="589"/>
    </row>
    <row r="3856" spans="3:3">
      <c r="C3856" s="589"/>
    </row>
    <row r="3857" spans="3:3">
      <c r="C3857" s="589"/>
    </row>
    <row r="3858" spans="3:3">
      <c r="C3858" s="589"/>
    </row>
    <row r="3859" spans="3:3">
      <c r="C3859" s="589"/>
    </row>
    <row r="3860" spans="3:3">
      <c r="C3860" s="589"/>
    </row>
    <row r="3861" spans="3:3">
      <c r="C3861" s="589"/>
    </row>
    <row r="3862" spans="3:3">
      <c r="C3862" s="589"/>
    </row>
    <row r="3863" spans="3:3">
      <c r="C3863" s="589"/>
    </row>
    <row r="3864" spans="3:3">
      <c r="C3864" s="589"/>
    </row>
    <row r="3865" spans="3:3">
      <c r="C3865" s="589"/>
    </row>
    <row r="3866" spans="3:3">
      <c r="C3866" s="589"/>
    </row>
    <row r="3867" spans="3:3">
      <c r="C3867" s="589"/>
    </row>
    <row r="3868" spans="3:3">
      <c r="C3868" s="589"/>
    </row>
    <row r="3869" spans="3:3">
      <c r="C3869" s="589"/>
    </row>
    <row r="3870" spans="3:3">
      <c r="C3870" s="589"/>
    </row>
    <row r="3871" spans="3:3">
      <c r="C3871" s="589"/>
    </row>
    <row r="3872" spans="3:3">
      <c r="C3872" s="589"/>
    </row>
    <row r="3873" spans="3:3">
      <c r="C3873" s="589"/>
    </row>
    <row r="3874" spans="3:3">
      <c r="C3874" s="589"/>
    </row>
    <row r="3875" spans="3:3">
      <c r="C3875" s="589"/>
    </row>
    <row r="3876" spans="3:3">
      <c r="C3876" s="589"/>
    </row>
    <row r="3877" spans="3:3">
      <c r="C3877" s="589"/>
    </row>
    <row r="3878" spans="3:3">
      <c r="C3878" s="589"/>
    </row>
    <row r="3879" spans="3:3">
      <c r="C3879" s="589"/>
    </row>
    <row r="3880" spans="3:3">
      <c r="C3880" s="589"/>
    </row>
    <row r="3881" spans="3:3">
      <c r="C3881" s="589"/>
    </row>
    <row r="3882" spans="3:3">
      <c r="C3882" s="589"/>
    </row>
    <row r="3883" spans="3:3">
      <c r="C3883" s="589"/>
    </row>
    <row r="3884" spans="3:3">
      <c r="C3884" s="589"/>
    </row>
    <row r="3885" spans="3:3">
      <c r="C3885" s="589"/>
    </row>
    <row r="3886" spans="3:3">
      <c r="C3886" s="589"/>
    </row>
    <row r="3887" spans="3:3">
      <c r="C3887" s="589"/>
    </row>
    <row r="3888" spans="3:3">
      <c r="C3888" s="589"/>
    </row>
    <row r="3889" spans="3:3">
      <c r="C3889" s="589"/>
    </row>
    <row r="3890" spans="3:3">
      <c r="C3890" s="589"/>
    </row>
    <row r="3891" spans="3:3">
      <c r="C3891" s="589"/>
    </row>
    <row r="3892" spans="3:3">
      <c r="C3892" s="589"/>
    </row>
    <row r="3893" spans="3:3">
      <c r="C3893" s="589"/>
    </row>
    <row r="3894" spans="3:3">
      <c r="C3894" s="589"/>
    </row>
    <row r="3895" spans="3:3">
      <c r="C3895" s="589"/>
    </row>
    <row r="3896" spans="3:3">
      <c r="C3896" s="589"/>
    </row>
    <row r="3897" spans="3:3">
      <c r="C3897" s="589"/>
    </row>
    <row r="3898" spans="3:3">
      <c r="C3898" s="589"/>
    </row>
    <row r="3899" spans="3:3">
      <c r="C3899" s="589"/>
    </row>
    <row r="3900" spans="3:3">
      <c r="C3900" s="589"/>
    </row>
    <row r="3901" spans="3:3">
      <c r="C3901" s="589"/>
    </row>
    <row r="3902" spans="3:3">
      <c r="C3902" s="589"/>
    </row>
    <row r="3903" spans="3:3">
      <c r="C3903" s="589"/>
    </row>
    <row r="3904" spans="3:3">
      <c r="C3904" s="589"/>
    </row>
    <row r="3905" spans="3:3">
      <c r="C3905" s="589"/>
    </row>
    <row r="3906" spans="3:3">
      <c r="C3906" s="589"/>
    </row>
    <row r="3907" spans="3:3">
      <c r="C3907" s="589"/>
    </row>
    <row r="3908" spans="3:3">
      <c r="C3908" s="589"/>
    </row>
    <row r="3909" spans="3:3">
      <c r="C3909" s="589"/>
    </row>
    <row r="3910" spans="3:3">
      <c r="C3910" s="589"/>
    </row>
    <row r="3911" spans="3:3">
      <c r="C3911" s="589"/>
    </row>
    <row r="3912" spans="3:3">
      <c r="C3912" s="589"/>
    </row>
    <row r="3913" spans="3:3">
      <c r="C3913" s="589"/>
    </row>
    <row r="3914" spans="3:3">
      <c r="C3914" s="589"/>
    </row>
    <row r="3915" spans="3:3">
      <c r="C3915" s="589"/>
    </row>
    <row r="3916" spans="3:3">
      <c r="C3916" s="589"/>
    </row>
    <row r="3917" spans="3:3">
      <c r="C3917" s="589"/>
    </row>
    <row r="3918" spans="3:3">
      <c r="C3918" s="589"/>
    </row>
    <row r="3919" spans="3:3">
      <c r="C3919" s="589"/>
    </row>
    <row r="3920" spans="3:3">
      <c r="C3920" s="589"/>
    </row>
    <row r="3921" spans="3:3">
      <c r="C3921" s="589"/>
    </row>
    <row r="3922" spans="3:3">
      <c r="C3922" s="589"/>
    </row>
    <row r="3923" spans="3:3">
      <c r="C3923" s="589"/>
    </row>
    <row r="3924" spans="3:3">
      <c r="C3924" s="589"/>
    </row>
    <row r="3925" spans="3:3">
      <c r="C3925" s="589"/>
    </row>
    <row r="3926" spans="3:3">
      <c r="C3926" s="589"/>
    </row>
    <row r="3927" spans="3:3">
      <c r="C3927" s="589"/>
    </row>
    <row r="3928" spans="3:3">
      <c r="C3928" s="589"/>
    </row>
    <row r="3929" spans="3:3">
      <c r="C3929" s="589"/>
    </row>
    <row r="3930" spans="3:3">
      <c r="C3930" s="589"/>
    </row>
    <row r="3931" spans="3:3">
      <c r="C3931" s="589"/>
    </row>
    <row r="3932" spans="3:3">
      <c r="C3932" s="589"/>
    </row>
    <row r="3933" spans="3:3">
      <c r="C3933" s="589"/>
    </row>
    <row r="3934" spans="3:3">
      <c r="C3934" s="589"/>
    </row>
    <row r="3935" spans="3:3">
      <c r="C3935" s="589"/>
    </row>
    <row r="3936" spans="3:3">
      <c r="C3936" s="589"/>
    </row>
    <row r="3937" spans="3:3">
      <c r="C3937" s="589"/>
    </row>
    <row r="3938" spans="3:3">
      <c r="C3938" s="589"/>
    </row>
    <row r="3939" spans="3:3">
      <c r="C3939" s="589"/>
    </row>
    <row r="3940" spans="3:3">
      <c r="C3940" s="589"/>
    </row>
    <row r="3941" spans="3:3">
      <c r="C3941" s="589"/>
    </row>
    <row r="3942" spans="3:3">
      <c r="C3942" s="589"/>
    </row>
    <row r="3943" spans="3:3">
      <c r="C3943" s="589"/>
    </row>
    <row r="3944" spans="3:3">
      <c r="C3944" s="589"/>
    </row>
    <row r="3945" spans="3:3">
      <c r="C3945" s="589"/>
    </row>
    <row r="3946" spans="3:3">
      <c r="C3946" s="589"/>
    </row>
    <row r="3947" spans="3:3">
      <c r="C3947" s="589"/>
    </row>
    <row r="3948" spans="3:3">
      <c r="C3948" s="589"/>
    </row>
    <row r="3949" spans="3:3">
      <c r="C3949" s="589"/>
    </row>
    <row r="3950" spans="3:3">
      <c r="C3950" s="589"/>
    </row>
    <row r="3951" spans="3:3">
      <c r="C3951" s="589"/>
    </row>
    <row r="3952" spans="3:3">
      <c r="C3952" s="589"/>
    </row>
    <row r="3953" spans="3:3">
      <c r="C3953" s="589"/>
    </row>
    <row r="3954" spans="3:3">
      <c r="C3954" s="589"/>
    </row>
    <row r="3955" spans="3:3">
      <c r="C3955" s="589"/>
    </row>
    <row r="3956" spans="3:3">
      <c r="C3956" s="589"/>
    </row>
    <row r="3957" spans="3:3">
      <c r="C3957" s="589"/>
    </row>
    <row r="3958" spans="3:3">
      <c r="C3958" s="589"/>
    </row>
    <row r="3959" spans="3:3">
      <c r="C3959" s="589"/>
    </row>
    <row r="3960" spans="3:3">
      <c r="C3960" s="589"/>
    </row>
    <row r="3961" spans="3:3">
      <c r="C3961" s="589"/>
    </row>
    <row r="3962" spans="3:3">
      <c r="C3962" s="589"/>
    </row>
    <row r="3963" spans="3:3">
      <c r="C3963" s="589"/>
    </row>
    <row r="3964" spans="3:3">
      <c r="C3964" s="589"/>
    </row>
    <row r="3965" spans="3:3">
      <c r="C3965" s="589"/>
    </row>
    <row r="3966" spans="3:3">
      <c r="C3966" s="589"/>
    </row>
    <row r="3967" spans="3:3">
      <c r="C3967" s="589"/>
    </row>
    <row r="3968" spans="3:3">
      <c r="C3968" s="589"/>
    </row>
    <row r="3969" spans="3:3">
      <c r="C3969" s="589"/>
    </row>
    <row r="3970" spans="3:3">
      <c r="C3970" s="589"/>
    </row>
    <row r="3971" spans="3:3">
      <c r="C3971" s="589"/>
    </row>
    <row r="3972" spans="3:3">
      <c r="C3972" s="589"/>
    </row>
    <row r="3973" spans="3:3">
      <c r="C3973" s="589"/>
    </row>
    <row r="3974" spans="3:3">
      <c r="C3974" s="589"/>
    </row>
    <row r="3975" spans="3:3">
      <c r="C3975" s="589"/>
    </row>
    <row r="3976" spans="3:3">
      <c r="C3976" s="589"/>
    </row>
    <row r="3977" spans="3:3">
      <c r="C3977" s="589"/>
    </row>
    <row r="3978" spans="3:3">
      <c r="C3978" s="589"/>
    </row>
    <row r="3979" spans="3:3">
      <c r="C3979" s="589"/>
    </row>
    <row r="3980" spans="3:3">
      <c r="C3980" s="589"/>
    </row>
    <row r="3981" spans="3:3">
      <c r="C3981" s="589"/>
    </row>
    <row r="3982" spans="3:3">
      <c r="C3982" s="589"/>
    </row>
    <row r="3983" spans="3:3">
      <c r="C3983" s="589"/>
    </row>
    <row r="3984" spans="3:3">
      <c r="C3984" s="589"/>
    </row>
    <row r="3985" spans="3:3">
      <c r="C3985" s="589"/>
    </row>
    <row r="3986" spans="3:3">
      <c r="C3986" s="589"/>
    </row>
    <row r="3987" spans="3:3">
      <c r="C3987" s="589"/>
    </row>
    <row r="3988" spans="3:3">
      <c r="C3988" s="589"/>
    </row>
    <row r="3989" spans="3:3">
      <c r="C3989" s="589"/>
    </row>
    <row r="3990" spans="3:3">
      <c r="C3990" s="589"/>
    </row>
    <row r="3991" spans="3:3">
      <c r="C3991" s="589"/>
    </row>
    <row r="3992" spans="3:3">
      <c r="C3992" s="589"/>
    </row>
    <row r="3993" spans="3:3">
      <c r="C3993" s="589"/>
    </row>
    <row r="3994" spans="3:3">
      <c r="C3994" s="589"/>
    </row>
    <row r="3995" spans="3:3">
      <c r="C3995" s="589"/>
    </row>
    <row r="3996" spans="3:3">
      <c r="C3996" s="589"/>
    </row>
    <row r="3997" spans="3:3">
      <c r="C3997" s="589"/>
    </row>
    <row r="3998" spans="3:3">
      <c r="C3998" s="589"/>
    </row>
    <row r="3999" spans="3:3">
      <c r="C3999" s="589"/>
    </row>
    <row r="4000" spans="3:3">
      <c r="C4000" s="589"/>
    </row>
    <row r="4001" spans="3:3">
      <c r="C4001" s="589"/>
    </row>
    <row r="4002" spans="3:3">
      <c r="C4002" s="589"/>
    </row>
    <row r="4003" spans="3:3">
      <c r="C4003" s="589"/>
    </row>
    <row r="4004" spans="3:3">
      <c r="C4004" s="589"/>
    </row>
    <row r="4005" spans="3:3">
      <c r="C4005" s="589"/>
    </row>
    <row r="4006" spans="3:3">
      <c r="C4006" s="589"/>
    </row>
    <row r="4007" spans="3:3">
      <c r="C4007" s="589"/>
    </row>
    <row r="4008" spans="3:3">
      <c r="C4008" s="589"/>
    </row>
    <row r="4009" spans="3:3">
      <c r="C4009" s="589"/>
    </row>
    <row r="4010" spans="3:3">
      <c r="C4010" s="589"/>
    </row>
    <row r="4011" spans="3:3">
      <c r="C4011" s="589"/>
    </row>
    <row r="4012" spans="3:3">
      <c r="C4012" s="589"/>
    </row>
    <row r="4013" spans="3:3">
      <c r="C4013" s="589"/>
    </row>
    <row r="4014" spans="3:3">
      <c r="C4014" s="589"/>
    </row>
    <row r="4015" spans="3:3">
      <c r="C4015" s="589"/>
    </row>
    <row r="4016" spans="3:3">
      <c r="C4016" s="589"/>
    </row>
    <row r="4017" spans="3:3">
      <c r="C4017" s="589"/>
    </row>
    <row r="4018" spans="3:3">
      <c r="C4018" s="589"/>
    </row>
    <row r="4019" spans="3:3">
      <c r="C4019" s="589"/>
    </row>
    <row r="4020" spans="3:3">
      <c r="C4020" s="589"/>
    </row>
    <row r="4021" spans="3:3">
      <c r="C4021" s="589"/>
    </row>
    <row r="4022" spans="3:3">
      <c r="C4022" s="589"/>
    </row>
    <row r="4023" spans="3:3">
      <c r="C4023" s="589"/>
    </row>
    <row r="4024" spans="3:3">
      <c r="C4024" s="589"/>
    </row>
    <row r="4025" spans="3:3">
      <c r="C4025" s="589"/>
    </row>
    <row r="4026" spans="3:3">
      <c r="C4026" s="589"/>
    </row>
    <row r="4027" spans="3:3">
      <c r="C4027" s="589"/>
    </row>
    <row r="4028" spans="3:3">
      <c r="C4028" s="589"/>
    </row>
    <row r="4029" spans="3:3">
      <c r="C4029" s="589"/>
    </row>
    <row r="4030" spans="3:3">
      <c r="C4030" s="589"/>
    </row>
    <row r="4031" spans="3:3">
      <c r="C4031" s="589"/>
    </row>
    <row r="4032" spans="3:3">
      <c r="C4032" s="589"/>
    </row>
    <row r="4033" spans="3:3">
      <c r="C4033" s="589"/>
    </row>
    <row r="4034" spans="3:3">
      <c r="C4034" s="589"/>
    </row>
    <row r="4035" spans="3:3">
      <c r="C4035" s="589"/>
    </row>
    <row r="4036" spans="3:3">
      <c r="C4036" s="589"/>
    </row>
    <row r="4037" spans="3:3">
      <c r="C4037" s="589"/>
    </row>
    <row r="4038" spans="3:3">
      <c r="C4038" s="589"/>
    </row>
    <row r="4039" spans="3:3">
      <c r="C4039" s="589"/>
    </row>
    <row r="4040" spans="3:3">
      <c r="C4040" s="589"/>
    </row>
    <row r="4041" spans="3:3">
      <c r="C4041" s="589"/>
    </row>
    <row r="4042" spans="3:3">
      <c r="C4042" s="589"/>
    </row>
    <row r="4043" spans="3:3">
      <c r="C4043" s="589"/>
    </row>
    <row r="4044" spans="3:3">
      <c r="C4044" s="589"/>
    </row>
    <row r="4045" spans="3:3">
      <c r="C4045" s="589"/>
    </row>
    <row r="4046" spans="3:3">
      <c r="C4046" s="589"/>
    </row>
    <row r="4047" spans="3:3">
      <c r="C4047" s="589"/>
    </row>
    <row r="4048" spans="3:3">
      <c r="C4048" s="589"/>
    </row>
    <row r="4049" spans="3:3">
      <c r="C4049" s="589"/>
    </row>
    <row r="4050" spans="3:3">
      <c r="C4050" s="589"/>
    </row>
    <row r="4051" spans="3:3">
      <c r="C4051" s="589"/>
    </row>
    <row r="4052" spans="3:3">
      <c r="C4052" s="589"/>
    </row>
    <row r="4053" spans="3:3">
      <c r="C4053" s="589"/>
    </row>
    <row r="4054" spans="3:3">
      <c r="C4054" s="589"/>
    </row>
    <row r="4055" spans="3:3">
      <c r="C4055" s="589"/>
    </row>
    <row r="4056" spans="3:3">
      <c r="C4056" s="589"/>
    </row>
    <row r="4057" spans="3:3">
      <c r="C4057" s="589"/>
    </row>
    <row r="4058" spans="3:3">
      <c r="C4058" s="589"/>
    </row>
    <row r="4059" spans="3:3">
      <c r="C4059" s="589"/>
    </row>
    <row r="4060" spans="3:3">
      <c r="C4060" s="589"/>
    </row>
    <row r="4061" spans="3:3">
      <c r="C4061" s="589"/>
    </row>
    <row r="4062" spans="3:3">
      <c r="C4062" s="589"/>
    </row>
    <row r="4063" spans="3:3">
      <c r="C4063" s="589"/>
    </row>
    <row r="4064" spans="3:3">
      <c r="C4064" s="589"/>
    </row>
    <row r="4065" spans="3:3">
      <c r="C4065" s="589"/>
    </row>
    <row r="4066" spans="3:3">
      <c r="C4066" s="589"/>
    </row>
    <row r="4067" spans="3:3">
      <c r="C4067" s="589"/>
    </row>
    <row r="4068" spans="3:3">
      <c r="C4068" s="589"/>
    </row>
    <row r="4069" spans="3:3">
      <c r="C4069" s="589"/>
    </row>
    <row r="4070" spans="3:3">
      <c r="C4070" s="589"/>
    </row>
    <row r="4071" spans="3:3">
      <c r="C4071" s="589"/>
    </row>
    <row r="4072" spans="3:3">
      <c r="C4072" s="589"/>
    </row>
    <row r="4073" spans="3:3">
      <c r="C4073" s="589"/>
    </row>
    <row r="4074" spans="3:3">
      <c r="C4074" s="589"/>
    </row>
    <row r="4075" spans="3:3">
      <c r="C4075" s="589"/>
    </row>
    <row r="4076" spans="3:3">
      <c r="C4076" s="589"/>
    </row>
    <row r="4077" spans="3:3">
      <c r="C4077" s="589"/>
    </row>
    <row r="4078" spans="3:3">
      <c r="C4078" s="589"/>
    </row>
    <row r="4079" spans="3:3">
      <c r="C4079" s="589"/>
    </row>
    <row r="4080" spans="3:3">
      <c r="C4080" s="589"/>
    </row>
    <row r="4081" spans="3:3">
      <c r="C4081" s="589"/>
    </row>
    <row r="4082" spans="3:3">
      <c r="C4082" s="589"/>
    </row>
    <row r="4083" spans="3:3">
      <c r="C4083" s="589"/>
    </row>
    <row r="4084" spans="3:3">
      <c r="C4084" s="589"/>
    </row>
    <row r="4085" spans="3:3">
      <c r="C4085" s="589"/>
    </row>
    <row r="4086" spans="3:3">
      <c r="C4086" s="589"/>
    </row>
    <row r="4087" spans="3:3">
      <c r="C4087" s="589"/>
    </row>
    <row r="4088" spans="3:3">
      <c r="C4088" s="589"/>
    </row>
    <row r="4089" spans="3:3">
      <c r="C4089" s="589"/>
    </row>
    <row r="4090" spans="3:3">
      <c r="C4090" s="589"/>
    </row>
    <row r="4091" spans="3:3">
      <c r="C4091" s="589"/>
    </row>
    <row r="4092" spans="3:3">
      <c r="C4092" s="589"/>
    </row>
    <row r="4093" spans="3:3">
      <c r="C4093" s="589"/>
    </row>
    <row r="4094" spans="3:3">
      <c r="C4094" s="589"/>
    </row>
    <row r="4095" spans="3:3">
      <c r="C4095" s="589"/>
    </row>
    <row r="4096" spans="3:3">
      <c r="C4096" s="589"/>
    </row>
    <row r="4097" spans="3:3">
      <c r="C4097" s="589"/>
    </row>
    <row r="4098" spans="3:3">
      <c r="C4098" s="589"/>
    </row>
    <row r="4099" spans="3:3">
      <c r="C4099" s="589"/>
    </row>
    <row r="4100" spans="3:3">
      <c r="C4100" s="589"/>
    </row>
    <row r="4101" spans="3:3">
      <c r="C4101" s="589"/>
    </row>
    <row r="4102" spans="3:3">
      <c r="C4102" s="589"/>
    </row>
    <row r="4103" spans="3:3">
      <c r="C4103" s="589"/>
    </row>
    <row r="4104" spans="3:3">
      <c r="C4104" s="589"/>
    </row>
    <row r="4105" spans="3:3">
      <c r="C4105" s="589"/>
    </row>
    <row r="4106" spans="3:3">
      <c r="C4106" s="589"/>
    </row>
    <row r="4107" spans="3:3">
      <c r="C4107" s="589"/>
    </row>
    <row r="4108" spans="3:3">
      <c r="C4108" s="589"/>
    </row>
    <row r="4109" spans="3:3">
      <c r="C4109" s="589"/>
    </row>
    <row r="4110" spans="3:3">
      <c r="C4110" s="589"/>
    </row>
    <row r="4111" spans="3:3">
      <c r="C4111" s="589"/>
    </row>
    <row r="4112" spans="3:3">
      <c r="C4112" s="589"/>
    </row>
    <row r="4113" spans="3:3">
      <c r="C4113" s="589"/>
    </row>
    <row r="4114" spans="3:3">
      <c r="C4114" s="589"/>
    </row>
    <row r="4115" spans="3:3">
      <c r="C4115" s="589"/>
    </row>
    <row r="4116" spans="3:3">
      <c r="C4116" s="589"/>
    </row>
    <row r="4117" spans="3:3">
      <c r="C4117" s="589"/>
    </row>
    <row r="4118" spans="3:3">
      <c r="C4118" s="589"/>
    </row>
    <row r="4119" spans="3:3">
      <c r="C4119" s="589"/>
    </row>
    <row r="4120" spans="3:3">
      <c r="C4120" s="589"/>
    </row>
    <row r="4121" spans="3:3">
      <c r="C4121" s="589"/>
    </row>
    <row r="4122" spans="3:3">
      <c r="C4122" s="589"/>
    </row>
    <row r="4123" spans="3:3">
      <c r="C4123" s="589"/>
    </row>
    <row r="4124" spans="3:3">
      <c r="C4124" s="589"/>
    </row>
    <row r="4125" spans="3:3">
      <c r="C4125" s="589"/>
    </row>
    <row r="4126" spans="3:3">
      <c r="C4126" s="589"/>
    </row>
    <row r="4127" spans="3:3">
      <c r="C4127" s="589"/>
    </row>
    <row r="4128" spans="3:3">
      <c r="C4128" s="589"/>
    </row>
    <row r="4129" spans="3:3">
      <c r="C4129" s="589"/>
    </row>
    <row r="4130" spans="3:3">
      <c r="C4130" s="589"/>
    </row>
    <row r="4131" spans="3:3">
      <c r="C4131" s="589"/>
    </row>
    <row r="4132" spans="3:3">
      <c r="C4132" s="589"/>
    </row>
    <row r="4133" spans="3:3">
      <c r="C4133" s="589"/>
    </row>
    <row r="4134" spans="3:3">
      <c r="C4134" s="589"/>
    </row>
    <row r="4135" spans="3:3">
      <c r="C4135" s="589"/>
    </row>
    <row r="4136" spans="3:3">
      <c r="C4136" s="589"/>
    </row>
    <row r="4137" spans="3:3">
      <c r="C4137" s="589"/>
    </row>
    <row r="4138" spans="3:3">
      <c r="C4138" s="589"/>
    </row>
    <row r="4139" spans="3:3">
      <c r="C4139" s="589"/>
    </row>
    <row r="4140" spans="3:3">
      <c r="C4140" s="589"/>
    </row>
    <row r="4141" spans="3:3">
      <c r="C4141" s="589"/>
    </row>
  </sheetData>
  <mergeCells count="7">
    <mergeCell ref="A1:G1"/>
    <mergeCell ref="A2:G2"/>
    <mergeCell ref="A4:A5"/>
    <mergeCell ref="B4:C4"/>
    <mergeCell ref="D4:D5"/>
    <mergeCell ref="E4:F4"/>
    <mergeCell ref="G4:G5"/>
  </mergeCells>
  <pageMargins left="0.70866141732283472" right="0.51181102362204722" top="0.74803149606299213" bottom="0.74803149606299213" header="0.31496062992125984" footer="0.31496062992125984"/>
  <pageSetup paperSize="9" scale="95" fitToHeight="2" orientation="portrait" horizontalDpi="0" verticalDpi="0" r:id="rId1"/>
  <headerFooter differentFirst="1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141"/>
  <sheetViews>
    <sheetView workbookViewId="0">
      <selection activeCell="O25" sqref="O25"/>
    </sheetView>
  </sheetViews>
  <sheetFormatPr defaultRowHeight="14.3"/>
  <cols>
    <col min="1" max="1" width="31" style="608" customWidth="1"/>
    <col min="2" max="2" width="10.125" style="589" customWidth="1"/>
    <col min="3" max="3" width="10.125" style="590" customWidth="1"/>
    <col min="4" max="4" width="8" style="590" customWidth="1"/>
    <col min="5" max="5" width="10.125" style="589" customWidth="1"/>
    <col min="6" max="6" width="10.125" style="592" customWidth="1"/>
    <col min="7" max="7" width="8" style="607" customWidth="1"/>
    <col min="8" max="8" width="10.125" style="589" customWidth="1"/>
    <col min="9" max="9" width="10.125" style="592" customWidth="1"/>
    <col min="10" max="10" width="8" style="607" customWidth="1"/>
    <col min="11" max="11" width="10.125" style="589" customWidth="1"/>
    <col min="12" max="12" width="10.125" style="592" customWidth="1"/>
    <col min="13" max="13" width="8" style="607" customWidth="1"/>
  </cols>
  <sheetData>
    <row r="1" spans="1:13">
      <c r="A1" s="682" t="s">
        <v>438</v>
      </c>
      <c r="B1" s="683"/>
      <c r="C1" s="683"/>
      <c r="D1" s="683"/>
      <c r="E1" s="683"/>
      <c r="F1" s="683"/>
      <c r="G1" s="683"/>
      <c r="H1" s="625"/>
      <c r="I1" s="625"/>
      <c r="J1" s="625"/>
      <c r="K1" s="625"/>
      <c r="L1" s="625"/>
      <c r="M1" s="625"/>
    </row>
    <row r="2" spans="1:13">
      <c r="A2" s="684" t="s">
        <v>439</v>
      </c>
      <c r="B2" s="685"/>
      <c r="C2" s="685"/>
      <c r="D2" s="685"/>
      <c r="E2" s="685"/>
      <c r="F2" s="685"/>
      <c r="G2" s="685"/>
      <c r="H2" s="625"/>
      <c r="I2" s="625"/>
      <c r="J2" s="625"/>
      <c r="K2" s="625"/>
      <c r="L2" s="625"/>
      <c r="M2" s="625"/>
    </row>
    <row r="3" spans="1:13" ht="15.65">
      <c r="A3" s="588"/>
      <c r="D3" s="591"/>
      <c r="G3" s="609"/>
      <c r="J3" s="609"/>
      <c r="M3" s="609" t="s">
        <v>161</v>
      </c>
    </row>
    <row r="4" spans="1:13" ht="27" customHeight="1">
      <c r="A4" s="675"/>
      <c r="B4" s="677" t="s">
        <v>187</v>
      </c>
      <c r="C4" s="678"/>
      <c r="D4" s="679" t="s">
        <v>440</v>
      </c>
      <c r="E4" s="677" t="s">
        <v>329</v>
      </c>
      <c r="F4" s="681"/>
      <c r="G4" s="679" t="s">
        <v>440</v>
      </c>
      <c r="H4" s="677" t="s">
        <v>170</v>
      </c>
      <c r="I4" s="681"/>
      <c r="J4" s="679" t="s">
        <v>440</v>
      </c>
      <c r="K4" s="677" t="s">
        <v>99</v>
      </c>
      <c r="L4" s="681"/>
      <c r="M4" s="679" t="s">
        <v>440</v>
      </c>
    </row>
    <row r="5" spans="1:13" ht="40.75">
      <c r="A5" s="676"/>
      <c r="B5" s="594" t="s">
        <v>423</v>
      </c>
      <c r="C5" s="594" t="s">
        <v>263</v>
      </c>
      <c r="D5" s="680"/>
      <c r="E5" s="594" t="s">
        <v>423</v>
      </c>
      <c r="F5" s="594" t="s">
        <v>263</v>
      </c>
      <c r="G5" s="680"/>
      <c r="H5" s="610" t="s">
        <v>423</v>
      </c>
      <c r="I5" s="610" t="s">
        <v>263</v>
      </c>
      <c r="J5" s="686"/>
      <c r="K5" s="594" t="s">
        <v>423</v>
      </c>
      <c r="L5" s="594" t="s">
        <v>263</v>
      </c>
      <c r="M5" s="680"/>
    </row>
    <row r="6" spans="1:13">
      <c r="A6" s="595" t="s">
        <v>320</v>
      </c>
      <c r="B6" s="466">
        <v>1019449.3131837</v>
      </c>
      <c r="C6" s="466">
        <v>1008565.1805128921</v>
      </c>
      <c r="D6" s="596">
        <f>B6/C6*100</f>
        <v>101.07916998138613</v>
      </c>
      <c r="E6" s="466">
        <v>126161.409896482</v>
      </c>
      <c r="F6" s="466">
        <v>127794.91616324734</v>
      </c>
      <c r="G6" s="597">
        <f>E6/F6*100</f>
        <v>98.721775235034642</v>
      </c>
      <c r="H6" s="466">
        <v>6814.5825999999997</v>
      </c>
      <c r="I6" s="466">
        <v>7483.1041999999998</v>
      </c>
      <c r="J6" s="597">
        <f>H6/I6*100</f>
        <v>91.066252959567223</v>
      </c>
      <c r="K6" s="466">
        <f t="shared" ref="K6:L21" si="0">B6+E6+H6</f>
        <v>1152425.3056801821</v>
      </c>
      <c r="L6" s="466">
        <f t="shared" si="0"/>
        <v>1143843.2008761393</v>
      </c>
      <c r="M6" s="597">
        <f t="shared" ref="M6:M69" si="1">K6/L6*100</f>
        <v>100.75028682230827</v>
      </c>
    </row>
    <row r="7" spans="1:13">
      <c r="A7" s="598" t="s">
        <v>330</v>
      </c>
      <c r="B7" s="466">
        <v>345269.28342292324</v>
      </c>
      <c r="C7" s="466">
        <v>335888.60464029695</v>
      </c>
      <c r="D7" s="599">
        <f t="shared" ref="D7:D72" si="2">B7/C7*100</f>
        <v>102.792794591133</v>
      </c>
      <c r="E7" s="466">
        <v>28083.336229255001</v>
      </c>
      <c r="F7" s="466">
        <v>28441.713120572535</v>
      </c>
      <c r="G7" s="600">
        <f t="shared" ref="G7:G72" si="3">E7/F7*100</f>
        <v>98.739960248532597</v>
      </c>
      <c r="H7" s="466">
        <v>739.61739999999998</v>
      </c>
      <c r="I7" s="466">
        <v>1002.8813</v>
      </c>
      <c r="J7" s="600">
        <f>H7/I7*100</f>
        <v>73.749246296645481</v>
      </c>
      <c r="K7" s="466">
        <f t="shared" si="0"/>
        <v>374092.23705217824</v>
      </c>
      <c r="L7" s="466">
        <f t="shared" si="0"/>
        <v>365333.19906086952</v>
      </c>
      <c r="M7" s="600">
        <f t="shared" si="1"/>
        <v>102.39754777661183</v>
      </c>
    </row>
    <row r="8" spans="1:13">
      <c r="A8" s="601" t="s">
        <v>4</v>
      </c>
      <c r="B8" s="468">
        <v>41046.891634721353</v>
      </c>
      <c r="C8" s="468">
        <v>41026.581237942213</v>
      </c>
      <c r="D8" s="602">
        <f>B8/C8*100</f>
        <v>100.04950545759917</v>
      </c>
      <c r="E8" s="468">
        <v>1288.3298405972</v>
      </c>
      <c r="F8" s="468">
        <v>1264.8434457790668</v>
      </c>
      <c r="G8" s="603">
        <f>E8/F8*100</f>
        <v>101.85686180345166</v>
      </c>
      <c r="H8" s="468">
        <v>2.1666666666666665</v>
      </c>
      <c r="I8" s="468">
        <v>4.666666666666667</v>
      </c>
      <c r="J8" s="603">
        <f>H8/I8*100</f>
        <v>46.428571428571423</v>
      </c>
      <c r="K8" s="468">
        <f t="shared" si="0"/>
        <v>42337.388141985219</v>
      </c>
      <c r="L8" s="468">
        <f t="shared" si="0"/>
        <v>42296.091350387942</v>
      </c>
      <c r="M8" s="603">
        <f t="shared" si="1"/>
        <v>100.09763737092199</v>
      </c>
    </row>
    <row r="9" spans="1:13">
      <c r="A9" s="601" t="s">
        <v>5</v>
      </c>
      <c r="B9" s="468">
        <v>15607.899883300001</v>
      </c>
      <c r="C9" s="468">
        <v>14884.824303150001</v>
      </c>
      <c r="D9" s="602">
        <f t="shared" si="2"/>
        <v>104.85780393119575</v>
      </c>
      <c r="E9" s="468">
        <v>943.31401828333333</v>
      </c>
      <c r="F9" s="468">
        <v>975.07545201666665</v>
      </c>
      <c r="G9" s="603">
        <f>E9/F9*100</f>
        <v>96.742669127025621</v>
      </c>
      <c r="H9" s="468">
        <v>256.01666666666665</v>
      </c>
      <c r="I9" s="468">
        <v>270.43333333333334</v>
      </c>
      <c r="J9" s="603">
        <f>H9/I9*100</f>
        <v>94.66904967336373</v>
      </c>
      <c r="K9" s="468">
        <f t="shared" si="0"/>
        <v>16807.230568250001</v>
      </c>
      <c r="L9" s="468">
        <f t="shared" si="0"/>
        <v>16130.3330885</v>
      </c>
      <c r="M9" s="603">
        <f t="shared" si="1"/>
        <v>104.19642592645894</v>
      </c>
    </row>
    <row r="10" spans="1:13">
      <c r="A10" s="601" t="s">
        <v>6</v>
      </c>
      <c r="B10" s="468">
        <v>15512.739333333333</v>
      </c>
      <c r="C10" s="468">
        <v>15196.018</v>
      </c>
      <c r="D10" s="602">
        <f>B10/C10*100</f>
        <v>102.08423899822527</v>
      </c>
      <c r="E10" s="468">
        <v>728.01166666666666</v>
      </c>
      <c r="F10" s="468">
        <v>689.94166666666672</v>
      </c>
      <c r="G10" s="603">
        <f>E10/F10*100</f>
        <v>105.51785778990977</v>
      </c>
      <c r="H10" s="468"/>
      <c r="I10" s="468"/>
      <c r="J10" s="603"/>
      <c r="K10" s="468">
        <f t="shared" si="0"/>
        <v>16240.751</v>
      </c>
      <c r="L10" s="468">
        <f t="shared" si="0"/>
        <v>15885.959666666668</v>
      </c>
      <c r="M10" s="603">
        <f t="shared" si="1"/>
        <v>102.23336418307663</v>
      </c>
    </row>
    <row r="11" spans="1:13">
      <c r="A11" s="601" t="s">
        <v>321</v>
      </c>
      <c r="B11" s="468">
        <v>31130.221418333334</v>
      </c>
      <c r="C11" s="468">
        <v>29326.885433333333</v>
      </c>
      <c r="D11" s="602">
        <f t="shared" si="2"/>
        <v>106.14908797287524</v>
      </c>
      <c r="E11" s="468">
        <v>1591.2615249999999</v>
      </c>
      <c r="F11" s="468">
        <v>1697.14825</v>
      </c>
      <c r="G11" s="603">
        <f t="shared" si="3"/>
        <v>93.760903032484038</v>
      </c>
      <c r="H11" s="468">
        <v>1</v>
      </c>
      <c r="I11" s="468">
        <v>1.5</v>
      </c>
      <c r="J11" s="603">
        <f>H11/I11*100</f>
        <v>66.666666666666657</v>
      </c>
      <c r="K11" s="468">
        <f t="shared" si="0"/>
        <v>32722.482943333336</v>
      </c>
      <c r="L11" s="468">
        <f t="shared" si="0"/>
        <v>31025.533683333331</v>
      </c>
      <c r="M11" s="603">
        <f t="shared" si="1"/>
        <v>105.46952480276461</v>
      </c>
    </row>
    <row r="12" spans="1:13">
      <c r="A12" s="601" t="s">
        <v>9</v>
      </c>
      <c r="B12" s="468">
        <v>5142.7155000158</v>
      </c>
      <c r="C12" s="468">
        <v>5182.2403510414333</v>
      </c>
      <c r="D12" s="602">
        <f t="shared" si="2"/>
        <v>99.237301855023176</v>
      </c>
      <c r="E12" s="468">
        <v>512.30666665033334</v>
      </c>
      <c r="F12" s="468">
        <v>528.8035462913333</v>
      </c>
      <c r="G12" s="603">
        <f t="shared" si="3"/>
        <v>96.880338689727438</v>
      </c>
      <c r="H12" s="468"/>
      <c r="I12" s="468"/>
      <c r="J12" s="603"/>
      <c r="K12" s="468">
        <f t="shared" si="0"/>
        <v>5655.0221666661337</v>
      </c>
      <c r="L12" s="468">
        <f t="shared" si="0"/>
        <v>5711.0438973327664</v>
      </c>
      <c r="M12" s="603">
        <f t="shared" si="1"/>
        <v>99.019063210268854</v>
      </c>
    </row>
    <row r="13" spans="1:13">
      <c r="A13" s="601" t="s">
        <v>10</v>
      </c>
      <c r="B13" s="468">
        <v>12084.424753833333</v>
      </c>
      <c r="C13" s="468">
        <v>11627.013422166667</v>
      </c>
      <c r="D13" s="602">
        <f t="shared" si="2"/>
        <v>103.93403976634809</v>
      </c>
      <c r="E13" s="468">
        <v>820.00005499999997</v>
      </c>
      <c r="F13" s="468">
        <v>867.83454333333339</v>
      </c>
      <c r="G13" s="603">
        <f t="shared" si="3"/>
        <v>94.488063571472708</v>
      </c>
      <c r="H13" s="468">
        <v>99.25</v>
      </c>
      <c r="I13" s="468">
        <v>89.88333333333334</v>
      </c>
      <c r="J13" s="603">
        <f>H13/I13*100</f>
        <v>110.4209160022251</v>
      </c>
      <c r="K13" s="468">
        <f t="shared" si="0"/>
        <v>13003.674808833333</v>
      </c>
      <c r="L13" s="468">
        <f t="shared" si="0"/>
        <v>12584.731298833334</v>
      </c>
      <c r="M13" s="603">
        <f t="shared" si="1"/>
        <v>103.32898255872047</v>
      </c>
    </row>
    <row r="14" spans="1:13">
      <c r="A14" s="601" t="s">
        <v>11</v>
      </c>
      <c r="B14" s="468">
        <v>3420.4650483333335</v>
      </c>
      <c r="C14" s="468">
        <v>3474.2286816666665</v>
      </c>
      <c r="D14" s="602">
        <f t="shared" si="2"/>
        <v>98.452501597921838</v>
      </c>
      <c r="E14" s="468">
        <v>312.92194999999998</v>
      </c>
      <c r="F14" s="468">
        <v>315.2552</v>
      </c>
      <c r="G14" s="603">
        <f t="shared" si="3"/>
        <v>99.259885324651265</v>
      </c>
      <c r="H14" s="468"/>
      <c r="I14" s="468"/>
      <c r="J14" s="603"/>
      <c r="K14" s="468">
        <f t="shared" si="0"/>
        <v>3733.3869983333334</v>
      </c>
      <c r="L14" s="468">
        <f t="shared" si="0"/>
        <v>3789.4838816666665</v>
      </c>
      <c r="M14" s="603">
        <f t="shared" si="1"/>
        <v>98.51966956226606</v>
      </c>
    </row>
    <row r="15" spans="1:13">
      <c r="A15" s="601" t="s">
        <v>12</v>
      </c>
      <c r="B15" s="468">
        <v>20350.323199999999</v>
      </c>
      <c r="C15" s="468">
        <v>20236.594916666665</v>
      </c>
      <c r="D15" s="602">
        <f t="shared" si="2"/>
        <v>100.56199318018501</v>
      </c>
      <c r="E15" s="468">
        <v>740.69910000000004</v>
      </c>
      <c r="F15" s="468">
        <v>1136.7869166666667</v>
      </c>
      <c r="G15" s="603">
        <f t="shared" si="3"/>
        <v>65.157250592917478</v>
      </c>
      <c r="H15" s="468"/>
      <c r="I15" s="468"/>
      <c r="J15" s="603"/>
      <c r="K15" s="468">
        <f t="shared" si="0"/>
        <v>21091.022300000001</v>
      </c>
      <c r="L15" s="468">
        <f t="shared" si="0"/>
        <v>21373.381833333333</v>
      </c>
      <c r="M15" s="603">
        <f t="shared" si="1"/>
        <v>98.678919716425156</v>
      </c>
    </row>
    <row r="16" spans="1:13">
      <c r="A16" s="601" t="s">
        <v>13</v>
      </c>
      <c r="B16" s="468">
        <v>16852.193495883901</v>
      </c>
      <c r="C16" s="468">
        <v>16999.809288354267</v>
      </c>
      <c r="D16" s="602">
        <f t="shared" si="2"/>
        <v>99.131662067694549</v>
      </c>
      <c r="E16" s="468">
        <v>1922.259721875</v>
      </c>
      <c r="F16" s="468">
        <v>1886.8692848148</v>
      </c>
      <c r="G16" s="603">
        <f t="shared" si="3"/>
        <v>101.87561678728972</v>
      </c>
      <c r="H16" s="468">
        <v>278.8</v>
      </c>
      <c r="I16" s="468">
        <v>309.16666666666669</v>
      </c>
      <c r="J16" s="603">
        <f>H16/I16*100</f>
        <v>90.177897574123989</v>
      </c>
      <c r="K16" s="468">
        <f t="shared" si="0"/>
        <v>19053.253217758902</v>
      </c>
      <c r="L16" s="468">
        <f t="shared" si="0"/>
        <v>19195.845239835733</v>
      </c>
      <c r="M16" s="603">
        <f t="shared" si="1"/>
        <v>99.257172475109769</v>
      </c>
    </row>
    <row r="17" spans="1:13">
      <c r="A17" s="601" t="s">
        <v>322</v>
      </c>
      <c r="B17" s="468">
        <v>61101.522270168869</v>
      </c>
      <c r="C17" s="468">
        <v>57402.268889309016</v>
      </c>
      <c r="D17" s="602">
        <f t="shared" si="2"/>
        <v>106.44443756743007</v>
      </c>
      <c r="E17" s="468">
        <v>7429.6638285157997</v>
      </c>
      <c r="F17" s="468">
        <v>7213.7258850039998</v>
      </c>
      <c r="G17" s="603">
        <f t="shared" si="3"/>
        <v>102.99343150757497</v>
      </c>
      <c r="H17" s="468"/>
      <c r="I17" s="468">
        <v>5.166666666666667</v>
      </c>
      <c r="J17" s="603"/>
      <c r="K17" s="468">
        <f t="shared" si="0"/>
        <v>68531.186098684673</v>
      </c>
      <c r="L17" s="468">
        <f t="shared" si="0"/>
        <v>64621.161440979682</v>
      </c>
      <c r="M17" s="603">
        <f t="shared" si="1"/>
        <v>106.05068768576085</v>
      </c>
    </row>
    <row r="18" spans="1:13">
      <c r="A18" s="601" t="s">
        <v>15</v>
      </c>
      <c r="B18" s="468">
        <v>8520.5915349999996</v>
      </c>
      <c r="C18" s="468">
        <v>8569.1421716666664</v>
      </c>
      <c r="D18" s="602">
        <f>B18/C18*100</f>
        <v>99.433424773518212</v>
      </c>
      <c r="E18" s="468">
        <v>294.68403833333332</v>
      </c>
      <c r="F18" s="468">
        <v>307.82884999999999</v>
      </c>
      <c r="G18" s="603">
        <f t="shared" si="3"/>
        <v>95.729831149138008</v>
      </c>
      <c r="H18" s="468"/>
      <c r="I18" s="468"/>
      <c r="J18" s="603"/>
      <c r="K18" s="468">
        <f t="shared" si="0"/>
        <v>8815.2755733333324</v>
      </c>
      <c r="L18" s="468">
        <f t="shared" si="0"/>
        <v>8876.9710216666663</v>
      </c>
      <c r="M18" s="603">
        <f t="shared" si="1"/>
        <v>99.304994370458687</v>
      </c>
    </row>
    <row r="19" spans="1:13">
      <c r="A19" s="601" t="s">
        <v>16</v>
      </c>
      <c r="B19" s="468">
        <v>9500.1582166666667</v>
      </c>
      <c r="C19" s="468">
        <v>10022.1991</v>
      </c>
      <c r="D19" s="602">
        <f t="shared" si="2"/>
        <v>94.791154335246304</v>
      </c>
      <c r="E19" s="468">
        <v>687.26419999999996</v>
      </c>
      <c r="F19" s="468">
        <v>713.29079999999999</v>
      </c>
      <c r="G19" s="603">
        <f t="shared" si="3"/>
        <v>96.351193650612061</v>
      </c>
      <c r="H19" s="468"/>
      <c r="I19" s="468"/>
      <c r="J19" s="603"/>
      <c r="K19" s="468">
        <f t="shared" si="0"/>
        <v>10187.422416666666</v>
      </c>
      <c r="L19" s="468">
        <f t="shared" si="0"/>
        <v>10735.4899</v>
      </c>
      <c r="M19" s="603">
        <f t="shared" si="1"/>
        <v>94.894806958615519</v>
      </c>
    </row>
    <row r="20" spans="1:13">
      <c r="A20" s="601" t="s">
        <v>17</v>
      </c>
      <c r="B20" s="468">
        <v>7422.0367266666663</v>
      </c>
      <c r="C20" s="468">
        <v>7393.4718283333332</v>
      </c>
      <c r="D20" s="602">
        <f t="shared" si="2"/>
        <v>100.38635297457775</v>
      </c>
      <c r="E20" s="468">
        <v>513.04409999999996</v>
      </c>
      <c r="F20" s="468">
        <v>551.02414333333331</v>
      </c>
      <c r="G20" s="603">
        <f t="shared" si="3"/>
        <v>93.107372191791981</v>
      </c>
      <c r="H20" s="468"/>
      <c r="I20" s="468"/>
      <c r="J20" s="603"/>
      <c r="K20" s="468">
        <f t="shared" si="0"/>
        <v>7935.0808266666663</v>
      </c>
      <c r="L20" s="468">
        <f t="shared" si="0"/>
        <v>7944.4959716666663</v>
      </c>
      <c r="M20" s="603">
        <f t="shared" si="1"/>
        <v>99.881488453973944</v>
      </c>
    </row>
    <row r="21" spans="1:13">
      <c r="A21" s="601" t="s">
        <v>18</v>
      </c>
      <c r="B21" s="468">
        <v>13492.224003333333</v>
      </c>
      <c r="C21" s="468">
        <v>12240.564971666667</v>
      </c>
      <c r="D21" s="602">
        <f t="shared" si="2"/>
        <v>110.22550049416748</v>
      </c>
      <c r="E21" s="468">
        <v>886.62328333333335</v>
      </c>
      <c r="F21" s="468">
        <v>872.29780000000005</v>
      </c>
      <c r="G21" s="603">
        <f t="shared" si="3"/>
        <v>101.64226979975568</v>
      </c>
      <c r="H21" s="468"/>
      <c r="I21" s="468">
        <v>120.16666666666667</v>
      </c>
      <c r="J21" s="603"/>
      <c r="K21" s="468">
        <f t="shared" si="0"/>
        <v>14378.847286666667</v>
      </c>
      <c r="L21" s="468">
        <f t="shared" si="0"/>
        <v>13233.029438333333</v>
      </c>
      <c r="M21" s="603">
        <f t="shared" si="1"/>
        <v>108.65877200434649</v>
      </c>
    </row>
    <row r="22" spans="1:13">
      <c r="A22" s="601" t="s">
        <v>19</v>
      </c>
      <c r="B22" s="468">
        <v>9949.4528850000006</v>
      </c>
      <c r="C22" s="468">
        <v>10200.817993333334</v>
      </c>
      <c r="D22" s="602">
        <f t="shared" si="2"/>
        <v>97.535833807665114</v>
      </c>
      <c r="E22" s="468">
        <v>1151.2384816666668</v>
      </c>
      <c r="F22" s="468">
        <v>1184.7300033333333</v>
      </c>
      <c r="G22" s="603">
        <f t="shared" si="3"/>
        <v>97.17306714842745</v>
      </c>
      <c r="H22" s="468"/>
      <c r="I22" s="468"/>
      <c r="J22" s="603"/>
      <c r="K22" s="468">
        <f t="shared" ref="K22:L26" si="4">B22+E22+H22</f>
        <v>11100.691366666668</v>
      </c>
      <c r="L22" s="468">
        <f t="shared" si="4"/>
        <v>11385.547996666668</v>
      </c>
      <c r="M22" s="603">
        <f t="shared" si="1"/>
        <v>97.498085906067971</v>
      </c>
    </row>
    <row r="23" spans="1:13">
      <c r="A23" s="601" t="s">
        <v>20</v>
      </c>
      <c r="B23" s="468">
        <v>14610.626228333333</v>
      </c>
      <c r="C23" s="468">
        <v>14817.472435</v>
      </c>
      <c r="D23" s="602">
        <f t="shared" si="2"/>
        <v>98.604038525638956</v>
      </c>
      <c r="E23" s="468">
        <v>1809.9650333333334</v>
      </c>
      <c r="F23" s="468">
        <v>1735.8424333333332</v>
      </c>
      <c r="G23" s="603">
        <f t="shared" si="3"/>
        <v>104.27012259734099</v>
      </c>
      <c r="H23" s="468"/>
      <c r="I23" s="468"/>
      <c r="J23" s="603"/>
      <c r="K23" s="468">
        <f t="shared" si="4"/>
        <v>16420.591261666665</v>
      </c>
      <c r="L23" s="468">
        <f t="shared" si="4"/>
        <v>16553.314868333335</v>
      </c>
      <c r="M23" s="603">
        <f t="shared" si="1"/>
        <v>99.198205267510659</v>
      </c>
    </row>
    <row r="24" spans="1:13">
      <c r="A24" s="601" t="s">
        <v>21</v>
      </c>
      <c r="B24" s="468">
        <v>7955.6040499999999</v>
      </c>
      <c r="C24" s="468">
        <v>8110.5631999999996</v>
      </c>
      <c r="D24" s="602">
        <f t="shared" si="2"/>
        <v>98.089415664746937</v>
      </c>
      <c r="E24" s="468">
        <v>809.40099999999995</v>
      </c>
      <c r="F24" s="468">
        <v>793.23133333333328</v>
      </c>
      <c r="G24" s="603">
        <f t="shared" si="3"/>
        <v>102.03845536442921</v>
      </c>
      <c r="H24" s="468">
        <v>18.666666666666668</v>
      </c>
      <c r="I24" s="468">
        <v>109.58333333333333</v>
      </c>
      <c r="J24" s="603">
        <f>H24/I24*100</f>
        <v>17.034220532319395</v>
      </c>
      <c r="K24" s="468">
        <f t="shared" si="4"/>
        <v>8783.6717166666658</v>
      </c>
      <c r="L24" s="468">
        <f t="shared" si="4"/>
        <v>9013.3778666666676</v>
      </c>
      <c r="M24" s="603">
        <f t="shared" si="1"/>
        <v>97.451497613902305</v>
      </c>
    </row>
    <row r="25" spans="1:13">
      <c r="A25" s="601" t="s">
        <v>323</v>
      </c>
      <c r="B25" s="468">
        <v>51569.193240000001</v>
      </c>
      <c r="C25" s="468">
        <v>49177.908416666665</v>
      </c>
      <c r="D25" s="602">
        <f t="shared" si="2"/>
        <v>104.86251835493459</v>
      </c>
      <c r="E25" s="468">
        <v>5642.3477199999998</v>
      </c>
      <c r="F25" s="468">
        <v>5707.1835666666666</v>
      </c>
      <c r="G25" s="603">
        <f t="shared" si="3"/>
        <v>98.863960727575915</v>
      </c>
      <c r="H25" s="468">
        <v>83.717399999999998</v>
      </c>
      <c r="I25" s="468">
        <v>92.314633333333333</v>
      </c>
      <c r="J25" s="603">
        <f>H25/I25*100</f>
        <v>90.687030839097744</v>
      </c>
      <c r="K25" s="468">
        <f t="shared" si="4"/>
        <v>57295.25836</v>
      </c>
      <c r="L25" s="468">
        <f t="shared" si="4"/>
        <v>54977.406616666667</v>
      </c>
      <c r="M25" s="603">
        <f t="shared" si="1"/>
        <v>104.21600778569766</v>
      </c>
    </row>
    <row r="26" spans="1:13">
      <c r="A26" s="598" t="s">
        <v>332</v>
      </c>
      <c r="B26" s="466">
        <v>98311.21714553333</v>
      </c>
      <c r="C26" s="466">
        <v>95285.995375133338</v>
      </c>
      <c r="D26" s="599">
        <f t="shared" si="2"/>
        <v>103.17488604541512</v>
      </c>
      <c r="E26" s="466">
        <v>11020.910307166667</v>
      </c>
      <c r="F26" s="466">
        <v>11110.702513833334</v>
      </c>
      <c r="G26" s="600">
        <f t="shared" si="3"/>
        <v>99.191840420937638</v>
      </c>
      <c r="H26" s="466">
        <v>3525.9511000000002</v>
      </c>
      <c r="I26" s="466">
        <v>3772.2177999999999</v>
      </c>
      <c r="J26" s="600">
        <f>H26/I26*100</f>
        <v>93.471567309819719</v>
      </c>
      <c r="K26" s="466">
        <f t="shared" si="4"/>
        <v>112858.0785527</v>
      </c>
      <c r="L26" s="466">
        <f t="shared" si="4"/>
        <v>110168.91568896668</v>
      </c>
      <c r="M26" s="600">
        <f t="shared" si="1"/>
        <v>102.44094520393163</v>
      </c>
    </row>
    <row r="27" spans="1:13">
      <c r="A27" s="601" t="s">
        <v>24</v>
      </c>
      <c r="B27" s="468">
        <v>2251.8128000000002</v>
      </c>
      <c r="C27" s="468">
        <v>2284.9089666666669</v>
      </c>
      <c r="D27" s="602">
        <f t="shared" si="2"/>
        <v>98.551532373959347</v>
      </c>
      <c r="E27" s="468">
        <v>119.38435</v>
      </c>
      <c r="F27" s="468">
        <v>212.84811666666667</v>
      </c>
      <c r="G27" s="603">
        <f t="shared" si="3"/>
        <v>56.08898583160277</v>
      </c>
      <c r="H27" s="468"/>
      <c r="I27" s="468"/>
      <c r="J27" s="603"/>
      <c r="K27" s="468">
        <f t="shared" ref="K27:L36" si="5">B27+E27+H27</f>
        <v>2371.19715</v>
      </c>
      <c r="L27" s="468">
        <f t="shared" si="5"/>
        <v>2497.7570833333334</v>
      </c>
      <c r="M27" s="603">
        <f t="shared" si="1"/>
        <v>94.933056774102496</v>
      </c>
    </row>
    <row r="28" spans="1:13">
      <c r="A28" s="601" t="s">
        <v>25</v>
      </c>
      <c r="B28" s="468">
        <v>3164.8018183333334</v>
      </c>
      <c r="C28" s="468">
        <v>3193.8931200000002</v>
      </c>
      <c r="D28" s="602">
        <f t="shared" si="2"/>
        <v>99.089158573137638</v>
      </c>
      <c r="E28" s="468">
        <v>747.22149999999999</v>
      </c>
      <c r="F28" s="468">
        <v>714.91433333333339</v>
      </c>
      <c r="G28" s="603">
        <f t="shared" si="3"/>
        <v>104.51902628893063</v>
      </c>
      <c r="H28" s="468"/>
      <c r="I28" s="468"/>
      <c r="J28" s="603"/>
      <c r="K28" s="468">
        <f t="shared" si="5"/>
        <v>3912.0233183333335</v>
      </c>
      <c r="L28" s="468">
        <f t="shared" si="5"/>
        <v>3908.8074533333338</v>
      </c>
      <c r="M28" s="603">
        <f t="shared" si="1"/>
        <v>100.08227227967592</v>
      </c>
    </row>
    <row r="29" spans="1:13">
      <c r="A29" s="601" t="s">
        <v>324</v>
      </c>
      <c r="B29" s="468">
        <v>3997.6197083333332</v>
      </c>
      <c r="C29" s="468">
        <v>4133.700343333333</v>
      </c>
      <c r="D29" s="602">
        <f t="shared" si="2"/>
        <v>96.708018876610993</v>
      </c>
      <c r="E29" s="468">
        <v>711.36131666666665</v>
      </c>
      <c r="F29" s="468">
        <v>683.48315000000002</v>
      </c>
      <c r="G29" s="603">
        <f t="shared" si="3"/>
        <v>104.07883744707776</v>
      </c>
      <c r="H29" s="468"/>
      <c r="I29" s="468"/>
      <c r="J29" s="603"/>
      <c r="K29" s="468">
        <f t="shared" si="5"/>
        <v>4708.981025</v>
      </c>
      <c r="L29" s="468">
        <f t="shared" si="5"/>
        <v>4817.183493333333</v>
      </c>
      <c r="M29" s="603">
        <f t="shared" si="1"/>
        <v>97.753822986334697</v>
      </c>
    </row>
    <row r="30" spans="1:13">
      <c r="A30" s="601" t="s">
        <v>27</v>
      </c>
      <c r="B30" s="468">
        <v>10178.319963866667</v>
      </c>
      <c r="C30" s="468">
        <v>10376.113675133332</v>
      </c>
      <c r="D30" s="602">
        <f t="shared" si="2"/>
        <v>98.093759210245707</v>
      </c>
      <c r="E30" s="468">
        <v>1013.1961454999999</v>
      </c>
      <c r="F30" s="468">
        <v>920.34063716666662</v>
      </c>
      <c r="G30" s="603">
        <f t="shared" si="3"/>
        <v>110.0892544111923</v>
      </c>
      <c r="H30" s="468"/>
      <c r="I30" s="468"/>
      <c r="J30" s="603"/>
      <c r="K30" s="468">
        <f t="shared" si="5"/>
        <v>11191.516109366667</v>
      </c>
      <c r="L30" s="468">
        <f t="shared" si="5"/>
        <v>11296.454312299998</v>
      </c>
      <c r="M30" s="603">
        <f t="shared" si="1"/>
        <v>99.071051853685887</v>
      </c>
    </row>
    <row r="31" spans="1:13">
      <c r="A31" s="601" t="s">
        <v>28</v>
      </c>
      <c r="B31" s="468">
        <v>14184.773284999999</v>
      </c>
      <c r="C31" s="468">
        <v>14200.834278333334</v>
      </c>
      <c r="D31" s="602">
        <f t="shared" si="2"/>
        <v>99.88690105793404</v>
      </c>
      <c r="E31" s="468">
        <v>636.65124000000003</v>
      </c>
      <c r="F31" s="468">
        <v>690.02623333333338</v>
      </c>
      <c r="G31" s="603">
        <f t="shared" si="3"/>
        <v>92.264787807342785</v>
      </c>
      <c r="H31" s="468">
        <v>369.33333333333331</v>
      </c>
      <c r="I31" s="468">
        <v>387.20933333333335</v>
      </c>
      <c r="J31" s="603">
        <f>H31/I31*100</f>
        <v>95.383375745075</v>
      </c>
      <c r="K31" s="468">
        <f t="shared" si="5"/>
        <v>15190.757858333332</v>
      </c>
      <c r="L31" s="468">
        <f t="shared" si="5"/>
        <v>15278.069845000002</v>
      </c>
      <c r="M31" s="603">
        <f t="shared" si="1"/>
        <v>99.428514285165122</v>
      </c>
    </row>
    <row r="32" spans="1:13">
      <c r="A32" s="601" t="s">
        <v>29</v>
      </c>
      <c r="B32" s="468">
        <v>12826.563324999999</v>
      </c>
      <c r="C32" s="468">
        <v>12150.112961666666</v>
      </c>
      <c r="D32" s="602">
        <f t="shared" si="2"/>
        <v>105.5674409404054</v>
      </c>
      <c r="E32" s="468">
        <v>1004.2852666666666</v>
      </c>
      <c r="F32" s="468">
        <v>1002.1638233333333</v>
      </c>
      <c r="G32" s="603">
        <f t="shared" si="3"/>
        <v>100.21168628161783</v>
      </c>
      <c r="H32" s="468">
        <v>1311.6666666666667</v>
      </c>
      <c r="I32" s="468">
        <v>1453.6666666666667</v>
      </c>
      <c r="J32" s="603">
        <f>H32/I32*100</f>
        <v>90.231598257280439</v>
      </c>
      <c r="K32" s="468">
        <f t="shared" si="5"/>
        <v>15142.515258333331</v>
      </c>
      <c r="L32" s="468">
        <f t="shared" si="5"/>
        <v>14605.943451666664</v>
      </c>
      <c r="M32" s="603">
        <f t="shared" si="1"/>
        <v>103.67365386866152</v>
      </c>
    </row>
    <row r="33" spans="1:13">
      <c r="A33" s="601" t="s">
        <v>30</v>
      </c>
      <c r="B33" s="468">
        <v>4010.8184983333335</v>
      </c>
      <c r="C33" s="468">
        <v>4318.7086883333332</v>
      </c>
      <c r="D33" s="602">
        <f t="shared" si="2"/>
        <v>92.870781239963179</v>
      </c>
      <c r="E33" s="468">
        <v>105.16676666666666</v>
      </c>
      <c r="F33" s="468">
        <v>105.99968333333334</v>
      </c>
      <c r="G33" s="603">
        <f t="shared" si="3"/>
        <v>99.214227212313986</v>
      </c>
      <c r="H33" s="468"/>
      <c r="I33" s="468"/>
      <c r="J33" s="603"/>
      <c r="K33" s="468">
        <f t="shared" si="5"/>
        <v>4115.9852650000003</v>
      </c>
      <c r="L33" s="468">
        <f t="shared" si="5"/>
        <v>4424.7083716666666</v>
      </c>
      <c r="M33" s="603">
        <f t="shared" si="1"/>
        <v>93.0227467951661</v>
      </c>
    </row>
    <row r="34" spans="1:13">
      <c r="A34" s="601" t="s">
        <v>31</v>
      </c>
      <c r="B34" s="468">
        <v>9324.2734849999997</v>
      </c>
      <c r="C34" s="468">
        <v>9295.8768216666667</v>
      </c>
      <c r="D34" s="602">
        <f t="shared" si="2"/>
        <v>100.30547589945627</v>
      </c>
      <c r="E34" s="468">
        <v>1163.48948</v>
      </c>
      <c r="F34" s="468">
        <v>1179.3022733333332</v>
      </c>
      <c r="G34" s="603">
        <f t="shared" si="3"/>
        <v>98.659139926132937</v>
      </c>
      <c r="H34" s="468"/>
      <c r="I34" s="468"/>
      <c r="J34" s="603"/>
      <c r="K34" s="468">
        <f t="shared" si="5"/>
        <v>10487.762965</v>
      </c>
      <c r="L34" s="468">
        <f t="shared" si="5"/>
        <v>10475.179095</v>
      </c>
      <c r="M34" s="603">
        <f t="shared" si="1"/>
        <v>100.12013035658747</v>
      </c>
    </row>
    <row r="35" spans="1:13">
      <c r="A35" s="601" t="s">
        <v>32</v>
      </c>
      <c r="B35" s="468">
        <v>10661.987196666667</v>
      </c>
      <c r="C35" s="468">
        <v>9987.0257116666671</v>
      </c>
      <c r="D35" s="602">
        <f t="shared" si="2"/>
        <v>106.75838337145285</v>
      </c>
      <c r="E35" s="468">
        <v>140.50641666666667</v>
      </c>
      <c r="F35" s="468">
        <v>147.98283333333333</v>
      </c>
      <c r="G35" s="603">
        <f t="shared" si="3"/>
        <v>94.947781105240807</v>
      </c>
      <c r="H35" s="468"/>
      <c r="I35" s="468"/>
      <c r="J35" s="603"/>
      <c r="K35" s="468">
        <f t="shared" si="5"/>
        <v>10802.493613333334</v>
      </c>
      <c r="L35" s="468">
        <f t="shared" si="5"/>
        <v>10135.008545000001</v>
      </c>
      <c r="M35" s="603">
        <f t="shared" si="1"/>
        <v>106.58593493404236</v>
      </c>
    </row>
    <row r="36" spans="1:13">
      <c r="A36" s="601" t="s">
        <v>325</v>
      </c>
      <c r="B36" s="468">
        <v>27710.247065</v>
      </c>
      <c r="C36" s="468">
        <v>25344.820808333334</v>
      </c>
      <c r="D36" s="602">
        <f t="shared" si="2"/>
        <v>109.33297684191525</v>
      </c>
      <c r="E36" s="468">
        <v>5379.647825</v>
      </c>
      <c r="F36" s="468">
        <v>5453.6414299999997</v>
      </c>
      <c r="G36" s="603">
        <f t="shared" si="3"/>
        <v>98.643225706168224</v>
      </c>
      <c r="H36" s="468">
        <v>1844.9511</v>
      </c>
      <c r="I36" s="468">
        <v>1931.3417999999999</v>
      </c>
      <c r="J36" s="603">
        <f>H36/I36*100</f>
        <v>95.526907769510288</v>
      </c>
      <c r="K36" s="468">
        <f t="shared" si="5"/>
        <v>34934.845989999994</v>
      </c>
      <c r="L36" s="468">
        <f t="shared" si="5"/>
        <v>32729.804038333332</v>
      </c>
      <c r="M36" s="603">
        <f t="shared" si="1"/>
        <v>106.73710709995119</v>
      </c>
    </row>
    <row r="37" spans="1:13">
      <c r="A37" s="598" t="s">
        <v>334</v>
      </c>
      <c r="B37" s="466">
        <v>112825.82989833334</v>
      </c>
      <c r="C37" s="466">
        <v>109034.56496333334</v>
      </c>
      <c r="D37" s="599">
        <f t="shared" si="2"/>
        <v>103.47712208167653</v>
      </c>
      <c r="E37" s="466">
        <v>18717.304821666668</v>
      </c>
      <c r="F37" s="466">
        <v>18460.864281666665</v>
      </c>
      <c r="G37" s="600">
        <f t="shared" si="3"/>
        <v>101.3891036523933</v>
      </c>
      <c r="H37" s="466">
        <v>2092.5140999999999</v>
      </c>
      <c r="I37" s="466">
        <v>2236.8384333333333</v>
      </c>
      <c r="J37" s="600">
        <f>H37/I37*100</f>
        <v>93.547842741674387</v>
      </c>
      <c r="K37" s="466">
        <f>B37+E37+H37</f>
        <v>133635.64882</v>
      </c>
      <c r="L37" s="466">
        <f>C37+F37+I37</f>
        <v>129732.26767833334</v>
      </c>
      <c r="M37" s="600">
        <f t="shared" si="1"/>
        <v>103.0087974345326</v>
      </c>
    </row>
    <row r="38" spans="1:13">
      <c r="A38" s="604" t="s">
        <v>35</v>
      </c>
      <c r="B38" s="468">
        <v>4382.2666666666664</v>
      </c>
      <c r="C38" s="468">
        <v>4143.8500000000004</v>
      </c>
      <c r="D38" s="602">
        <f t="shared" si="2"/>
        <v>105.75350619995092</v>
      </c>
      <c r="E38" s="468">
        <v>933.2</v>
      </c>
      <c r="F38" s="468">
        <v>871.85</v>
      </c>
      <c r="G38" s="603">
        <f t="shared" si="3"/>
        <v>107.03676091070713</v>
      </c>
      <c r="H38" s="468">
        <v>8.6666666666666661</v>
      </c>
      <c r="I38" s="468">
        <v>8.6666666666666661</v>
      </c>
      <c r="J38" s="603">
        <f>H38/I38*100</f>
        <v>100</v>
      </c>
      <c r="K38" s="468">
        <f t="shared" ref="K38:L45" si="6">B38+E38+H38</f>
        <v>5324.1333333333332</v>
      </c>
      <c r="L38" s="468">
        <f t="shared" si="6"/>
        <v>5024.3666666666677</v>
      </c>
      <c r="M38" s="603">
        <f t="shared" si="1"/>
        <v>105.96625777046525</v>
      </c>
    </row>
    <row r="39" spans="1:13">
      <c r="A39" s="604" t="s">
        <v>39</v>
      </c>
      <c r="B39" s="468">
        <v>137.88800000000001</v>
      </c>
      <c r="C39" s="468">
        <v>160.83033333333333</v>
      </c>
      <c r="D39" s="602">
        <f t="shared" si="2"/>
        <v>85.735070705982082</v>
      </c>
      <c r="E39" s="468">
        <v>88.665999999999997</v>
      </c>
      <c r="F39" s="468">
        <v>69.332666666666668</v>
      </c>
      <c r="G39" s="603">
        <f t="shared" si="3"/>
        <v>127.88488350849528</v>
      </c>
      <c r="H39" s="468"/>
      <c r="I39" s="468"/>
      <c r="J39" s="603"/>
      <c r="K39" s="468">
        <f t="shared" si="6"/>
        <v>226.554</v>
      </c>
      <c r="L39" s="468">
        <f t="shared" si="6"/>
        <v>230.16300000000001</v>
      </c>
      <c r="M39" s="603">
        <f t="shared" si="1"/>
        <v>98.43198081359732</v>
      </c>
    </row>
    <row r="40" spans="1:13">
      <c r="A40" s="605" t="s">
        <v>105</v>
      </c>
      <c r="B40" s="468">
        <v>8385.1800166666671</v>
      </c>
      <c r="C40" s="468">
        <v>6875.6336333333329</v>
      </c>
      <c r="D40" s="602">
        <f t="shared" si="2"/>
        <v>121.95501482241573</v>
      </c>
      <c r="E40" s="468">
        <v>4716.9000999999998</v>
      </c>
      <c r="F40" s="468">
        <v>4575.6836166666662</v>
      </c>
      <c r="G40" s="603">
        <f t="shared" si="3"/>
        <v>103.08623792997751</v>
      </c>
      <c r="H40" s="468">
        <v>163.5</v>
      </c>
      <c r="I40" s="468">
        <v>168.33333333333334</v>
      </c>
      <c r="J40" s="603">
        <f>H40/I40*100</f>
        <v>97.128712871287121</v>
      </c>
      <c r="K40" s="468">
        <f t="shared" si="6"/>
        <v>13265.580116666668</v>
      </c>
      <c r="L40" s="468">
        <f t="shared" si="6"/>
        <v>11619.650583333334</v>
      </c>
      <c r="M40" s="603">
        <f t="shared" si="1"/>
        <v>114.16505187939279</v>
      </c>
    </row>
    <row r="41" spans="1:13">
      <c r="A41" s="604" t="s">
        <v>43</v>
      </c>
      <c r="B41" s="468">
        <v>55788.879881666668</v>
      </c>
      <c r="C41" s="468">
        <v>54113.422605</v>
      </c>
      <c r="D41" s="602">
        <f t="shared" si="2"/>
        <v>103.09619535414834</v>
      </c>
      <c r="E41" s="468">
        <v>8244.9175133333338</v>
      </c>
      <c r="F41" s="468">
        <v>8234.0779816666673</v>
      </c>
      <c r="G41" s="603">
        <f t="shared" si="3"/>
        <v>100.13164232462701</v>
      </c>
      <c r="H41" s="468">
        <v>618.51409999999998</v>
      </c>
      <c r="I41" s="468">
        <v>747.50509999999997</v>
      </c>
      <c r="J41" s="603">
        <f>H41/I41*100</f>
        <v>82.743796664397337</v>
      </c>
      <c r="K41" s="468">
        <f t="shared" si="6"/>
        <v>64652.311495000002</v>
      </c>
      <c r="L41" s="468">
        <f t="shared" si="6"/>
        <v>63095.005686666671</v>
      </c>
      <c r="M41" s="603">
        <f t="shared" si="1"/>
        <v>102.46819188204373</v>
      </c>
    </row>
    <row r="42" spans="1:13">
      <c r="A42" s="604" t="s">
        <v>45</v>
      </c>
      <c r="B42" s="468">
        <v>2880.6714666666667</v>
      </c>
      <c r="C42" s="468">
        <v>3284.7894500000002</v>
      </c>
      <c r="D42" s="602">
        <f t="shared" si="2"/>
        <v>87.697294164978118</v>
      </c>
      <c r="E42" s="468">
        <v>146.20266666666666</v>
      </c>
      <c r="F42" s="468">
        <v>205.84133333333332</v>
      </c>
      <c r="G42" s="603">
        <f t="shared" si="3"/>
        <v>71.02687506882323</v>
      </c>
      <c r="H42" s="468"/>
      <c r="I42" s="468"/>
      <c r="J42" s="603"/>
      <c r="K42" s="468">
        <f t="shared" si="6"/>
        <v>3026.8741333333332</v>
      </c>
      <c r="L42" s="468">
        <f t="shared" si="6"/>
        <v>3490.6307833333335</v>
      </c>
      <c r="M42" s="603">
        <f t="shared" si="1"/>
        <v>86.714245109672078</v>
      </c>
    </row>
    <row r="43" spans="1:13">
      <c r="A43" s="604" t="s">
        <v>46</v>
      </c>
      <c r="B43" s="468">
        <v>14160.3042</v>
      </c>
      <c r="C43" s="468">
        <v>14034.703941666667</v>
      </c>
      <c r="D43" s="602">
        <f>B43/C43*100</f>
        <v>100.8949263116299</v>
      </c>
      <c r="E43" s="468">
        <v>890.81887500000005</v>
      </c>
      <c r="F43" s="468">
        <v>821.94960000000003</v>
      </c>
      <c r="G43" s="603">
        <f>E43/F43*100</f>
        <v>108.37877103413641</v>
      </c>
      <c r="H43" s="468">
        <v>438.5</v>
      </c>
      <c r="I43" s="468">
        <v>424.16666666666669</v>
      </c>
      <c r="J43" s="603">
        <f>H43/I43*100</f>
        <v>103.37917485265224</v>
      </c>
      <c r="K43" s="468">
        <f t="shared" si="6"/>
        <v>15489.623075000001</v>
      </c>
      <c r="L43" s="468">
        <f t="shared" si="6"/>
        <v>15280.820208333333</v>
      </c>
      <c r="M43" s="603">
        <f t="shared" si="1"/>
        <v>101.36643755910954</v>
      </c>
    </row>
    <row r="44" spans="1:13">
      <c r="A44" s="604" t="s">
        <v>47</v>
      </c>
      <c r="B44" s="468">
        <v>25176.15</v>
      </c>
      <c r="C44" s="468">
        <v>24851.35</v>
      </c>
      <c r="D44" s="602">
        <f>B44/C44*100</f>
        <v>101.30697125105881</v>
      </c>
      <c r="E44" s="468">
        <v>2775.3333333333335</v>
      </c>
      <c r="F44" s="468">
        <v>2767</v>
      </c>
      <c r="G44" s="603">
        <f>E44/F44*100</f>
        <v>100.30116853391158</v>
      </c>
      <c r="H44" s="468">
        <v>863.33333333333337</v>
      </c>
      <c r="I44" s="468">
        <v>888.16666666666663</v>
      </c>
      <c r="J44" s="603">
        <f>H44/I44*100</f>
        <v>97.203978232313759</v>
      </c>
      <c r="K44" s="468">
        <f t="shared" si="6"/>
        <v>28814.816666666666</v>
      </c>
      <c r="L44" s="468">
        <f t="shared" si="6"/>
        <v>28506.516666666666</v>
      </c>
      <c r="M44" s="603">
        <f t="shared" si="1"/>
        <v>101.08150709399195</v>
      </c>
    </row>
    <row r="45" spans="1:13">
      <c r="A45" s="605" t="s">
        <v>106</v>
      </c>
      <c r="B45" s="468">
        <v>1914.4896666666666</v>
      </c>
      <c r="C45" s="468">
        <v>1569.9849999999999</v>
      </c>
      <c r="D45" s="602">
        <f>B45/C45*100</f>
        <v>121.94318204738688</v>
      </c>
      <c r="E45" s="468">
        <v>921.26633333333336</v>
      </c>
      <c r="F45" s="468">
        <v>915.12908333333337</v>
      </c>
      <c r="G45" s="603">
        <f>E45/F45*100</f>
        <v>100.6706430941573</v>
      </c>
      <c r="H45" s="468"/>
      <c r="I45" s="468"/>
      <c r="J45" s="603"/>
      <c r="K45" s="468">
        <f t="shared" si="6"/>
        <v>2835.7559999999999</v>
      </c>
      <c r="L45" s="468">
        <f t="shared" si="6"/>
        <v>2485.1140833333334</v>
      </c>
      <c r="M45" s="603">
        <f t="shared" si="1"/>
        <v>114.10969094007721</v>
      </c>
    </row>
    <row r="46" spans="1:13">
      <c r="A46" s="598" t="s">
        <v>335</v>
      </c>
      <c r="B46" s="466">
        <v>22130.700816</v>
      </c>
      <c r="C46" s="466">
        <v>22844.651773000001</v>
      </c>
      <c r="D46" s="599">
        <f t="shared" si="2"/>
        <v>96.874756664735784</v>
      </c>
      <c r="E46" s="466">
        <v>13303.316338500001</v>
      </c>
      <c r="F46" s="466">
        <v>13697.131928999999</v>
      </c>
      <c r="G46" s="600">
        <f t="shared" si="3"/>
        <v>97.124831734545836</v>
      </c>
      <c r="H46" s="466">
        <v>23.666666666666668</v>
      </c>
      <c r="I46" s="466">
        <v>19.666666666666668</v>
      </c>
      <c r="J46" s="600">
        <f>H46/I46*100</f>
        <v>120.33898305084745</v>
      </c>
      <c r="K46" s="466">
        <f>B46+E46+H46</f>
        <v>35457.683821166669</v>
      </c>
      <c r="L46" s="466">
        <f>C46+F46+I46</f>
        <v>36561.450368666665</v>
      </c>
      <c r="M46" s="600">
        <f t="shared" si="1"/>
        <v>96.981064655887039</v>
      </c>
    </row>
    <row r="47" spans="1:13">
      <c r="A47" s="601" t="s">
        <v>36</v>
      </c>
      <c r="B47" s="468">
        <v>1808.8515166666666</v>
      </c>
      <c r="C47" s="468">
        <v>1687.0878833333334</v>
      </c>
      <c r="D47" s="602">
        <f t="shared" si="2"/>
        <v>107.21738532629099</v>
      </c>
      <c r="E47" s="468">
        <v>2420.1836083333333</v>
      </c>
      <c r="F47" s="468">
        <v>2465.1415666666667</v>
      </c>
      <c r="G47" s="603">
        <f t="shared" si="3"/>
        <v>98.176252474046549</v>
      </c>
      <c r="H47" s="468"/>
      <c r="I47" s="468"/>
      <c r="J47" s="603"/>
      <c r="K47" s="468">
        <f t="shared" ref="K47:L53" si="7">B47+E47+H47</f>
        <v>4229.0351250000003</v>
      </c>
      <c r="L47" s="468">
        <f t="shared" si="7"/>
        <v>4152.2294499999998</v>
      </c>
      <c r="M47" s="603">
        <f t="shared" si="1"/>
        <v>101.84974544217447</v>
      </c>
    </row>
    <row r="48" spans="1:13">
      <c r="A48" s="601" t="s">
        <v>37</v>
      </c>
      <c r="B48" s="468">
        <v>256</v>
      </c>
      <c r="C48" s="468">
        <v>268.83333333333331</v>
      </c>
      <c r="D48" s="602">
        <f t="shared" si="2"/>
        <v>95.226286422814638</v>
      </c>
      <c r="E48" s="468">
        <v>123</v>
      </c>
      <c r="F48" s="468">
        <v>117.33333333333333</v>
      </c>
      <c r="G48" s="603">
        <f t="shared" si="3"/>
        <v>104.82954545454545</v>
      </c>
      <c r="H48" s="468"/>
      <c r="I48" s="468"/>
      <c r="J48" s="603"/>
      <c r="K48" s="468">
        <f t="shared" si="7"/>
        <v>379</v>
      </c>
      <c r="L48" s="468">
        <f t="shared" si="7"/>
        <v>386.16666666666663</v>
      </c>
      <c r="M48" s="603">
        <f t="shared" si="1"/>
        <v>98.144151920586978</v>
      </c>
    </row>
    <row r="49" spans="1:13">
      <c r="A49" s="601" t="s">
        <v>38</v>
      </c>
      <c r="B49" s="468">
        <v>2363.0666333333334</v>
      </c>
      <c r="C49" s="468">
        <v>1942.0706666666667</v>
      </c>
      <c r="D49" s="602">
        <f t="shared" si="2"/>
        <v>121.67768526102381</v>
      </c>
      <c r="E49" s="468">
        <v>1673.739</v>
      </c>
      <c r="F49" s="468">
        <v>1838.2028333333333</v>
      </c>
      <c r="G49" s="603">
        <f t="shared" si="3"/>
        <v>91.05300947474332</v>
      </c>
      <c r="H49" s="468"/>
      <c r="I49" s="468"/>
      <c r="J49" s="603"/>
      <c r="K49" s="468">
        <f t="shared" si="7"/>
        <v>4036.8056333333334</v>
      </c>
      <c r="L49" s="468">
        <f t="shared" si="7"/>
        <v>3780.2735000000002</v>
      </c>
      <c r="M49" s="603">
        <f t="shared" si="1"/>
        <v>106.78607337096993</v>
      </c>
    </row>
    <row r="50" spans="1:13">
      <c r="A50" s="601" t="s">
        <v>40</v>
      </c>
      <c r="B50" s="468">
        <v>1474.4331893333333</v>
      </c>
      <c r="C50" s="468">
        <v>1659.1997879999999</v>
      </c>
      <c r="D50" s="602">
        <f t="shared" si="2"/>
        <v>88.864113893759338</v>
      </c>
      <c r="E50" s="468">
        <v>1946.8258484999999</v>
      </c>
      <c r="F50" s="468">
        <v>1904.9607323333332</v>
      </c>
      <c r="G50" s="603">
        <f t="shared" si="3"/>
        <v>102.19768919411727</v>
      </c>
      <c r="H50" s="468">
        <v>9</v>
      </c>
      <c r="I50" s="468">
        <v>8</v>
      </c>
      <c r="J50" s="603">
        <f>H50/I50*100</f>
        <v>112.5</v>
      </c>
      <c r="K50" s="468">
        <f t="shared" si="7"/>
        <v>3430.2590378333334</v>
      </c>
      <c r="L50" s="468">
        <f t="shared" si="7"/>
        <v>3572.1605203333329</v>
      </c>
      <c r="M50" s="603">
        <f t="shared" si="1"/>
        <v>96.027572621883238</v>
      </c>
    </row>
    <row r="51" spans="1:13" ht="27.2">
      <c r="A51" s="601" t="s">
        <v>326</v>
      </c>
      <c r="B51" s="468">
        <v>723.32060000000001</v>
      </c>
      <c r="C51" s="468">
        <v>491.44369999999998</v>
      </c>
      <c r="D51" s="602">
        <f t="shared" si="2"/>
        <v>147.18280038995312</v>
      </c>
      <c r="E51" s="468">
        <v>1999.1919166666667</v>
      </c>
      <c r="F51" s="468">
        <v>1925.2087666666666</v>
      </c>
      <c r="G51" s="603">
        <f t="shared" si="3"/>
        <v>103.84286376007394</v>
      </c>
      <c r="H51" s="468">
        <v>14.666666666666666</v>
      </c>
      <c r="I51" s="468">
        <v>11.666666666666666</v>
      </c>
      <c r="J51" s="603">
        <f>H51/I51*100</f>
        <v>125.71428571428571</v>
      </c>
      <c r="K51" s="468">
        <f t="shared" si="7"/>
        <v>2737.1791833333332</v>
      </c>
      <c r="L51" s="468">
        <f t="shared" si="7"/>
        <v>2428.319133333333</v>
      </c>
      <c r="M51" s="603">
        <f t="shared" si="1"/>
        <v>112.71908810338411</v>
      </c>
    </row>
    <row r="52" spans="1:13">
      <c r="A52" s="601" t="s">
        <v>42</v>
      </c>
      <c r="B52" s="468">
        <v>467.79903333333334</v>
      </c>
      <c r="C52" s="468">
        <v>574.96069999999997</v>
      </c>
      <c r="D52" s="602">
        <f t="shared" si="2"/>
        <v>81.361914533173035</v>
      </c>
      <c r="E52" s="468">
        <v>298.69614999999999</v>
      </c>
      <c r="F52" s="468">
        <v>284.30626666666666</v>
      </c>
      <c r="G52" s="603">
        <f t="shared" si="3"/>
        <v>105.06140209361079</v>
      </c>
      <c r="H52" s="468"/>
      <c r="I52" s="468"/>
      <c r="J52" s="603"/>
      <c r="K52" s="468">
        <f t="shared" si="7"/>
        <v>766.49518333333333</v>
      </c>
      <c r="L52" s="468">
        <f t="shared" si="7"/>
        <v>859.26696666666658</v>
      </c>
      <c r="M52" s="603">
        <f t="shared" si="1"/>
        <v>89.203380680020715</v>
      </c>
    </row>
    <row r="53" spans="1:13">
      <c r="A53" s="601" t="s">
        <v>44</v>
      </c>
      <c r="B53" s="468">
        <v>15037.229843333333</v>
      </c>
      <c r="C53" s="468">
        <v>16221.055701666666</v>
      </c>
      <c r="D53" s="602">
        <f t="shared" si="2"/>
        <v>92.701918542751201</v>
      </c>
      <c r="E53" s="468">
        <v>4841.6798150000004</v>
      </c>
      <c r="F53" s="468">
        <v>5161.9784300000001</v>
      </c>
      <c r="G53" s="603">
        <f t="shared" si="3"/>
        <v>93.7950415844725</v>
      </c>
      <c r="H53" s="468"/>
      <c r="I53" s="468"/>
      <c r="J53" s="603"/>
      <c r="K53" s="468">
        <f t="shared" si="7"/>
        <v>19878.909658333334</v>
      </c>
      <c r="L53" s="468">
        <f t="shared" si="7"/>
        <v>21383.034131666667</v>
      </c>
      <c r="M53" s="603">
        <f t="shared" si="1"/>
        <v>92.965804272342069</v>
      </c>
    </row>
    <row r="54" spans="1:13">
      <c r="A54" s="598" t="s">
        <v>336</v>
      </c>
      <c r="B54" s="466">
        <v>208953.81949087151</v>
      </c>
      <c r="C54" s="466">
        <v>210531.15305952393</v>
      </c>
      <c r="D54" s="599">
        <f t="shared" si="2"/>
        <v>99.250783769655953</v>
      </c>
      <c r="E54" s="466">
        <v>27847.776109892657</v>
      </c>
      <c r="F54" s="466">
        <v>28575.622013202305</v>
      </c>
      <c r="G54" s="600">
        <f t="shared" si="3"/>
        <v>97.452913175526419</v>
      </c>
      <c r="H54" s="466">
        <v>393.66666666666669</v>
      </c>
      <c r="I54" s="466">
        <v>414.83333333333331</v>
      </c>
      <c r="J54" s="600">
        <f>H54/I54*100</f>
        <v>94.897549216552846</v>
      </c>
      <c r="K54" s="466">
        <f>B54+E54+H54</f>
        <v>237195.26226743081</v>
      </c>
      <c r="L54" s="466">
        <f>C54+F54+I54</f>
        <v>239521.60840605959</v>
      </c>
      <c r="M54" s="600">
        <f t="shared" si="1"/>
        <v>99.028753124150313</v>
      </c>
    </row>
    <row r="55" spans="1:13">
      <c r="A55" s="601" t="s">
        <v>49</v>
      </c>
      <c r="B55" s="468">
        <v>18178.084351666668</v>
      </c>
      <c r="C55" s="468">
        <v>18249.297989999999</v>
      </c>
      <c r="D55" s="602">
        <f t="shared" si="2"/>
        <v>99.609773272526141</v>
      </c>
      <c r="E55" s="468">
        <v>3345.1706416666666</v>
      </c>
      <c r="F55" s="468">
        <v>3486.8569433333332</v>
      </c>
      <c r="G55" s="603">
        <f t="shared" si="3"/>
        <v>95.936561093004897</v>
      </c>
      <c r="H55" s="468"/>
      <c r="I55" s="468"/>
      <c r="J55" s="603"/>
      <c r="K55" s="468">
        <f t="shared" ref="K55:L70" si="8">B55+E55+H55</f>
        <v>21523.254993333336</v>
      </c>
      <c r="L55" s="468">
        <f t="shared" si="8"/>
        <v>21736.154933333331</v>
      </c>
      <c r="M55" s="603">
        <f t="shared" si="1"/>
        <v>99.020526212418986</v>
      </c>
    </row>
    <row r="56" spans="1:13">
      <c r="A56" s="601" t="s">
        <v>50</v>
      </c>
      <c r="B56" s="468">
        <v>8061.8659749999997</v>
      </c>
      <c r="C56" s="468">
        <v>8016.7342666666664</v>
      </c>
      <c r="D56" s="602">
        <f t="shared" si="2"/>
        <v>100.5629687455276</v>
      </c>
      <c r="E56" s="468">
        <v>209.01516666666666</v>
      </c>
      <c r="F56" s="468">
        <v>214.89366666666666</v>
      </c>
      <c r="G56" s="603">
        <f t="shared" si="3"/>
        <v>97.264461028012306</v>
      </c>
      <c r="H56" s="468"/>
      <c r="I56" s="468"/>
      <c r="J56" s="603"/>
      <c r="K56" s="468">
        <f t="shared" si="8"/>
        <v>8270.8811416666667</v>
      </c>
      <c r="L56" s="468">
        <f t="shared" si="8"/>
        <v>8231.6279333333332</v>
      </c>
      <c r="M56" s="603">
        <f t="shared" si="1"/>
        <v>100.47685838878091</v>
      </c>
    </row>
    <row r="57" spans="1:13">
      <c r="A57" s="601" t="s">
        <v>51</v>
      </c>
      <c r="B57" s="468">
        <v>10626.008721666667</v>
      </c>
      <c r="C57" s="468">
        <v>10864.392423333333</v>
      </c>
      <c r="D57" s="602">
        <f t="shared" si="2"/>
        <v>97.805825743603563</v>
      </c>
      <c r="E57" s="468">
        <v>1580.9030333333333</v>
      </c>
      <c r="F57" s="468">
        <v>1593.5977</v>
      </c>
      <c r="G57" s="603">
        <f t="shared" si="3"/>
        <v>99.203395771299952</v>
      </c>
      <c r="H57" s="468"/>
      <c r="I57" s="468"/>
      <c r="J57" s="603"/>
      <c r="K57" s="468">
        <f t="shared" si="8"/>
        <v>12206.911755000001</v>
      </c>
      <c r="L57" s="468">
        <f t="shared" si="8"/>
        <v>12457.990123333333</v>
      </c>
      <c r="M57" s="603">
        <f t="shared" si="1"/>
        <v>97.984599715943972</v>
      </c>
    </row>
    <row r="58" spans="1:13">
      <c r="A58" s="601" t="s">
        <v>52</v>
      </c>
      <c r="B58" s="468">
        <v>24947.800000207517</v>
      </c>
      <c r="C58" s="468">
        <v>25076.816666725816</v>
      </c>
      <c r="D58" s="602">
        <f t="shared" si="2"/>
        <v>99.485514177365701</v>
      </c>
      <c r="E58" s="468">
        <v>3872.2666669714167</v>
      </c>
      <c r="F58" s="468">
        <v>4099.8499997966001</v>
      </c>
      <c r="G58" s="603">
        <f t="shared" si="3"/>
        <v>94.44898391803423</v>
      </c>
      <c r="H58" s="468"/>
      <c r="I58" s="468"/>
      <c r="J58" s="603"/>
      <c r="K58" s="468">
        <f t="shared" si="8"/>
        <v>28820.066667178933</v>
      </c>
      <c r="L58" s="468">
        <f t="shared" si="8"/>
        <v>29176.666666522415</v>
      </c>
      <c r="M58" s="603">
        <f t="shared" si="1"/>
        <v>98.777790474082323</v>
      </c>
    </row>
    <row r="59" spans="1:13">
      <c r="A59" s="601" t="s">
        <v>53</v>
      </c>
      <c r="B59" s="468">
        <v>11272.482381666667</v>
      </c>
      <c r="C59" s="468">
        <v>11243.963878333334</v>
      </c>
      <c r="D59" s="602">
        <f t="shared" si="2"/>
        <v>100.25363389318855</v>
      </c>
      <c r="E59" s="468">
        <v>1564.4220233333333</v>
      </c>
      <c r="F59" s="468">
        <v>1528.6297083333334</v>
      </c>
      <c r="G59" s="603">
        <f t="shared" si="3"/>
        <v>102.34146404488136</v>
      </c>
      <c r="H59" s="468"/>
      <c r="I59" s="468"/>
      <c r="J59" s="603"/>
      <c r="K59" s="468">
        <f t="shared" si="8"/>
        <v>12836.904404999999</v>
      </c>
      <c r="L59" s="468">
        <f t="shared" si="8"/>
        <v>12772.593586666668</v>
      </c>
      <c r="M59" s="603">
        <f t="shared" si="1"/>
        <v>100.50350633876322</v>
      </c>
    </row>
    <row r="60" spans="1:13">
      <c r="A60" s="601" t="s">
        <v>54</v>
      </c>
      <c r="B60" s="468">
        <v>9671.7507750000004</v>
      </c>
      <c r="C60" s="468">
        <v>10025.00129</v>
      </c>
      <c r="D60" s="602">
        <f t="shared" si="2"/>
        <v>96.476304543198722</v>
      </c>
      <c r="E60" s="468">
        <v>976.69855166666662</v>
      </c>
      <c r="F60" s="468">
        <v>984.0789033333333</v>
      </c>
      <c r="G60" s="603">
        <f t="shared" si="3"/>
        <v>99.250024399296905</v>
      </c>
      <c r="H60" s="468"/>
      <c r="I60" s="468"/>
      <c r="J60" s="603"/>
      <c r="K60" s="468">
        <f t="shared" si="8"/>
        <v>10648.449326666667</v>
      </c>
      <c r="L60" s="468">
        <f t="shared" si="8"/>
        <v>11009.080193333333</v>
      </c>
      <c r="M60" s="603">
        <f t="shared" si="1"/>
        <v>96.724241622973636</v>
      </c>
    </row>
    <row r="61" spans="1:13">
      <c r="A61" s="601" t="s">
        <v>55</v>
      </c>
      <c r="B61" s="468">
        <v>14503.101338333334</v>
      </c>
      <c r="C61" s="468">
        <v>14961.493858333333</v>
      </c>
      <c r="D61" s="602">
        <f t="shared" si="2"/>
        <v>96.936184819909002</v>
      </c>
      <c r="E61" s="468">
        <v>1213.7609533333334</v>
      </c>
      <c r="F61" s="468">
        <v>1292.3321333333333</v>
      </c>
      <c r="G61" s="603">
        <f t="shared" si="3"/>
        <v>93.920202247286085</v>
      </c>
      <c r="H61" s="468"/>
      <c r="I61" s="468"/>
      <c r="J61" s="603"/>
      <c r="K61" s="468">
        <f t="shared" si="8"/>
        <v>15716.862291666668</v>
      </c>
      <c r="L61" s="468">
        <f t="shared" si="8"/>
        <v>16253.825991666667</v>
      </c>
      <c r="M61" s="603">
        <f t="shared" si="1"/>
        <v>96.696385821557953</v>
      </c>
    </row>
    <row r="62" spans="1:13">
      <c r="A62" s="601" t="s">
        <v>56</v>
      </c>
      <c r="B62" s="468">
        <v>12726.643223333333</v>
      </c>
      <c r="C62" s="468">
        <v>12955.194102204183</v>
      </c>
      <c r="D62" s="602">
        <f t="shared" si="2"/>
        <v>98.235835935241099</v>
      </c>
      <c r="E62" s="468">
        <v>912.39301166666667</v>
      </c>
      <c r="F62" s="468">
        <v>947.02813644781668</v>
      </c>
      <c r="G62" s="603">
        <f t="shared" si="3"/>
        <v>96.342756519245356</v>
      </c>
      <c r="H62" s="468"/>
      <c r="I62" s="468"/>
      <c r="J62" s="603"/>
      <c r="K62" s="468">
        <f t="shared" si="8"/>
        <v>13639.036235</v>
      </c>
      <c r="L62" s="468">
        <f t="shared" si="8"/>
        <v>13902.222238651999</v>
      </c>
      <c r="M62" s="603">
        <f t="shared" si="1"/>
        <v>98.106878172899087</v>
      </c>
    </row>
    <row r="63" spans="1:13">
      <c r="A63" s="601" t="s">
        <v>57</v>
      </c>
      <c r="B63" s="468">
        <v>24424.258334999999</v>
      </c>
      <c r="C63" s="468">
        <v>24344.103461666666</v>
      </c>
      <c r="D63" s="602">
        <f t="shared" si="2"/>
        <v>100.32925785687507</v>
      </c>
      <c r="E63" s="468">
        <v>3879.4708000000001</v>
      </c>
      <c r="F63" s="468">
        <v>3857.4712749999999</v>
      </c>
      <c r="G63" s="603">
        <f t="shared" si="3"/>
        <v>100.57030949634228</v>
      </c>
      <c r="H63" s="468"/>
      <c r="I63" s="468"/>
      <c r="J63" s="603"/>
      <c r="K63" s="468">
        <f t="shared" si="8"/>
        <v>28303.729134999998</v>
      </c>
      <c r="L63" s="468">
        <f t="shared" si="8"/>
        <v>28201.574736666666</v>
      </c>
      <c r="M63" s="603">
        <f t="shared" si="1"/>
        <v>100.36222941196442</v>
      </c>
    </row>
    <row r="64" spans="1:13">
      <c r="A64" s="601" t="s">
        <v>58</v>
      </c>
      <c r="B64" s="468">
        <v>14189.988238333333</v>
      </c>
      <c r="C64" s="468">
        <v>13523.750685000001</v>
      </c>
      <c r="D64" s="602">
        <f t="shared" si="2"/>
        <v>104.92642587734404</v>
      </c>
      <c r="E64" s="468">
        <v>1011.1977583333334</v>
      </c>
      <c r="F64" s="468">
        <v>1192.7076666666667</v>
      </c>
      <c r="G64" s="603">
        <f t="shared" si="3"/>
        <v>84.781693502431295</v>
      </c>
      <c r="H64" s="468"/>
      <c r="I64" s="468"/>
      <c r="J64" s="603"/>
      <c r="K64" s="468">
        <f t="shared" si="8"/>
        <v>15201.185996666667</v>
      </c>
      <c r="L64" s="468">
        <f t="shared" si="8"/>
        <v>14716.458351666668</v>
      </c>
      <c r="M64" s="603">
        <f t="shared" si="1"/>
        <v>103.29377920568166</v>
      </c>
    </row>
    <row r="65" spans="1:13">
      <c r="A65" s="601" t="s">
        <v>59</v>
      </c>
      <c r="B65" s="468">
        <v>14642.886775000001</v>
      </c>
      <c r="C65" s="468">
        <v>15632.937076666667</v>
      </c>
      <c r="D65" s="602">
        <f t="shared" si="2"/>
        <v>93.666895115029973</v>
      </c>
      <c r="E65" s="468">
        <v>3131.0758666666666</v>
      </c>
      <c r="F65" s="468">
        <v>3043.3897266666668</v>
      </c>
      <c r="G65" s="603">
        <f t="shared" si="3"/>
        <v>102.88119984212602</v>
      </c>
      <c r="H65" s="468"/>
      <c r="I65" s="468"/>
      <c r="J65" s="603"/>
      <c r="K65" s="468">
        <f t="shared" si="8"/>
        <v>17773.962641666669</v>
      </c>
      <c r="L65" s="468">
        <f t="shared" si="8"/>
        <v>18676.326803333333</v>
      </c>
      <c r="M65" s="603">
        <f t="shared" si="1"/>
        <v>95.168406661712453</v>
      </c>
    </row>
    <row r="66" spans="1:13">
      <c r="A66" s="601" t="s">
        <v>60</v>
      </c>
      <c r="B66" s="468">
        <v>18612.706760000001</v>
      </c>
      <c r="C66" s="468">
        <v>18353.737612777779</v>
      </c>
      <c r="D66" s="602">
        <f t="shared" si="2"/>
        <v>101.4109886099817</v>
      </c>
      <c r="E66" s="468">
        <v>3652.5433400000002</v>
      </c>
      <c r="F66" s="468">
        <v>3885.1643133333332</v>
      </c>
      <c r="G66" s="603">
        <f t="shared" si="3"/>
        <v>94.012583392290239</v>
      </c>
      <c r="H66" s="468"/>
      <c r="I66" s="468"/>
      <c r="J66" s="603"/>
      <c r="K66" s="468">
        <f t="shared" si="8"/>
        <v>22265.250100000001</v>
      </c>
      <c r="L66" s="468">
        <f t="shared" si="8"/>
        <v>22238.901926111113</v>
      </c>
      <c r="M66" s="603">
        <f t="shared" si="1"/>
        <v>100.11847785460104</v>
      </c>
    </row>
    <row r="67" spans="1:13">
      <c r="A67" s="601" t="s">
        <v>61</v>
      </c>
      <c r="B67" s="468">
        <v>18057.952633333334</v>
      </c>
      <c r="C67" s="468">
        <v>17715.808443333332</v>
      </c>
      <c r="D67" s="602">
        <f t="shared" si="2"/>
        <v>101.93129312215359</v>
      </c>
      <c r="E67" s="468">
        <v>730.46873333333338</v>
      </c>
      <c r="F67" s="468">
        <v>708.23951666666665</v>
      </c>
      <c r="G67" s="603">
        <f t="shared" si="3"/>
        <v>103.13865805896975</v>
      </c>
      <c r="H67" s="468">
        <v>393.66666666666669</v>
      </c>
      <c r="I67" s="468">
        <v>414.83333333333331</v>
      </c>
      <c r="J67" s="603">
        <f>H67/I67*100</f>
        <v>94.897549216552846</v>
      </c>
      <c r="K67" s="468">
        <f t="shared" si="8"/>
        <v>19182.088033333337</v>
      </c>
      <c r="L67" s="468">
        <f t="shared" si="8"/>
        <v>18838.881293333332</v>
      </c>
      <c r="M67" s="603">
        <f t="shared" si="1"/>
        <v>101.8218000031746</v>
      </c>
    </row>
    <row r="68" spans="1:13">
      <c r="A68" s="601" t="s">
        <v>62</v>
      </c>
      <c r="B68" s="468">
        <v>9038.2899823306689</v>
      </c>
      <c r="C68" s="468">
        <v>9567.9213044828321</v>
      </c>
      <c r="D68" s="602">
        <f t="shared" si="2"/>
        <v>94.464510050850677</v>
      </c>
      <c r="E68" s="468">
        <v>1768.3895629212391</v>
      </c>
      <c r="F68" s="468">
        <v>1741.3823236245553</v>
      </c>
      <c r="G68" s="603">
        <f t="shared" si="3"/>
        <v>101.55090808780407</v>
      </c>
      <c r="H68" s="468"/>
      <c r="I68" s="468"/>
      <c r="J68" s="603"/>
      <c r="K68" s="468">
        <f t="shared" si="8"/>
        <v>10806.679545251907</v>
      </c>
      <c r="L68" s="468">
        <f t="shared" si="8"/>
        <v>11309.303628107387</v>
      </c>
      <c r="M68" s="603">
        <f t="shared" si="1"/>
        <v>95.55565842616258</v>
      </c>
    </row>
    <row r="69" spans="1:13">
      <c r="A69" s="598" t="s">
        <v>337</v>
      </c>
      <c r="B69" s="466">
        <v>70222.68793</v>
      </c>
      <c r="C69" s="466">
        <v>69613.116128333335</v>
      </c>
      <c r="D69" s="599">
        <f t="shared" si="2"/>
        <v>100.87565653653962</v>
      </c>
      <c r="E69" s="466">
        <v>6319.9430633333332</v>
      </c>
      <c r="F69" s="466">
        <v>6532.3031783333336</v>
      </c>
      <c r="G69" s="600">
        <f t="shared" si="3"/>
        <v>96.74907748151729</v>
      </c>
      <c r="H69" s="466"/>
      <c r="I69" s="466"/>
      <c r="J69" s="600"/>
      <c r="K69" s="466">
        <f t="shared" si="8"/>
        <v>76542.63099333334</v>
      </c>
      <c r="L69" s="466">
        <f t="shared" si="8"/>
        <v>76145.419306666663</v>
      </c>
      <c r="M69" s="600">
        <f t="shared" si="1"/>
        <v>100.52164882705151</v>
      </c>
    </row>
    <row r="70" spans="1:13">
      <c r="A70" s="601" t="s">
        <v>64</v>
      </c>
      <c r="B70" s="468">
        <v>6105.3085566666668</v>
      </c>
      <c r="C70" s="468">
        <v>5464.4810133333331</v>
      </c>
      <c r="D70" s="602">
        <f t="shared" si="2"/>
        <v>111.72714374466146</v>
      </c>
      <c r="E70" s="468">
        <v>614.50468333333333</v>
      </c>
      <c r="F70" s="468">
        <v>608.26266666666663</v>
      </c>
      <c r="G70" s="603">
        <f t="shared" si="3"/>
        <v>101.02620413987817</v>
      </c>
      <c r="H70" s="468"/>
      <c r="I70" s="468"/>
      <c r="J70" s="603"/>
      <c r="K70" s="468">
        <f t="shared" si="8"/>
        <v>6719.8132400000004</v>
      </c>
      <c r="L70" s="468">
        <f t="shared" si="8"/>
        <v>6072.7436799999996</v>
      </c>
      <c r="M70" s="603">
        <f>K70/L70*100</f>
        <v>110.65530827739465</v>
      </c>
    </row>
    <row r="71" spans="1:13">
      <c r="A71" s="601" t="s">
        <v>65</v>
      </c>
      <c r="B71" s="468">
        <v>22603.690944999998</v>
      </c>
      <c r="C71" s="468">
        <v>22894.9326</v>
      </c>
      <c r="D71" s="602">
        <f t="shared" si="2"/>
        <v>98.727920889358714</v>
      </c>
      <c r="E71" s="468">
        <v>2701.5017933333334</v>
      </c>
      <c r="F71" s="468">
        <v>2796.2951666666668</v>
      </c>
      <c r="G71" s="603">
        <f t="shared" si="3"/>
        <v>96.610036935180474</v>
      </c>
      <c r="H71" s="468"/>
      <c r="I71" s="468"/>
      <c r="J71" s="603"/>
      <c r="K71" s="468">
        <f t="shared" ref="K71:L86" si="9">B71+E71+H71</f>
        <v>25305.192738333331</v>
      </c>
      <c r="L71" s="468">
        <f t="shared" si="9"/>
        <v>25691.227766666667</v>
      </c>
      <c r="M71" s="603">
        <f>K71/L71*100</f>
        <v>98.497405293980535</v>
      </c>
    </row>
    <row r="72" spans="1:13">
      <c r="A72" s="601" t="s">
        <v>66</v>
      </c>
      <c r="B72" s="468">
        <v>12973.644923333333</v>
      </c>
      <c r="C72" s="468">
        <v>12569.042205</v>
      </c>
      <c r="D72" s="602">
        <f t="shared" si="2"/>
        <v>103.21904176733834</v>
      </c>
      <c r="E72" s="468">
        <v>1423.5095033333334</v>
      </c>
      <c r="F72" s="468">
        <v>1478.2634616666667</v>
      </c>
      <c r="G72" s="603">
        <f t="shared" si="3"/>
        <v>96.296062254586133</v>
      </c>
      <c r="H72" s="468"/>
      <c r="I72" s="468"/>
      <c r="J72" s="603"/>
      <c r="K72" s="468">
        <f t="shared" si="9"/>
        <v>14397.154426666666</v>
      </c>
      <c r="L72" s="468">
        <f t="shared" si="9"/>
        <v>14047.305666666667</v>
      </c>
      <c r="M72" s="603">
        <f>K72/L72*100</f>
        <v>102.49050435935318</v>
      </c>
    </row>
    <row r="73" spans="1:13">
      <c r="A73" s="601" t="s">
        <v>67</v>
      </c>
      <c r="B73" s="468">
        <v>28540.043505000001</v>
      </c>
      <c r="C73" s="468">
        <v>28684.660309999999</v>
      </c>
      <c r="D73" s="602">
        <f t="shared" ref="D73:D96" si="10">B73/C73*100</f>
        <v>99.49583922752754</v>
      </c>
      <c r="E73" s="468">
        <v>1580.4270833333333</v>
      </c>
      <c r="F73" s="468">
        <v>1649.4818833333334</v>
      </c>
      <c r="G73" s="603">
        <f t="shared" ref="G73:G88" si="11">E73/F73*100</f>
        <v>95.813546017222592</v>
      </c>
      <c r="H73" s="468"/>
      <c r="I73" s="468"/>
      <c r="J73" s="603"/>
      <c r="K73" s="468">
        <f t="shared" si="9"/>
        <v>30120.470588333334</v>
      </c>
      <c r="L73" s="468">
        <f t="shared" si="9"/>
        <v>30334.142193333333</v>
      </c>
      <c r="M73" s="603">
        <f>K73/L73*100</f>
        <v>99.295606898529812</v>
      </c>
    </row>
    <row r="74" spans="1:13">
      <c r="A74" s="598" t="s">
        <v>338</v>
      </c>
      <c r="B74" s="466">
        <v>119333.76617666667</v>
      </c>
      <c r="C74" s="466">
        <v>120804.002085</v>
      </c>
      <c r="D74" s="599">
        <f>B74/C74*100</f>
        <v>98.782957614848854</v>
      </c>
      <c r="E74" s="466">
        <v>16150.318126666667</v>
      </c>
      <c r="F74" s="466">
        <v>16260.328543333333</v>
      </c>
      <c r="G74" s="600">
        <f>E74/F74*100</f>
        <v>99.323442842046575</v>
      </c>
      <c r="H74" s="466">
        <v>39.166666666666664</v>
      </c>
      <c r="I74" s="466">
        <v>36.666666666666664</v>
      </c>
      <c r="J74" s="600">
        <f>H74/I74*100</f>
        <v>106.81818181818181</v>
      </c>
      <c r="K74" s="466">
        <f t="shared" si="9"/>
        <v>135523.25096999999</v>
      </c>
      <c r="L74" s="466">
        <f t="shared" si="9"/>
        <v>137100.99729499998</v>
      </c>
      <c r="M74" s="600">
        <f>K74/L74*100</f>
        <v>98.849208717566697</v>
      </c>
    </row>
    <row r="75" spans="1:13">
      <c r="A75" s="601" t="s">
        <v>69</v>
      </c>
      <c r="B75" s="468">
        <v>758.51666666666665</v>
      </c>
      <c r="C75" s="468">
        <v>723.81666666666672</v>
      </c>
      <c r="D75" s="602">
        <f t="shared" si="10"/>
        <v>104.79403163784566</v>
      </c>
      <c r="E75" s="468">
        <v>30.083333333333332</v>
      </c>
      <c r="F75" s="468">
        <v>30.083333333333332</v>
      </c>
      <c r="G75" s="603">
        <f t="shared" si="11"/>
        <v>100</v>
      </c>
      <c r="H75" s="468"/>
      <c r="I75" s="468"/>
      <c r="J75" s="603"/>
      <c r="K75" s="468">
        <f t="shared" si="9"/>
        <v>788.6</v>
      </c>
      <c r="L75" s="468">
        <f t="shared" si="9"/>
        <v>753.90000000000009</v>
      </c>
      <c r="M75" s="603">
        <f t="shared" ref="M75:M87" si="12">K75/L75*100</f>
        <v>104.60273245788565</v>
      </c>
    </row>
    <row r="76" spans="1:13">
      <c r="A76" s="601" t="s">
        <v>70</v>
      </c>
      <c r="B76" s="468">
        <v>3005.7381383333332</v>
      </c>
      <c r="C76" s="468">
        <v>3318.9808783333333</v>
      </c>
      <c r="D76" s="602">
        <f t="shared" si="10"/>
        <v>90.562080605981109</v>
      </c>
      <c r="E76" s="468">
        <v>274.69733333333335</v>
      </c>
      <c r="F76" s="468">
        <v>312.09460000000001</v>
      </c>
      <c r="G76" s="603">
        <f t="shared" si="11"/>
        <v>88.017329788254372</v>
      </c>
      <c r="H76" s="468"/>
      <c r="I76" s="468"/>
      <c r="J76" s="603"/>
      <c r="K76" s="468">
        <f t="shared" si="9"/>
        <v>3280.4354716666667</v>
      </c>
      <c r="L76" s="468">
        <f t="shared" si="9"/>
        <v>3631.0754783333332</v>
      </c>
      <c r="M76" s="603">
        <f t="shared" si="12"/>
        <v>90.343356706327398</v>
      </c>
    </row>
    <row r="77" spans="1:13">
      <c r="A77" s="601" t="s">
        <v>71</v>
      </c>
      <c r="B77" s="468">
        <v>139.69999999999999</v>
      </c>
      <c r="C77" s="468">
        <v>115.31666666666666</v>
      </c>
      <c r="D77" s="602">
        <f t="shared" si="10"/>
        <v>121.14467408585054</v>
      </c>
      <c r="E77" s="468">
        <v>12.666666666666666</v>
      </c>
      <c r="F77" s="468">
        <v>13.833333333333334</v>
      </c>
      <c r="G77" s="603">
        <f t="shared" si="11"/>
        <v>91.566265060240966</v>
      </c>
      <c r="H77" s="468"/>
      <c r="I77" s="468"/>
      <c r="J77" s="603"/>
      <c r="K77" s="468">
        <f t="shared" si="9"/>
        <v>152.36666666666665</v>
      </c>
      <c r="L77" s="468">
        <f t="shared" si="9"/>
        <v>129.15</v>
      </c>
      <c r="M77" s="603">
        <f t="shared" si="12"/>
        <v>117.97651309846428</v>
      </c>
    </row>
    <row r="78" spans="1:13">
      <c r="A78" s="601" t="s">
        <v>72</v>
      </c>
      <c r="B78" s="468">
        <v>2013.2101416666667</v>
      </c>
      <c r="C78" s="468">
        <v>2186.2648333333332</v>
      </c>
      <c r="D78" s="602">
        <f t="shared" si="10"/>
        <v>92.084458889510884</v>
      </c>
      <c r="E78" s="468">
        <v>857.90697666666665</v>
      </c>
      <c r="F78" s="468">
        <v>802.58701666666661</v>
      </c>
      <c r="G78" s="603">
        <f t="shared" si="11"/>
        <v>106.89270556976574</v>
      </c>
      <c r="H78" s="468"/>
      <c r="I78" s="468"/>
      <c r="J78" s="603"/>
      <c r="K78" s="468">
        <f t="shared" si="9"/>
        <v>2871.1171183333336</v>
      </c>
      <c r="L78" s="468">
        <f t="shared" si="9"/>
        <v>2988.85185</v>
      </c>
      <c r="M78" s="603">
        <f t="shared" si="12"/>
        <v>96.060870943915589</v>
      </c>
    </row>
    <row r="79" spans="1:13">
      <c r="A79" s="601" t="s">
        <v>73</v>
      </c>
      <c r="B79" s="468">
        <v>28173.241715</v>
      </c>
      <c r="C79" s="468">
        <v>27666.900601666668</v>
      </c>
      <c r="D79" s="602">
        <f t="shared" si="10"/>
        <v>101.83013312775205</v>
      </c>
      <c r="E79" s="468">
        <v>4095.4762999999998</v>
      </c>
      <c r="F79" s="468">
        <v>4064.9991</v>
      </c>
      <c r="G79" s="603">
        <f t="shared" si="11"/>
        <v>100.74974678346176</v>
      </c>
      <c r="H79" s="468"/>
      <c r="I79" s="468"/>
      <c r="J79" s="603"/>
      <c r="K79" s="468">
        <f t="shared" si="9"/>
        <v>32268.718014999999</v>
      </c>
      <c r="L79" s="468">
        <f t="shared" si="9"/>
        <v>31731.899701666669</v>
      </c>
      <c r="M79" s="603">
        <f t="shared" si="12"/>
        <v>101.69173077685333</v>
      </c>
    </row>
    <row r="80" spans="1:13">
      <c r="A80" s="601" t="s">
        <v>90</v>
      </c>
      <c r="B80" s="468">
        <v>2119.4833333333331</v>
      </c>
      <c r="C80" s="468">
        <v>2191.6666666666665</v>
      </c>
      <c r="D80" s="602">
        <f t="shared" si="10"/>
        <v>96.706463878327</v>
      </c>
      <c r="E80" s="468">
        <v>308.26666666666665</v>
      </c>
      <c r="F80" s="468">
        <v>308.89999999999998</v>
      </c>
      <c r="G80" s="603">
        <f t="shared" si="11"/>
        <v>99.794971403906345</v>
      </c>
      <c r="H80" s="468"/>
      <c r="I80" s="468"/>
      <c r="J80" s="603"/>
      <c r="K80" s="468">
        <f t="shared" si="9"/>
        <v>2427.75</v>
      </c>
      <c r="L80" s="468">
        <f t="shared" si="9"/>
        <v>2500.5666666666666</v>
      </c>
      <c r="M80" s="603">
        <f t="shared" si="12"/>
        <v>97.087993388165344</v>
      </c>
    </row>
    <row r="81" spans="1:13">
      <c r="A81" s="601" t="s">
        <v>74</v>
      </c>
      <c r="B81" s="468">
        <v>11016.483333333334</v>
      </c>
      <c r="C81" s="468">
        <v>10647.316666666668</v>
      </c>
      <c r="D81" s="602">
        <f t="shared" si="10"/>
        <v>103.46722726696397</v>
      </c>
      <c r="E81" s="468">
        <v>1429.4666666666667</v>
      </c>
      <c r="F81" s="468">
        <v>1399.1166666666666</v>
      </c>
      <c r="G81" s="603">
        <f t="shared" si="11"/>
        <v>102.16922582105377</v>
      </c>
      <c r="H81" s="468"/>
      <c r="I81" s="468"/>
      <c r="J81" s="603"/>
      <c r="K81" s="468">
        <f t="shared" si="9"/>
        <v>12445.95</v>
      </c>
      <c r="L81" s="468">
        <f t="shared" si="9"/>
        <v>12046.433333333334</v>
      </c>
      <c r="M81" s="603">
        <f t="shared" si="12"/>
        <v>103.31647264888917</v>
      </c>
    </row>
    <row r="82" spans="1:13">
      <c r="A82" s="601" t="s">
        <v>75</v>
      </c>
      <c r="B82" s="468">
        <v>9289.7000000000007</v>
      </c>
      <c r="C82" s="468">
        <v>9296.5166666666664</v>
      </c>
      <c r="D82" s="602">
        <f t="shared" si="10"/>
        <v>99.926675044954123</v>
      </c>
      <c r="E82" s="468">
        <v>947.16666666666663</v>
      </c>
      <c r="F82" s="468">
        <v>956.5</v>
      </c>
      <c r="G82" s="603">
        <f t="shared" si="11"/>
        <v>99.024220247429867</v>
      </c>
      <c r="H82" s="468"/>
      <c r="I82" s="468"/>
      <c r="J82" s="603"/>
      <c r="K82" s="468">
        <f t="shared" si="9"/>
        <v>10236.866666666667</v>
      </c>
      <c r="L82" s="468">
        <f t="shared" si="9"/>
        <v>10253.016666666666</v>
      </c>
      <c r="M82" s="603">
        <f t="shared" si="12"/>
        <v>99.842485382350887</v>
      </c>
    </row>
    <row r="83" spans="1:13">
      <c r="A83" s="601" t="s">
        <v>76</v>
      </c>
      <c r="B83" s="468">
        <v>11393.894883333332</v>
      </c>
      <c r="C83" s="468">
        <v>12687.603383333333</v>
      </c>
      <c r="D83" s="602">
        <f t="shared" si="10"/>
        <v>89.803365845282968</v>
      </c>
      <c r="E83" s="468">
        <v>1641.2206666666666</v>
      </c>
      <c r="F83" s="468">
        <v>1577.5410833333333</v>
      </c>
      <c r="G83" s="603">
        <f t="shared" si="11"/>
        <v>104.03663549596938</v>
      </c>
      <c r="H83" s="468"/>
      <c r="I83" s="468"/>
      <c r="J83" s="603"/>
      <c r="K83" s="468">
        <f t="shared" si="9"/>
        <v>13035.115549999999</v>
      </c>
      <c r="L83" s="468">
        <f t="shared" si="9"/>
        <v>14265.144466666667</v>
      </c>
      <c r="M83" s="603">
        <f t="shared" si="12"/>
        <v>91.377381984873168</v>
      </c>
    </row>
    <row r="84" spans="1:13">
      <c r="A84" s="601" t="s">
        <v>77</v>
      </c>
      <c r="B84" s="468">
        <v>25065.119416666668</v>
      </c>
      <c r="C84" s="468">
        <v>25028.261396666665</v>
      </c>
      <c r="D84" s="602">
        <f t="shared" si="10"/>
        <v>100.14726560273543</v>
      </c>
      <c r="E84" s="468">
        <v>3144.8130000000001</v>
      </c>
      <c r="F84" s="468">
        <v>3372.3150833333334</v>
      </c>
      <c r="G84" s="603">
        <f t="shared" si="11"/>
        <v>93.253830745006752</v>
      </c>
      <c r="H84" s="468"/>
      <c r="I84" s="468"/>
      <c r="J84" s="603"/>
      <c r="K84" s="468">
        <f t="shared" si="9"/>
        <v>28209.93241666667</v>
      </c>
      <c r="L84" s="468">
        <f t="shared" si="9"/>
        <v>28400.57648</v>
      </c>
      <c r="M84" s="603">
        <f t="shared" si="12"/>
        <v>99.328731712655255</v>
      </c>
    </row>
    <row r="85" spans="1:13">
      <c r="A85" s="601" t="s">
        <v>78</v>
      </c>
      <c r="B85" s="468">
        <v>18741.384904999999</v>
      </c>
      <c r="C85" s="468">
        <v>19145.854893333333</v>
      </c>
      <c r="D85" s="602">
        <f t="shared" si="10"/>
        <v>97.887427902348861</v>
      </c>
      <c r="E85" s="468">
        <v>1957.4227333333333</v>
      </c>
      <c r="F85" s="468">
        <v>2005.6350433333334</v>
      </c>
      <c r="G85" s="603">
        <f t="shared" si="11"/>
        <v>97.596157378668849</v>
      </c>
      <c r="H85" s="468">
        <v>39.166666666666664</v>
      </c>
      <c r="I85" s="468">
        <v>36.666666666666664</v>
      </c>
      <c r="J85" s="603">
        <f>H85/I85*100</f>
        <v>106.81818181818181</v>
      </c>
      <c r="K85" s="468">
        <f t="shared" si="9"/>
        <v>20737.974305</v>
      </c>
      <c r="L85" s="468">
        <f t="shared" si="9"/>
        <v>21188.156603333333</v>
      </c>
      <c r="M85" s="603">
        <f t="shared" si="12"/>
        <v>97.875311633941237</v>
      </c>
    </row>
    <row r="86" spans="1:13">
      <c r="A86" s="601" t="s">
        <v>79</v>
      </c>
      <c r="B86" s="468">
        <v>7617.2936433333334</v>
      </c>
      <c r="C86" s="468">
        <v>7795.5027650000002</v>
      </c>
      <c r="D86" s="602">
        <f t="shared" si="10"/>
        <v>97.713949606088462</v>
      </c>
      <c r="E86" s="468">
        <v>1451.1311166666667</v>
      </c>
      <c r="F86" s="468">
        <v>1416.7232833333333</v>
      </c>
      <c r="G86" s="603">
        <f t="shared" si="11"/>
        <v>102.42869117336571</v>
      </c>
      <c r="H86" s="468"/>
      <c r="I86" s="468"/>
      <c r="J86" s="603"/>
      <c r="K86" s="468">
        <f t="shared" si="9"/>
        <v>9068.4247599999999</v>
      </c>
      <c r="L86" s="468">
        <f t="shared" si="9"/>
        <v>9212.2260483333339</v>
      </c>
      <c r="M86" s="603">
        <f t="shared" si="12"/>
        <v>98.439016937069724</v>
      </c>
    </row>
    <row r="87" spans="1:13">
      <c r="A87" s="598" t="s">
        <v>339</v>
      </c>
      <c r="B87" s="466">
        <v>42402.008303375602</v>
      </c>
      <c r="C87" s="466">
        <v>44563.092488271199</v>
      </c>
      <c r="D87" s="599">
        <f t="shared" si="10"/>
        <v>95.150506699093242</v>
      </c>
      <c r="E87" s="466">
        <v>4718.5049000006666</v>
      </c>
      <c r="F87" s="466">
        <v>4716.2505833058331</v>
      </c>
      <c r="G87" s="600">
        <f t="shared" si="11"/>
        <v>100.04779891685173</v>
      </c>
      <c r="H87" s="466"/>
      <c r="I87" s="466"/>
      <c r="J87" s="600"/>
      <c r="K87" s="466">
        <f>B87+E87+H87</f>
        <v>47120.513203376271</v>
      </c>
      <c r="L87" s="466">
        <f>C87+F87+I87</f>
        <v>49279.34307157703</v>
      </c>
      <c r="M87" s="600">
        <f t="shared" si="12"/>
        <v>95.619199174256224</v>
      </c>
    </row>
    <row r="88" spans="1:13">
      <c r="A88" s="601" t="s">
        <v>81</v>
      </c>
      <c r="B88" s="468">
        <v>3619.9000000422666</v>
      </c>
      <c r="C88" s="468">
        <v>3834.2166666045332</v>
      </c>
      <c r="D88" s="602">
        <f t="shared" si="10"/>
        <v>94.410418471419902</v>
      </c>
      <c r="E88" s="468">
        <v>251.833333334</v>
      </c>
      <c r="F88" s="468">
        <v>271.99999997250001</v>
      </c>
      <c r="G88" s="603">
        <f t="shared" si="11"/>
        <v>92.585784323331282</v>
      </c>
      <c r="H88" s="468"/>
      <c r="I88" s="468"/>
      <c r="J88" s="603"/>
      <c r="K88" s="468">
        <f t="shared" ref="K88:L96" si="13">B88+E88+H88</f>
        <v>3871.7333333762667</v>
      </c>
      <c r="L88" s="468">
        <f t="shared" si="13"/>
        <v>4106.2166665770328</v>
      </c>
      <c r="M88" s="603">
        <f>K88/L88*100</f>
        <v>94.289552835597618</v>
      </c>
    </row>
    <row r="89" spans="1:13">
      <c r="A89" s="601" t="s">
        <v>82</v>
      </c>
      <c r="B89" s="468">
        <v>7973.5988950000001</v>
      </c>
      <c r="C89" s="468">
        <v>7363.1251700000003</v>
      </c>
      <c r="D89" s="602">
        <f>B89/C89*100</f>
        <v>108.29095948942016</v>
      </c>
      <c r="E89" s="468">
        <v>285.05124999999998</v>
      </c>
      <c r="F89" s="468">
        <v>282.44794999999999</v>
      </c>
      <c r="G89" s="603">
        <f>E89/F89*100</f>
        <v>100.92169194359526</v>
      </c>
      <c r="H89" s="468"/>
      <c r="I89" s="468"/>
      <c r="J89" s="603"/>
      <c r="K89" s="468">
        <f t="shared" si="13"/>
        <v>8258.6501449999996</v>
      </c>
      <c r="L89" s="468">
        <f t="shared" si="13"/>
        <v>7645.57312</v>
      </c>
      <c r="M89" s="603">
        <f>K89/L89*100</f>
        <v>108.01871900742476</v>
      </c>
    </row>
    <row r="90" spans="1:13">
      <c r="A90" s="601" t="s">
        <v>83</v>
      </c>
      <c r="B90" s="468">
        <v>13220.370865000001</v>
      </c>
      <c r="C90" s="468">
        <v>13829.476188333334</v>
      </c>
      <c r="D90" s="602">
        <f t="shared" si="10"/>
        <v>95.595600910414959</v>
      </c>
      <c r="E90" s="468">
        <v>2761.7283333333335</v>
      </c>
      <c r="F90" s="468">
        <v>2668.9236999999998</v>
      </c>
      <c r="G90" s="603">
        <f t="shared" ref="G90:G96" si="14">E90/F90*100</f>
        <v>103.47723066543017</v>
      </c>
      <c r="H90" s="468"/>
      <c r="I90" s="468"/>
      <c r="J90" s="603"/>
      <c r="K90" s="468">
        <f t="shared" si="13"/>
        <v>15982.099198333333</v>
      </c>
      <c r="L90" s="468">
        <f t="shared" si="13"/>
        <v>16498.399888333333</v>
      </c>
      <c r="M90" s="603">
        <f t="shared" ref="M90:M96" si="15">K90/L90*100</f>
        <v>96.870601431081226</v>
      </c>
    </row>
    <row r="91" spans="1:13">
      <c r="A91" s="601" t="s">
        <v>84</v>
      </c>
      <c r="B91" s="468">
        <v>8134.2941666666666</v>
      </c>
      <c r="C91" s="468">
        <v>9458.114496666667</v>
      </c>
      <c r="D91" s="602">
        <f t="shared" si="10"/>
        <v>86.003337869650906</v>
      </c>
      <c r="E91" s="468">
        <v>731.55719999999997</v>
      </c>
      <c r="F91" s="468">
        <v>761.08356666666668</v>
      </c>
      <c r="G91" s="603">
        <f t="shared" si="14"/>
        <v>96.120482958792024</v>
      </c>
      <c r="H91" s="468"/>
      <c r="I91" s="468"/>
      <c r="J91" s="603"/>
      <c r="K91" s="468">
        <f t="shared" si="13"/>
        <v>8865.8513666666659</v>
      </c>
      <c r="L91" s="468">
        <f t="shared" si="13"/>
        <v>10219.198063333333</v>
      </c>
      <c r="M91" s="603">
        <f t="shared" si="15"/>
        <v>86.756820953275195</v>
      </c>
    </row>
    <row r="92" spans="1:13">
      <c r="A92" s="601" t="s">
        <v>85</v>
      </c>
      <c r="B92" s="468">
        <v>4524.7246333333333</v>
      </c>
      <c r="C92" s="468">
        <v>4377.531766666667</v>
      </c>
      <c r="D92" s="602">
        <f t="shared" si="10"/>
        <v>103.36246255909522</v>
      </c>
      <c r="E92" s="468">
        <v>149.50026666666668</v>
      </c>
      <c r="F92" s="468">
        <v>138.16739999999999</v>
      </c>
      <c r="G92" s="603">
        <f t="shared" si="14"/>
        <v>108.20227250904821</v>
      </c>
      <c r="H92" s="468"/>
      <c r="I92" s="468"/>
      <c r="J92" s="603"/>
      <c r="K92" s="468">
        <f t="shared" si="13"/>
        <v>4674.2249000000002</v>
      </c>
      <c r="L92" s="468">
        <f t="shared" si="13"/>
        <v>4515.6991666666672</v>
      </c>
      <c r="M92" s="603">
        <f t="shared" si="15"/>
        <v>103.51054681639368</v>
      </c>
    </row>
    <row r="93" spans="1:13">
      <c r="A93" s="601" t="s">
        <v>86</v>
      </c>
      <c r="B93" s="468">
        <v>700.90528333333339</v>
      </c>
      <c r="C93" s="468">
        <v>714.19363333333331</v>
      </c>
      <c r="D93" s="602">
        <f t="shared" si="10"/>
        <v>98.139391142710181</v>
      </c>
      <c r="E93" s="468">
        <v>18.5</v>
      </c>
      <c r="F93" s="468">
        <v>18</v>
      </c>
      <c r="G93" s="603">
        <f t="shared" si="14"/>
        <v>102.77777777777777</v>
      </c>
      <c r="H93" s="468"/>
      <c r="I93" s="468"/>
      <c r="J93" s="603"/>
      <c r="K93" s="468">
        <f t="shared" si="13"/>
        <v>719.40528333333339</v>
      </c>
      <c r="L93" s="468">
        <f t="shared" si="13"/>
        <v>732.19363333333331</v>
      </c>
      <c r="M93" s="603">
        <f t="shared" si="15"/>
        <v>98.253419666901422</v>
      </c>
    </row>
    <row r="94" spans="1:13">
      <c r="A94" s="601" t="s">
        <v>87</v>
      </c>
      <c r="B94" s="468">
        <v>3784.9087100000002</v>
      </c>
      <c r="C94" s="468">
        <v>4248.893783333333</v>
      </c>
      <c r="D94" s="602">
        <f t="shared" si="10"/>
        <v>89.079861794772185</v>
      </c>
      <c r="E94" s="468">
        <v>474.50118333333336</v>
      </c>
      <c r="F94" s="468">
        <v>515.46130000000005</v>
      </c>
      <c r="G94" s="603">
        <f t="shared" si="14"/>
        <v>92.053697015340106</v>
      </c>
      <c r="H94" s="468"/>
      <c r="I94" s="468"/>
      <c r="J94" s="603"/>
      <c r="K94" s="468">
        <f t="shared" si="13"/>
        <v>4259.4098933333335</v>
      </c>
      <c r="L94" s="468">
        <f t="shared" si="13"/>
        <v>4764.3550833333329</v>
      </c>
      <c r="M94" s="603">
        <f t="shared" si="15"/>
        <v>89.401604599825092</v>
      </c>
    </row>
    <row r="95" spans="1:13">
      <c r="A95" s="601" t="s">
        <v>88</v>
      </c>
      <c r="B95" s="468">
        <v>279.93111666666664</v>
      </c>
      <c r="C95" s="468">
        <v>449.834</v>
      </c>
      <c r="D95" s="602">
        <f t="shared" si="10"/>
        <v>62.229870722681405</v>
      </c>
      <c r="E95" s="468">
        <v>33</v>
      </c>
      <c r="F95" s="468">
        <v>50</v>
      </c>
      <c r="G95" s="603">
        <f t="shared" si="14"/>
        <v>66</v>
      </c>
      <c r="H95" s="468"/>
      <c r="I95" s="468"/>
      <c r="J95" s="603"/>
      <c r="K95" s="468">
        <f t="shared" si="13"/>
        <v>312.93111666666664</v>
      </c>
      <c r="L95" s="468">
        <f t="shared" si="13"/>
        <v>499.834</v>
      </c>
      <c r="M95" s="603">
        <f t="shared" si="15"/>
        <v>62.607008860274938</v>
      </c>
    </row>
    <row r="96" spans="1:13">
      <c r="A96" s="601" t="s">
        <v>89</v>
      </c>
      <c r="B96" s="468">
        <v>163.37463333333332</v>
      </c>
      <c r="C96" s="468">
        <v>287.70678333333331</v>
      </c>
      <c r="D96" s="602">
        <f t="shared" si="10"/>
        <v>56.785116930680644</v>
      </c>
      <c r="E96" s="468">
        <v>12.833333333333334</v>
      </c>
      <c r="F96" s="468">
        <v>10.166666666666666</v>
      </c>
      <c r="G96" s="603">
        <f t="shared" si="14"/>
        <v>126.22950819672131</v>
      </c>
      <c r="H96" s="468"/>
      <c r="I96" s="468"/>
      <c r="J96" s="603"/>
      <c r="K96" s="468">
        <f t="shared" si="13"/>
        <v>176.20796666666666</v>
      </c>
      <c r="L96" s="468">
        <f t="shared" si="13"/>
        <v>297.87344999999999</v>
      </c>
      <c r="M96" s="603">
        <f t="shared" si="15"/>
        <v>59.155311313132032</v>
      </c>
    </row>
    <row r="97" spans="1:12">
      <c r="A97"/>
      <c r="B97"/>
      <c r="C97"/>
      <c r="D97"/>
      <c r="E97" s="606"/>
      <c r="F97" s="606"/>
      <c r="H97" s="606"/>
      <c r="I97" s="606"/>
      <c r="K97" s="606"/>
      <c r="L97" s="606"/>
    </row>
    <row r="98" spans="1:12">
      <c r="C98" s="589"/>
    </row>
    <row r="99" spans="1:12">
      <c r="C99" s="589"/>
    </row>
    <row r="100" spans="1:12">
      <c r="C100" s="589"/>
    </row>
    <row r="101" spans="1:12">
      <c r="C101" s="589"/>
    </row>
    <row r="102" spans="1:12">
      <c r="C102" s="589"/>
    </row>
    <row r="103" spans="1:12">
      <c r="C103" s="589"/>
    </row>
    <row r="104" spans="1:12">
      <c r="C104" s="589"/>
    </row>
    <row r="105" spans="1:12">
      <c r="C105" s="589"/>
    </row>
    <row r="106" spans="1:12">
      <c r="C106" s="589"/>
    </row>
    <row r="107" spans="1:12">
      <c r="C107" s="589"/>
    </row>
    <row r="108" spans="1:12">
      <c r="C108" s="589"/>
    </row>
    <row r="109" spans="1:12">
      <c r="C109" s="589"/>
    </row>
    <row r="110" spans="1:12">
      <c r="C110" s="589"/>
    </row>
    <row r="111" spans="1:12">
      <c r="C111" s="589"/>
    </row>
    <row r="112" spans="1:12">
      <c r="C112" s="589"/>
    </row>
    <row r="113" spans="3:3">
      <c r="C113" s="589"/>
    </row>
    <row r="114" spans="3:3">
      <c r="C114" s="589"/>
    </row>
    <row r="115" spans="3:3">
      <c r="C115" s="589"/>
    </row>
    <row r="116" spans="3:3">
      <c r="C116" s="589"/>
    </row>
    <row r="117" spans="3:3">
      <c r="C117" s="589"/>
    </row>
    <row r="118" spans="3:3">
      <c r="C118" s="589"/>
    </row>
    <row r="119" spans="3:3">
      <c r="C119" s="589"/>
    </row>
    <row r="120" spans="3:3">
      <c r="C120" s="589"/>
    </row>
    <row r="121" spans="3:3">
      <c r="C121" s="589"/>
    </row>
    <row r="122" spans="3:3">
      <c r="C122" s="589"/>
    </row>
    <row r="123" spans="3:3">
      <c r="C123" s="589"/>
    </row>
    <row r="124" spans="3:3">
      <c r="C124" s="589"/>
    </row>
    <row r="125" spans="3:3">
      <c r="C125" s="589"/>
    </row>
    <row r="126" spans="3:3">
      <c r="C126" s="589"/>
    </row>
    <row r="127" spans="3:3">
      <c r="C127" s="589"/>
    </row>
    <row r="128" spans="3:3">
      <c r="C128" s="589"/>
    </row>
    <row r="129" spans="3:3">
      <c r="C129" s="589"/>
    </row>
    <row r="130" spans="3:3">
      <c r="C130" s="589"/>
    </row>
    <row r="131" spans="3:3">
      <c r="C131" s="589"/>
    </row>
    <row r="132" spans="3:3">
      <c r="C132" s="589"/>
    </row>
    <row r="133" spans="3:3">
      <c r="C133" s="589"/>
    </row>
    <row r="134" spans="3:3">
      <c r="C134" s="589"/>
    </row>
    <row r="135" spans="3:3">
      <c r="C135" s="589"/>
    </row>
    <row r="136" spans="3:3">
      <c r="C136" s="589"/>
    </row>
    <row r="137" spans="3:3">
      <c r="C137" s="589"/>
    </row>
    <row r="138" spans="3:3">
      <c r="C138" s="589"/>
    </row>
    <row r="139" spans="3:3">
      <c r="C139" s="589"/>
    </row>
    <row r="140" spans="3:3">
      <c r="C140" s="589"/>
    </row>
    <row r="141" spans="3:3">
      <c r="C141" s="589"/>
    </row>
    <row r="142" spans="3:3">
      <c r="C142" s="589"/>
    </row>
    <row r="143" spans="3:3">
      <c r="C143" s="589"/>
    </row>
    <row r="144" spans="3:3">
      <c r="C144" s="589"/>
    </row>
    <row r="145" spans="3:3">
      <c r="C145" s="589"/>
    </row>
    <row r="146" spans="3:3">
      <c r="C146" s="589"/>
    </row>
    <row r="147" spans="3:3">
      <c r="C147" s="589"/>
    </row>
    <row r="148" spans="3:3">
      <c r="C148" s="589"/>
    </row>
    <row r="149" spans="3:3">
      <c r="C149" s="589"/>
    </row>
    <row r="150" spans="3:3">
      <c r="C150" s="589"/>
    </row>
    <row r="151" spans="3:3">
      <c r="C151" s="589"/>
    </row>
    <row r="152" spans="3:3">
      <c r="C152" s="589"/>
    </row>
    <row r="153" spans="3:3">
      <c r="C153" s="589"/>
    </row>
    <row r="154" spans="3:3">
      <c r="C154" s="589"/>
    </row>
    <row r="155" spans="3:3">
      <c r="C155" s="589"/>
    </row>
    <row r="156" spans="3:3">
      <c r="C156" s="589"/>
    </row>
    <row r="157" spans="3:3">
      <c r="C157" s="589"/>
    </row>
    <row r="158" spans="3:3">
      <c r="C158" s="589"/>
    </row>
    <row r="159" spans="3:3">
      <c r="C159" s="589"/>
    </row>
    <row r="160" spans="3:3">
      <c r="C160" s="589"/>
    </row>
    <row r="161" spans="3:3">
      <c r="C161" s="589"/>
    </row>
    <row r="162" spans="3:3">
      <c r="C162" s="589"/>
    </row>
    <row r="163" spans="3:3">
      <c r="C163" s="589"/>
    </row>
    <row r="164" spans="3:3">
      <c r="C164" s="589"/>
    </row>
    <row r="165" spans="3:3">
      <c r="C165" s="589"/>
    </row>
    <row r="166" spans="3:3">
      <c r="C166" s="589"/>
    </row>
    <row r="167" spans="3:3">
      <c r="C167" s="589"/>
    </row>
    <row r="168" spans="3:3">
      <c r="C168" s="589"/>
    </row>
    <row r="169" spans="3:3">
      <c r="C169" s="589"/>
    </row>
    <row r="170" spans="3:3">
      <c r="C170" s="589"/>
    </row>
    <row r="171" spans="3:3">
      <c r="C171" s="589"/>
    </row>
    <row r="172" spans="3:3">
      <c r="C172" s="589"/>
    </row>
    <row r="173" spans="3:3">
      <c r="C173" s="589"/>
    </row>
    <row r="174" spans="3:3">
      <c r="C174" s="589"/>
    </row>
    <row r="175" spans="3:3">
      <c r="C175" s="589"/>
    </row>
    <row r="176" spans="3:3">
      <c r="C176" s="589"/>
    </row>
    <row r="177" spans="3:3">
      <c r="C177" s="589"/>
    </row>
    <row r="178" spans="3:3">
      <c r="C178" s="589"/>
    </row>
    <row r="179" spans="3:3">
      <c r="C179" s="589"/>
    </row>
    <row r="180" spans="3:3">
      <c r="C180" s="589"/>
    </row>
    <row r="181" spans="3:3">
      <c r="C181" s="589"/>
    </row>
    <row r="182" spans="3:3">
      <c r="C182" s="589"/>
    </row>
    <row r="183" spans="3:3">
      <c r="C183" s="589"/>
    </row>
    <row r="184" spans="3:3">
      <c r="C184" s="589"/>
    </row>
    <row r="185" spans="3:3">
      <c r="C185" s="589"/>
    </row>
    <row r="186" spans="3:3">
      <c r="C186" s="589"/>
    </row>
    <row r="187" spans="3:3">
      <c r="C187" s="589"/>
    </row>
    <row r="188" spans="3:3">
      <c r="C188" s="589"/>
    </row>
    <row r="189" spans="3:3">
      <c r="C189" s="589"/>
    </row>
    <row r="190" spans="3:3">
      <c r="C190" s="589"/>
    </row>
    <row r="191" spans="3:3">
      <c r="C191" s="589"/>
    </row>
    <row r="192" spans="3:3">
      <c r="C192" s="589"/>
    </row>
    <row r="193" spans="3:3">
      <c r="C193" s="589"/>
    </row>
    <row r="194" spans="3:3">
      <c r="C194" s="589"/>
    </row>
    <row r="195" spans="3:3">
      <c r="C195" s="589"/>
    </row>
    <row r="196" spans="3:3">
      <c r="C196" s="589"/>
    </row>
    <row r="197" spans="3:3">
      <c r="C197" s="589"/>
    </row>
    <row r="198" spans="3:3">
      <c r="C198" s="589"/>
    </row>
    <row r="199" spans="3:3">
      <c r="C199" s="589"/>
    </row>
    <row r="200" spans="3:3">
      <c r="C200" s="589"/>
    </row>
    <row r="201" spans="3:3">
      <c r="C201" s="589"/>
    </row>
    <row r="202" spans="3:3">
      <c r="C202" s="589"/>
    </row>
    <row r="203" spans="3:3">
      <c r="C203" s="589"/>
    </row>
    <row r="204" spans="3:3">
      <c r="C204" s="589"/>
    </row>
    <row r="205" spans="3:3">
      <c r="C205" s="589"/>
    </row>
    <row r="206" spans="3:3">
      <c r="C206" s="589"/>
    </row>
    <row r="207" spans="3:3">
      <c r="C207" s="589"/>
    </row>
    <row r="208" spans="3:3">
      <c r="C208" s="589"/>
    </row>
    <row r="209" spans="3:3">
      <c r="C209" s="589"/>
    </row>
    <row r="210" spans="3:3">
      <c r="C210" s="589"/>
    </row>
    <row r="211" spans="3:3">
      <c r="C211" s="589"/>
    </row>
    <row r="212" spans="3:3">
      <c r="C212" s="589"/>
    </row>
    <row r="213" spans="3:3">
      <c r="C213" s="589"/>
    </row>
    <row r="214" spans="3:3">
      <c r="C214" s="589"/>
    </row>
    <row r="215" spans="3:3">
      <c r="C215" s="589"/>
    </row>
    <row r="216" spans="3:3">
      <c r="C216" s="589"/>
    </row>
    <row r="217" spans="3:3">
      <c r="C217" s="589"/>
    </row>
    <row r="218" spans="3:3">
      <c r="C218" s="589"/>
    </row>
    <row r="219" spans="3:3">
      <c r="C219" s="589"/>
    </row>
    <row r="220" spans="3:3">
      <c r="C220" s="589"/>
    </row>
    <row r="221" spans="3:3">
      <c r="C221" s="589"/>
    </row>
    <row r="222" spans="3:3">
      <c r="C222" s="589"/>
    </row>
    <row r="223" spans="3:3">
      <c r="C223" s="589"/>
    </row>
    <row r="224" spans="3:3">
      <c r="C224" s="589"/>
    </row>
    <row r="225" spans="3:3">
      <c r="C225" s="589"/>
    </row>
    <row r="226" spans="3:3">
      <c r="C226" s="589"/>
    </row>
    <row r="227" spans="3:3">
      <c r="C227" s="589"/>
    </row>
    <row r="228" spans="3:3">
      <c r="C228" s="589"/>
    </row>
    <row r="229" spans="3:3">
      <c r="C229" s="589"/>
    </row>
    <row r="230" spans="3:3">
      <c r="C230" s="589"/>
    </row>
    <row r="231" spans="3:3">
      <c r="C231" s="589"/>
    </row>
    <row r="232" spans="3:3">
      <c r="C232" s="589"/>
    </row>
    <row r="233" spans="3:3">
      <c r="C233" s="589"/>
    </row>
    <row r="234" spans="3:3">
      <c r="C234" s="589"/>
    </row>
    <row r="235" spans="3:3">
      <c r="C235" s="589"/>
    </row>
    <row r="236" spans="3:3">
      <c r="C236" s="589"/>
    </row>
    <row r="237" spans="3:3">
      <c r="C237" s="589"/>
    </row>
    <row r="238" spans="3:3">
      <c r="C238" s="589"/>
    </row>
    <row r="239" spans="3:3">
      <c r="C239" s="589"/>
    </row>
    <row r="240" spans="3:3">
      <c r="C240" s="589"/>
    </row>
    <row r="241" spans="3:3">
      <c r="C241" s="589"/>
    </row>
    <row r="242" spans="3:3">
      <c r="C242" s="589"/>
    </row>
    <row r="243" spans="3:3">
      <c r="C243" s="589"/>
    </row>
    <row r="244" spans="3:3">
      <c r="C244" s="589"/>
    </row>
    <row r="245" spans="3:3">
      <c r="C245" s="589"/>
    </row>
    <row r="246" spans="3:3">
      <c r="C246" s="589"/>
    </row>
    <row r="247" spans="3:3">
      <c r="C247" s="589"/>
    </row>
    <row r="248" spans="3:3">
      <c r="C248" s="589"/>
    </row>
    <row r="249" spans="3:3">
      <c r="C249" s="589"/>
    </row>
    <row r="250" spans="3:3">
      <c r="C250" s="589"/>
    </row>
    <row r="251" spans="3:3">
      <c r="C251" s="589"/>
    </row>
    <row r="252" spans="3:3">
      <c r="C252" s="589"/>
    </row>
    <row r="253" spans="3:3">
      <c r="C253" s="589"/>
    </row>
    <row r="254" spans="3:3">
      <c r="C254" s="589"/>
    </row>
    <row r="255" spans="3:3">
      <c r="C255" s="589"/>
    </row>
    <row r="256" spans="3:3">
      <c r="C256" s="589"/>
    </row>
    <row r="257" spans="3:3">
      <c r="C257" s="589"/>
    </row>
    <row r="258" spans="3:3">
      <c r="C258" s="589"/>
    </row>
    <row r="259" spans="3:3">
      <c r="C259" s="589"/>
    </row>
    <row r="260" spans="3:3">
      <c r="C260" s="589"/>
    </row>
    <row r="261" spans="3:3">
      <c r="C261" s="589"/>
    </row>
    <row r="262" spans="3:3">
      <c r="C262" s="589"/>
    </row>
    <row r="263" spans="3:3">
      <c r="C263" s="589"/>
    </row>
    <row r="264" spans="3:3">
      <c r="C264" s="589"/>
    </row>
    <row r="265" spans="3:3">
      <c r="C265" s="589"/>
    </row>
    <row r="266" spans="3:3">
      <c r="C266" s="589"/>
    </row>
    <row r="267" spans="3:3">
      <c r="C267" s="589"/>
    </row>
    <row r="268" spans="3:3">
      <c r="C268" s="589"/>
    </row>
    <row r="269" spans="3:3">
      <c r="C269" s="589"/>
    </row>
    <row r="270" spans="3:3">
      <c r="C270" s="589"/>
    </row>
    <row r="271" spans="3:3">
      <c r="C271" s="589"/>
    </row>
    <row r="272" spans="3:3">
      <c r="C272" s="589"/>
    </row>
    <row r="273" spans="3:3">
      <c r="C273" s="589"/>
    </row>
    <row r="274" spans="3:3">
      <c r="C274" s="589"/>
    </row>
    <row r="275" spans="3:3">
      <c r="C275" s="589"/>
    </row>
    <row r="276" spans="3:3">
      <c r="C276" s="589"/>
    </row>
    <row r="277" spans="3:3">
      <c r="C277" s="589"/>
    </row>
    <row r="278" spans="3:3">
      <c r="C278" s="589"/>
    </row>
    <row r="279" spans="3:3">
      <c r="C279" s="589"/>
    </row>
    <row r="280" spans="3:3">
      <c r="C280" s="589"/>
    </row>
    <row r="281" spans="3:3">
      <c r="C281" s="589"/>
    </row>
    <row r="282" spans="3:3">
      <c r="C282" s="589"/>
    </row>
    <row r="283" spans="3:3">
      <c r="C283" s="589"/>
    </row>
    <row r="284" spans="3:3">
      <c r="C284" s="589"/>
    </row>
    <row r="285" spans="3:3">
      <c r="C285" s="589"/>
    </row>
    <row r="286" spans="3:3">
      <c r="C286" s="589"/>
    </row>
    <row r="287" spans="3:3">
      <c r="C287" s="589"/>
    </row>
    <row r="288" spans="3:3">
      <c r="C288" s="589"/>
    </row>
    <row r="289" spans="3:3">
      <c r="C289" s="589"/>
    </row>
    <row r="290" spans="3:3">
      <c r="C290" s="589"/>
    </row>
    <row r="291" spans="3:3">
      <c r="C291" s="589"/>
    </row>
    <row r="292" spans="3:3">
      <c r="C292" s="589"/>
    </row>
    <row r="293" spans="3:3">
      <c r="C293" s="589"/>
    </row>
    <row r="294" spans="3:3">
      <c r="C294" s="589"/>
    </row>
    <row r="295" spans="3:3">
      <c r="C295" s="589"/>
    </row>
    <row r="296" spans="3:3">
      <c r="C296" s="589"/>
    </row>
    <row r="297" spans="3:3">
      <c r="C297" s="589"/>
    </row>
    <row r="298" spans="3:3">
      <c r="C298" s="589"/>
    </row>
    <row r="299" spans="3:3">
      <c r="C299" s="589"/>
    </row>
    <row r="300" spans="3:3">
      <c r="C300" s="589"/>
    </row>
    <row r="301" spans="3:3">
      <c r="C301" s="589"/>
    </row>
    <row r="302" spans="3:3">
      <c r="C302" s="589"/>
    </row>
    <row r="303" spans="3:3">
      <c r="C303" s="589"/>
    </row>
    <row r="304" spans="3:3">
      <c r="C304" s="589"/>
    </row>
    <row r="305" spans="3:3">
      <c r="C305" s="589"/>
    </row>
    <row r="306" spans="3:3">
      <c r="C306" s="589"/>
    </row>
    <row r="307" spans="3:3">
      <c r="C307" s="589"/>
    </row>
    <row r="308" spans="3:3">
      <c r="C308" s="589"/>
    </row>
    <row r="309" spans="3:3">
      <c r="C309" s="589"/>
    </row>
    <row r="310" spans="3:3">
      <c r="C310" s="589"/>
    </row>
    <row r="311" spans="3:3">
      <c r="C311" s="589"/>
    </row>
    <row r="312" spans="3:3">
      <c r="C312" s="589"/>
    </row>
    <row r="313" spans="3:3">
      <c r="C313" s="589"/>
    </row>
    <row r="314" spans="3:3">
      <c r="C314" s="589"/>
    </row>
    <row r="315" spans="3:3">
      <c r="C315" s="589"/>
    </row>
    <row r="316" spans="3:3">
      <c r="C316" s="589"/>
    </row>
    <row r="317" spans="3:3">
      <c r="C317" s="589"/>
    </row>
    <row r="318" spans="3:3">
      <c r="C318" s="589"/>
    </row>
    <row r="319" spans="3:3">
      <c r="C319" s="589"/>
    </row>
    <row r="320" spans="3:3">
      <c r="C320" s="589"/>
    </row>
    <row r="321" spans="3:3">
      <c r="C321" s="589"/>
    </row>
    <row r="322" spans="3:3">
      <c r="C322" s="589"/>
    </row>
    <row r="323" spans="3:3">
      <c r="C323" s="589"/>
    </row>
    <row r="324" spans="3:3">
      <c r="C324" s="589"/>
    </row>
    <row r="325" spans="3:3">
      <c r="C325" s="589"/>
    </row>
    <row r="326" spans="3:3">
      <c r="C326" s="589"/>
    </row>
    <row r="327" spans="3:3">
      <c r="C327" s="589"/>
    </row>
    <row r="328" spans="3:3">
      <c r="C328" s="589"/>
    </row>
    <row r="329" spans="3:3">
      <c r="C329" s="589"/>
    </row>
    <row r="330" spans="3:3">
      <c r="C330" s="589"/>
    </row>
    <row r="331" spans="3:3">
      <c r="C331" s="589"/>
    </row>
    <row r="332" spans="3:3">
      <c r="C332" s="589"/>
    </row>
    <row r="333" spans="3:3">
      <c r="C333" s="589"/>
    </row>
    <row r="334" spans="3:3">
      <c r="C334" s="589"/>
    </row>
    <row r="335" spans="3:3">
      <c r="C335" s="589"/>
    </row>
    <row r="336" spans="3:3">
      <c r="C336" s="589"/>
    </row>
    <row r="337" spans="3:3">
      <c r="C337" s="589"/>
    </row>
    <row r="338" spans="3:3">
      <c r="C338" s="589"/>
    </row>
    <row r="339" spans="3:3">
      <c r="C339" s="589"/>
    </row>
    <row r="340" spans="3:3">
      <c r="C340" s="589"/>
    </row>
    <row r="341" spans="3:3">
      <c r="C341" s="589"/>
    </row>
    <row r="342" spans="3:3">
      <c r="C342" s="589"/>
    </row>
    <row r="343" spans="3:3">
      <c r="C343" s="589"/>
    </row>
    <row r="344" spans="3:3">
      <c r="C344" s="589"/>
    </row>
    <row r="345" spans="3:3">
      <c r="C345" s="589"/>
    </row>
    <row r="346" spans="3:3">
      <c r="C346" s="589"/>
    </row>
    <row r="347" spans="3:3">
      <c r="C347" s="589"/>
    </row>
    <row r="348" spans="3:3">
      <c r="C348" s="589"/>
    </row>
    <row r="349" spans="3:3">
      <c r="C349" s="589"/>
    </row>
    <row r="350" spans="3:3">
      <c r="C350" s="589"/>
    </row>
    <row r="351" spans="3:3">
      <c r="C351" s="589"/>
    </row>
    <row r="352" spans="3:3">
      <c r="C352" s="589"/>
    </row>
    <row r="353" spans="3:3">
      <c r="C353" s="589"/>
    </row>
    <row r="354" spans="3:3">
      <c r="C354" s="589"/>
    </row>
    <row r="355" spans="3:3">
      <c r="C355" s="589"/>
    </row>
    <row r="356" spans="3:3">
      <c r="C356" s="589"/>
    </row>
    <row r="357" spans="3:3">
      <c r="C357" s="589"/>
    </row>
    <row r="358" spans="3:3">
      <c r="C358" s="589"/>
    </row>
    <row r="359" spans="3:3">
      <c r="C359" s="589"/>
    </row>
    <row r="360" spans="3:3">
      <c r="C360" s="589"/>
    </row>
    <row r="361" spans="3:3">
      <c r="C361" s="589"/>
    </row>
    <row r="362" spans="3:3">
      <c r="C362" s="589"/>
    </row>
    <row r="363" spans="3:3">
      <c r="C363" s="589"/>
    </row>
    <row r="364" spans="3:3">
      <c r="C364" s="589"/>
    </row>
    <row r="365" spans="3:3">
      <c r="C365" s="589"/>
    </row>
    <row r="366" spans="3:3">
      <c r="C366" s="589"/>
    </row>
    <row r="367" spans="3:3">
      <c r="C367" s="589"/>
    </row>
    <row r="368" spans="3:3">
      <c r="C368" s="589"/>
    </row>
    <row r="369" spans="3:3">
      <c r="C369" s="589"/>
    </row>
    <row r="370" spans="3:3">
      <c r="C370" s="589"/>
    </row>
    <row r="371" spans="3:3">
      <c r="C371" s="589"/>
    </row>
    <row r="372" spans="3:3">
      <c r="C372" s="589"/>
    </row>
    <row r="373" spans="3:3">
      <c r="C373" s="589"/>
    </row>
    <row r="374" spans="3:3">
      <c r="C374" s="589"/>
    </row>
    <row r="375" spans="3:3">
      <c r="C375" s="589"/>
    </row>
    <row r="376" spans="3:3">
      <c r="C376" s="589"/>
    </row>
    <row r="377" spans="3:3">
      <c r="C377" s="589"/>
    </row>
    <row r="378" spans="3:3">
      <c r="C378" s="589"/>
    </row>
    <row r="379" spans="3:3">
      <c r="C379" s="589"/>
    </row>
    <row r="380" spans="3:3">
      <c r="C380" s="589"/>
    </row>
    <row r="381" spans="3:3">
      <c r="C381" s="589"/>
    </row>
    <row r="382" spans="3:3">
      <c r="C382" s="589"/>
    </row>
    <row r="383" spans="3:3">
      <c r="C383" s="589"/>
    </row>
    <row r="384" spans="3:3">
      <c r="C384" s="589"/>
    </row>
    <row r="385" spans="3:3">
      <c r="C385" s="589"/>
    </row>
    <row r="386" spans="3:3">
      <c r="C386" s="589"/>
    </row>
    <row r="387" spans="3:3">
      <c r="C387" s="589"/>
    </row>
    <row r="388" spans="3:3">
      <c r="C388" s="589"/>
    </row>
    <row r="389" spans="3:3">
      <c r="C389" s="589"/>
    </row>
    <row r="390" spans="3:3">
      <c r="C390" s="589"/>
    </row>
    <row r="391" spans="3:3">
      <c r="C391" s="589"/>
    </row>
    <row r="392" spans="3:3">
      <c r="C392" s="589"/>
    </row>
    <row r="393" spans="3:3">
      <c r="C393" s="589"/>
    </row>
    <row r="394" spans="3:3">
      <c r="C394" s="589"/>
    </row>
    <row r="395" spans="3:3">
      <c r="C395" s="589"/>
    </row>
    <row r="396" spans="3:3">
      <c r="C396" s="589"/>
    </row>
    <row r="397" spans="3:3">
      <c r="C397" s="589"/>
    </row>
    <row r="398" spans="3:3">
      <c r="C398" s="589"/>
    </row>
    <row r="399" spans="3:3">
      <c r="C399" s="589"/>
    </row>
    <row r="400" spans="3:3">
      <c r="C400" s="589"/>
    </row>
    <row r="401" spans="3:3">
      <c r="C401" s="589"/>
    </row>
    <row r="402" spans="3:3">
      <c r="C402" s="589"/>
    </row>
    <row r="403" spans="3:3">
      <c r="C403" s="589"/>
    </row>
    <row r="404" spans="3:3">
      <c r="C404" s="589"/>
    </row>
    <row r="405" spans="3:3">
      <c r="C405" s="589"/>
    </row>
    <row r="406" spans="3:3">
      <c r="C406" s="589"/>
    </row>
    <row r="407" spans="3:3">
      <c r="C407" s="589"/>
    </row>
    <row r="408" spans="3:3">
      <c r="C408" s="589"/>
    </row>
    <row r="409" spans="3:3">
      <c r="C409" s="589"/>
    </row>
    <row r="410" spans="3:3">
      <c r="C410" s="589"/>
    </row>
    <row r="411" spans="3:3">
      <c r="C411" s="589"/>
    </row>
    <row r="412" spans="3:3">
      <c r="C412" s="589"/>
    </row>
    <row r="413" spans="3:3">
      <c r="C413" s="589"/>
    </row>
    <row r="414" spans="3:3">
      <c r="C414" s="589"/>
    </row>
    <row r="415" spans="3:3">
      <c r="C415" s="589"/>
    </row>
    <row r="416" spans="3:3">
      <c r="C416" s="589"/>
    </row>
    <row r="417" spans="3:3">
      <c r="C417" s="589"/>
    </row>
    <row r="418" spans="3:3">
      <c r="C418" s="589"/>
    </row>
    <row r="419" spans="3:3">
      <c r="C419" s="589"/>
    </row>
    <row r="420" spans="3:3">
      <c r="C420" s="589"/>
    </row>
    <row r="421" spans="3:3">
      <c r="C421" s="589"/>
    </row>
    <row r="422" spans="3:3">
      <c r="C422" s="589"/>
    </row>
    <row r="423" spans="3:3">
      <c r="C423" s="589"/>
    </row>
    <row r="424" spans="3:3">
      <c r="C424" s="589"/>
    </row>
    <row r="425" spans="3:3">
      <c r="C425" s="589"/>
    </row>
    <row r="426" spans="3:3">
      <c r="C426" s="589"/>
    </row>
    <row r="427" spans="3:3">
      <c r="C427" s="589"/>
    </row>
    <row r="428" spans="3:3">
      <c r="C428" s="589"/>
    </row>
    <row r="429" spans="3:3">
      <c r="C429" s="589"/>
    </row>
    <row r="430" spans="3:3">
      <c r="C430" s="589"/>
    </row>
    <row r="431" spans="3:3">
      <c r="C431" s="589"/>
    </row>
    <row r="432" spans="3:3">
      <c r="C432" s="589"/>
    </row>
    <row r="433" spans="3:3">
      <c r="C433" s="589"/>
    </row>
    <row r="434" spans="3:3">
      <c r="C434" s="589"/>
    </row>
    <row r="435" spans="3:3">
      <c r="C435" s="589"/>
    </row>
    <row r="436" spans="3:3">
      <c r="C436" s="589"/>
    </row>
    <row r="437" spans="3:3">
      <c r="C437" s="589"/>
    </row>
    <row r="438" spans="3:3">
      <c r="C438" s="589"/>
    </row>
    <row r="439" spans="3:3">
      <c r="C439" s="589"/>
    </row>
    <row r="440" spans="3:3">
      <c r="C440" s="589"/>
    </row>
    <row r="441" spans="3:3">
      <c r="C441" s="589"/>
    </row>
    <row r="442" spans="3:3">
      <c r="C442" s="589"/>
    </row>
    <row r="443" spans="3:3">
      <c r="C443" s="589"/>
    </row>
    <row r="444" spans="3:3">
      <c r="C444" s="589"/>
    </row>
    <row r="445" spans="3:3">
      <c r="C445" s="589"/>
    </row>
    <row r="446" spans="3:3">
      <c r="C446" s="589"/>
    </row>
    <row r="447" spans="3:3">
      <c r="C447" s="589"/>
    </row>
    <row r="448" spans="3:3">
      <c r="C448" s="589"/>
    </row>
    <row r="449" spans="3:3">
      <c r="C449" s="589"/>
    </row>
    <row r="450" spans="3:3">
      <c r="C450" s="589"/>
    </row>
    <row r="451" spans="3:3">
      <c r="C451" s="589"/>
    </row>
    <row r="452" spans="3:3">
      <c r="C452" s="589"/>
    </row>
    <row r="453" spans="3:3">
      <c r="C453" s="589"/>
    </row>
    <row r="454" spans="3:3">
      <c r="C454" s="589"/>
    </row>
    <row r="455" spans="3:3">
      <c r="C455" s="589"/>
    </row>
    <row r="456" spans="3:3">
      <c r="C456" s="589"/>
    </row>
    <row r="457" spans="3:3">
      <c r="C457" s="589"/>
    </row>
    <row r="458" spans="3:3">
      <c r="C458" s="589"/>
    </row>
    <row r="459" spans="3:3">
      <c r="C459" s="589"/>
    </row>
    <row r="460" spans="3:3">
      <c r="C460" s="589"/>
    </row>
    <row r="461" spans="3:3">
      <c r="C461" s="589"/>
    </row>
    <row r="462" spans="3:3">
      <c r="C462" s="589"/>
    </row>
    <row r="463" spans="3:3">
      <c r="C463" s="589"/>
    </row>
    <row r="464" spans="3:3">
      <c r="C464" s="589"/>
    </row>
    <row r="465" spans="3:3">
      <c r="C465" s="589"/>
    </row>
    <row r="466" spans="3:3">
      <c r="C466" s="589"/>
    </row>
    <row r="467" spans="3:3">
      <c r="C467" s="589"/>
    </row>
    <row r="468" spans="3:3">
      <c r="C468" s="589"/>
    </row>
    <row r="469" spans="3:3">
      <c r="C469" s="589"/>
    </row>
    <row r="470" spans="3:3">
      <c r="C470" s="589"/>
    </row>
    <row r="471" spans="3:3">
      <c r="C471" s="589"/>
    </row>
    <row r="472" spans="3:3">
      <c r="C472" s="589"/>
    </row>
    <row r="473" spans="3:3">
      <c r="C473" s="589"/>
    </row>
    <row r="474" spans="3:3">
      <c r="C474" s="589"/>
    </row>
    <row r="475" spans="3:3">
      <c r="C475" s="589"/>
    </row>
    <row r="476" spans="3:3">
      <c r="C476" s="589"/>
    </row>
    <row r="477" spans="3:3">
      <c r="C477" s="589"/>
    </row>
    <row r="478" spans="3:3">
      <c r="C478" s="589"/>
    </row>
    <row r="479" spans="3:3">
      <c r="C479" s="589"/>
    </row>
    <row r="480" spans="3:3">
      <c r="C480" s="589"/>
    </row>
    <row r="481" spans="3:3">
      <c r="C481" s="589"/>
    </row>
    <row r="482" spans="3:3">
      <c r="C482" s="589"/>
    </row>
    <row r="483" spans="3:3">
      <c r="C483" s="589"/>
    </row>
    <row r="484" spans="3:3">
      <c r="C484" s="589"/>
    </row>
    <row r="485" spans="3:3">
      <c r="C485" s="589"/>
    </row>
    <row r="486" spans="3:3">
      <c r="C486" s="589"/>
    </row>
    <row r="487" spans="3:3">
      <c r="C487" s="589"/>
    </row>
    <row r="488" spans="3:3">
      <c r="C488" s="589"/>
    </row>
    <row r="489" spans="3:3">
      <c r="C489" s="589"/>
    </row>
    <row r="490" spans="3:3">
      <c r="C490" s="589"/>
    </row>
    <row r="491" spans="3:3">
      <c r="C491" s="589"/>
    </row>
    <row r="492" spans="3:3">
      <c r="C492" s="589"/>
    </row>
    <row r="493" spans="3:3">
      <c r="C493" s="589"/>
    </row>
    <row r="494" spans="3:3">
      <c r="C494" s="589"/>
    </row>
    <row r="495" spans="3:3">
      <c r="C495" s="589"/>
    </row>
    <row r="496" spans="3:3">
      <c r="C496" s="589"/>
    </row>
    <row r="497" spans="3:3">
      <c r="C497" s="589"/>
    </row>
    <row r="498" spans="3:3">
      <c r="C498" s="589"/>
    </row>
    <row r="499" spans="3:3">
      <c r="C499" s="589"/>
    </row>
    <row r="500" spans="3:3">
      <c r="C500" s="589"/>
    </row>
    <row r="501" spans="3:3">
      <c r="C501" s="589"/>
    </row>
    <row r="502" spans="3:3">
      <c r="C502" s="589"/>
    </row>
    <row r="503" spans="3:3">
      <c r="C503" s="589"/>
    </row>
    <row r="504" spans="3:3">
      <c r="C504" s="589"/>
    </row>
    <row r="505" spans="3:3">
      <c r="C505" s="589"/>
    </row>
    <row r="506" spans="3:3">
      <c r="C506" s="589"/>
    </row>
    <row r="507" spans="3:3">
      <c r="C507" s="589"/>
    </row>
    <row r="508" spans="3:3">
      <c r="C508" s="589"/>
    </row>
    <row r="509" spans="3:3">
      <c r="C509" s="589"/>
    </row>
    <row r="510" spans="3:3">
      <c r="C510" s="589"/>
    </row>
    <row r="511" spans="3:3">
      <c r="C511" s="589"/>
    </row>
    <row r="512" spans="3:3">
      <c r="C512" s="589"/>
    </row>
    <row r="513" spans="3:3">
      <c r="C513" s="589"/>
    </row>
    <row r="514" spans="3:3">
      <c r="C514" s="589"/>
    </row>
    <row r="515" spans="3:3">
      <c r="C515" s="589"/>
    </row>
    <row r="516" spans="3:3">
      <c r="C516" s="589"/>
    </row>
    <row r="517" spans="3:3">
      <c r="C517" s="589"/>
    </row>
    <row r="518" spans="3:3">
      <c r="C518" s="589"/>
    </row>
    <row r="519" spans="3:3">
      <c r="C519" s="589"/>
    </row>
    <row r="520" spans="3:3">
      <c r="C520" s="589"/>
    </row>
    <row r="521" spans="3:3">
      <c r="C521" s="589"/>
    </row>
    <row r="522" spans="3:3">
      <c r="C522" s="589"/>
    </row>
    <row r="523" spans="3:3">
      <c r="C523" s="589"/>
    </row>
    <row r="524" spans="3:3">
      <c r="C524" s="589"/>
    </row>
    <row r="525" spans="3:3">
      <c r="C525" s="589"/>
    </row>
    <row r="526" spans="3:3">
      <c r="C526" s="589"/>
    </row>
    <row r="527" spans="3:3">
      <c r="C527" s="589"/>
    </row>
    <row r="528" spans="3:3">
      <c r="C528" s="589"/>
    </row>
    <row r="529" spans="3:3">
      <c r="C529" s="589"/>
    </row>
    <row r="530" spans="3:3">
      <c r="C530" s="589"/>
    </row>
    <row r="531" spans="3:3">
      <c r="C531" s="589"/>
    </row>
    <row r="532" spans="3:3">
      <c r="C532" s="589"/>
    </row>
    <row r="533" spans="3:3">
      <c r="C533" s="589"/>
    </row>
    <row r="534" spans="3:3">
      <c r="C534" s="589"/>
    </row>
    <row r="535" spans="3:3">
      <c r="C535" s="589"/>
    </row>
    <row r="536" spans="3:3">
      <c r="C536" s="589"/>
    </row>
    <row r="537" spans="3:3">
      <c r="C537" s="589"/>
    </row>
    <row r="538" spans="3:3">
      <c r="C538" s="589"/>
    </row>
    <row r="539" spans="3:3">
      <c r="C539" s="589"/>
    </row>
    <row r="540" spans="3:3">
      <c r="C540" s="589"/>
    </row>
    <row r="541" spans="3:3">
      <c r="C541" s="589"/>
    </row>
    <row r="542" spans="3:3">
      <c r="C542" s="589"/>
    </row>
    <row r="543" spans="3:3">
      <c r="C543" s="589"/>
    </row>
    <row r="544" spans="3:3">
      <c r="C544" s="589"/>
    </row>
    <row r="545" spans="3:3">
      <c r="C545" s="589"/>
    </row>
    <row r="546" spans="3:3">
      <c r="C546" s="589"/>
    </row>
    <row r="547" spans="3:3">
      <c r="C547" s="589"/>
    </row>
    <row r="548" spans="3:3">
      <c r="C548" s="589"/>
    </row>
    <row r="549" spans="3:3">
      <c r="C549" s="589"/>
    </row>
    <row r="550" spans="3:3">
      <c r="C550" s="589"/>
    </row>
    <row r="551" spans="3:3">
      <c r="C551" s="589"/>
    </row>
    <row r="552" spans="3:3">
      <c r="C552" s="589"/>
    </row>
    <row r="553" spans="3:3">
      <c r="C553" s="589"/>
    </row>
    <row r="554" spans="3:3">
      <c r="C554" s="589"/>
    </row>
    <row r="555" spans="3:3">
      <c r="C555" s="589"/>
    </row>
    <row r="556" spans="3:3">
      <c r="C556" s="589"/>
    </row>
    <row r="557" spans="3:3">
      <c r="C557" s="589"/>
    </row>
    <row r="558" spans="3:3">
      <c r="C558" s="589"/>
    </row>
    <row r="559" spans="3:3">
      <c r="C559" s="589"/>
    </row>
    <row r="560" spans="3:3">
      <c r="C560" s="589"/>
    </row>
    <row r="561" spans="3:3">
      <c r="C561" s="589"/>
    </row>
    <row r="562" spans="3:3">
      <c r="C562" s="589"/>
    </row>
    <row r="563" spans="3:3">
      <c r="C563" s="589"/>
    </row>
    <row r="564" spans="3:3">
      <c r="C564" s="589"/>
    </row>
    <row r="565" spans="3:3">
      <c r="C565" s="589"/>
    </row>
    <row r="566" spans="3:3">
      <c r="C566" s="589"/>
    </row>
    <row r="567" spans="3:3">
      <c r="C567" s="589"/>
    </row>
    <row r="568" spans="3:3">
      <c r="C568" s="589"/>
    </row>
    <row r="569" spans="3:3">
      <c r="C569" s="589"/>
    </row>
    <row r="570" spans="3:3">
      <c r="C570" s="589"/>
    </row>
    <row r="571" spans="3:3">
      <c r="C571" s="589"/>
    </row>
    <row r="572" spans="3:3">
      <c r="C572" s="589"/>
    </row>
    <row r="573" spans="3:3">
      <c r="C573" s="589"/>
    </row>
    <row r="574" spans="3:3">
      <c r="C574" s="589"/>
    </row>
    <row r="575" spans="3:3">
      <c r="C575" s="589"/>
    </row>
    <row r="576" spans="3:3">
      <c r="C576" s="589"/>
    </row>
    <row r="577" spans="3:3">
      <c r="C577" s="589"/>
    </row>
    <row r="578" spans="3:3">
      <c r="C578" s="589"/>
    </row>
    <row r="579" spans="3:3">
      <c r="C579" s="589"/>
    </row>
    <row r="580" spans="3:3">
      <c r="C580" s="589"/>
    </row>
    <row r="581" spans="3:3">
      <c r="C581" s="589"/>
    </row>
    <row r="582" spans="3:3">
      <c r="C582" s="589"/>
    </row>
    <row r="583" spans="3:3">
      <c r="C583" s="589"/>
    </row>
    <row r="584" spans="3:3">
      <c r="C584" s="589"/>
    </row>
    <row r="585" spans="3:3">
      <c r="C585" s="589"/>
    </row>
    <row r="586" spans="3:3">
      <c r="C586" s="589"/>
    </row>
    <row r="587" spans="3:3">
      <c r="C587" s="589"/>
    </row>
    <row r="588" spans="3:3">
      <c r="C588" s="589"/>
    </row>
    <row r="589" spans="3:3">
      <c r="C589" s="589"/>
    </row>
    <row r="590" spans="3:3">
      <c r="C590" s="589"/>
    </row>
    <row r="591" spans="3:3">
      <c r="C591" s="589"/>
    </row>
    <row r="592" spans="3:3">
      <c r="C592" s="589"/>
    </row>
    <row r="593" spans="3:3">
      <c r="C593" s="589"/>
    </row>
    <row r="594" spans="3:3">
      <c r="C594" s="589"/>
    </row>
    <row r="595" spans="3:3">
      <c r="C595" s="589"/>
    </row>
    <row r="596" spans="3:3">
      <c r="C596" s="589"/>
    </row>
    <row r="597" spans="3:3">
      <c r="C597" s="589"/>
    </row>
    <row r="598" spans="3:3">
      <c r="C598" s="589"/>
    </row>
    <row r="599" spans="3:3">
      <c r="C599" s="589"/>
    </row>
    <row r="600" spans="3:3">
      <c r="C600" s="589"/>
    </row>
    <row r="601" spans="3:3">
      <c r="C601" s="589"/>
    </row>
    <row r="602" spans="3:3">
      <c r="C602" s="589"/>
    </row>
    <row r="603" spans="3:3">
      <c r="C603" s="589"/>
    </row>
    <row r="604" spans="3:3">
      <c r="C604" s="589"/>
    </row>
    <row r="605" spans="3:3">
      <c r="C605" s="589"/>
    </row>
    <row r="606" spans="3:3">
      <c r="C606" s="589"/>
    </row>
    <row r="607" spans="3:3">
      <c r="C607" s="589"/>
    </row>
    <row r="608" spans="3:3">
      <c r="C608" s="589"/>
    </row>
    <row r="609" spans="3:3">
      <c r="C609" s="589"/>
    </row>
    <row r="610" spans="3:3">
      <c r="C610" s="589"/>
    </row>
    <row r="611" spans="3:3">
      <c r="C611" s="589"/>
    </row>
    <row r="612" spans="3:3">
      <c r="C612" s="589"/>
    </row>
    <row r="613" spans="3:3">
      <c r="C613" s="589"/>
    </row>
    <row r="614" spans="3:3">
      <c r="C614" s="589"/>
    </row>
    <row r="615" spans="3:3">
      <c r="C615" s="589"/>
    </row>
    <row r="616" spans="3:3">
      <c r="C616" s="589"/>
    </row>
    <row r="617" spans="3:3">
      <c r="C617" s="589"/>
    </row>
    <row r="618" spans="3:3">
      <c r="C618" s="589"/>
    </row>
    <row r="619" spans="3:3">
      <c r="C619" s="589"/>
    </row>
    <row r="620" spans="3:3">
      <c r="C620" s="589"/>
    </row>
    <row r="621" spans="3:3">
      <c r="C621" s="589"/>
    </row>
    <row r="622" spans="3:3">
      <c r="C622" s="589"/>
    </row>
    <row r="623" spans="3:3">
      <c r="C623" s="589"/>
    </row>
    <row r="624" spans="3:3">
      <c r="C624" s="589"/>
    </row>
    <row r="625" spans="3:3">
      <c r="C625" s="589"/>
    </row>
    <row r="626" spans="3:3">
      <c r="C626" s="589"/>
    </row>
    <row r="627" spans="3:3">
      <c r="C627" s="589"/>
    </row>
    <row r="628" spans="3:3">
      <c r="C628" s="589"/>
    </row>
    <row r="629" spans="3:3">
      <c r="C629" s="589"/>
    </row>
    <row r="630" spans="3:3">
      <c r="C630" s="589"/>
    </row>
    <row r="631" spans="3:3">
      <c r="C631" s="589"/>
    </row>
    <row r="632" spans="3:3">
      <c r="C632" s="589"/>
    </row>
    <row r="633" spans="3:3">
      <c r="C633" s="589"/>
    </row>
    <row r="634" spans="3:3">
      <c r="C634" s="589"/>
    </row>
    <row r="635" spans="3:3">
      <c r="C635" s="589"/>
    </row>
    <row r="636" spans="3:3">
      <c r="C636" s="589"/>
    </row>
    <row r="637" spans="3:3">
      <c r="C637" s="589"/>
    </row>
    <row r="638" spans="3:3">
      <c r="C638" s="589"/>
    </row>
    <row r="639" spans="3:3">
      <c r="C639" s="589"/>
    </row>
    <row r="640" spans="3:3">
      <c r="C640" s="589"/>
    </row>
    <row r="641" spans="3:3">
      <c r="C641" s="589"/>
    </row>
    <row r="642" spans="3:3">
      <c r="C642" s="589"/>
    </row>
    <row r="643" spans="3:3">
      <c r="C643" s="589"/>
    </row>
    <row r="644" spans="3:3">
      <c r="C644" s="589"/>
    </row>
    <row r="645" spans="3:3">
      <c r="C645" s="589"/>
    </row>
    <row r="646" spans="3:3">
      <c r="C646" s="589"/>
    </row>
    <row r="647" spans="3:3">
      <c r="C647" s="589"/>
    </row>
    <row r="648" spans="3:3">
      <c r="C648" s="589"/>
    </row>
    <row r="649" spans="3:3">
      <c r="C649" s="589"/>
    </row>
    <row r="650" spans="3:3">
      <c r="C650" s="589"/>
    </row>
    <row r="651" spans="3:3">
      <c r="C651" s="589"/>
    </row>
    <row r="652" spans="3:3">
      <c r="C652" s="589"/>
    </row>
    <row r="653" spans="3:3">
      <c r="C653" s="589"/>
    </row>
    <row r="654" spans="3:3">
      <c r="C654" s="589"/>
    </row>
    <row r="655" spans="3:3">
      <c r="C655" s="589"/>
    </row>
    <row r="656" spans="3:3">
      <c r="C656" s="589"/>
    </row>
    <row r="657" spans="3:3">
      <c r="C657" s="589"/>
    </row>
    <row r="658" spans="3:3">
      <c r="C658" s="589"/>
    </row>
    <row r="659" spans="3:3">
      <c r="C659" s="589"/>
    </row>
    <row r="660" spans="3:3">
      <c r="C660" s="589"/>
    </row>
    <row r="661" spans="3:3">
      <c r="C661" s="589"/>
    </row>
    <row r="662" spans="3:3">
      <c r="C662" s="589"/>
    </row>
    <row r="663" spans="3:3">
      <c r="C663" s="589"/>
    </row>
    <row r="664" spans="3:3">
      <c r="C664" s="589"/>
    </row>
    <row r="665" spans="3:3">
      <c r="C665" s="589"/>
    </row>
    <row r="666" spans="3:3">
      <c r="C666" s="589"/>
    </row>
    <row r="667" spans="3:3">
      <c r="C667" s="589"/>
    </row>
    <row r="668" spans="3:3">
      <c r="C668" s="589"/>
    </row>
    <row r="669" spans="3:3">
      <c r="C669" s="589"/>
    </row>
    <row r="670" spans="3:3">
      <c r="C670" s="589"/>
    </row>
    <row r="671" spans="3:3">
      <c r="C671" s="589"/>
    </row>
    <row r="672" spans="3:3">
      <c r="C672" s="589"/>
    </row>
    <row r="673" spans="3:3">
      <c r="C673" s="589"/>
    </row>
    <row r="674" spans="3:3">
      <c r="C674" s="589"/>
    </row>
    <row r="675" spans="3:3">
      <c r="C675" s="589"/>
    </row>
    <row r="676" spans="3:3">
      <c r="C676" s="589"/>
    </row>
    <row r="677" spans="3:3">
      <c r="C677" s="589"/>
    </row>
    <row r="678" spans="3:3">
      <c r="C678" s="589"/>
    </row>
    <row r="679" spans="3:3">
      <c r="C679" s="589"/>
    </row>
    <row r="680" spans="3:3">
      <c r="C680" s="589"/>
    </row>
    <row r="681" spans="3:3">
      <c r="C681" s="589"/>
    </row>
    <row r="682" spans="3:3">
      <c r="C682" s="589"/>
    </row>
    <row r="683" spans="3:3">
      <c r="C683" s="589"/>
    </row>
    <row r="684" spans="3:3">
      <c r="C684" s="589"/>
    </row>
    <row r="685" spans="3:3">
      <c r="C685" s="589"/>
    </row>
    <row r="686" spans="3:3">
      <c r="C686" s="589"/>
    </row>
    <row r="687" spans="3:3">
      <c r="C687" s="589"/>
    </row>
    <row r="688" spans="3:3">
      <c r="C688" s="589"/>
    </row>
    <row r="689" spans="3:3">
      <c r="C689" s="589"/>
    </row>
    <row r="690" spans="3:3">
      <c r="C690" s="589"/>
    </row>
    <row r="691" spans="3:3">
      <c r="C691" s="589"/>
    </row>
    <row r="692" spans="3:3">
      <c r="C692" s="589"/>
    </row>
    <row r="693" spans="3:3">
      <c r="C693" s="589"/>
    </row>
    <row r="694" spans="3:3">
      <c r="C694" s="589"/>
    </row>
    <row r="695" spans="3:3">
      <c r="C695" s="589"/>
    </row>
    <row r="696" spans="3:3">
      <c r="C696" s="589"/>
    </row>
    <row r="697" spans="3:3">
      <c r="C697" s="589"/>
    </row>
    <row r="698" spans="3:3">
      <c r="C698" s="589"/>
    </row>
    <row r="699" spans="3:3">
      <c r="C699" s="589"/>
    </row>
    <row r="700" spans="3:3">
      <c r="C700" s="589"/>
    </row>
    <row r="701" spans="3:3">
      <c r="C701" s="589"/>
    </row>
    <row r="702" spans="3:3">
      <c r="C702" s="589"/>
    </row>
    <row r="703" spans="3:3">
      <c r="C703" s="589"/>
    </row>
    <row r="704" spans="3:3">
      <c r="C704" s="589"/>
    </row>
    <row r="705" spans="3:3">
      <c r="C705" s="589"/>
    </row>
    <row r="706" spans="3:3">
      <c r="C706" s="589"/>
    </row>
    <row r="707" spans="3:3">
      <c r="C707" s="589"/>
    </row>
    <row r="708" spans="3:3">
      <c r="C708" s="589"/>
    </row>
    <row r="709" spans="3:3">
      <c r="C709" s="589"/>
    </row>
    <row r="710" spans="3:3">
      <c r="C710" s="589"/>
    </row>
    <row r="711" spans="3:3">
      <c r="C711" s="589"/>
    </row>
    <row r="712" spans="3:3">
      <c r="C712" s="589"/>
    </row>
    <row r="713" spans="3:3">
      <c r="C713" s="589"/>
    </row>
    <row r="714" spans="3:3">
      <c r="C714" s="589"/>
    </row>
    <row r="715" spans="3:3">
      <c r="C715" s="589"/>
    </row>
    <row r="716" spans="3:3">
      <c r="C716" s="589"/>
    </row>
    <row r="717" spans="3:3">
      <c r="C717" s="589"/>
    </row>
    <row r="718" spans="3:3">
      <c r="C718" s="589"/>
    </row>
    <row r="719" spans="3:3">
      <c r="C719" s="589"/>
    </row>
    <row r="720" spans="3:3">
      <c r="C720" s="589"/>
    </row>
    <row r="721" spans="3:3">
      <c r="C721" s="589"/>
    </row>
    <row r="722" spans="3:3">
      <c r="C722" s="589"/>
    </row>
    <row r="723" spans="3:3">
      <c r="C723" s="589"/>
    </row>
    <row r="724" spans="3:3">
      <c r="C724" s="589"/>
    </row>
    <row r="725" spans="3:3">
      <c r="C725" s="589"/>
    </row>
    <row r="726" spans="3:3">
      <c r="C726" s="589"/>
    </row>
    <row r="727" spans="3:3">
      <c r="C727" s="589"/>
    </row>
    <row r="728" spans="3:3">
      <c r="C728" s="589"/>
    </row>
    <row r="729" spans="3:3">
      <c r="C729" s="589"/>
    </row>
    <row r="730" spans="3:3">
      <c r="C730" s="589"/>
    </row>
    <row r="731" spans="3:3">
      <c r="C731" s="589"/>
    </row>
    <row r="732" spans="3:3">
      <c r="C732" s="589"/>
    </row>
    <row r="733" spans="3:3">
      <c r="C733" s="589"/>
    </row>
    <row r="734" spans="3:3">
      <c r="C734" s="589"/>
    </row>
    <row r="735" spans="3:3">
      <c r="C735" s="589"/>
    </row>
    <row r="736" spans="3:3">
      <c r="C736" s="589"/>
    </row>
    <row r="737" spans="3:3">
      <c r="C737" s="589"/>
    </row>
    <row r="738" spans="3:3">
      <c r="C738" s="589"/>
    </row>
    <row r="739" spans="3:3">
      <c r="C739" s="589"/>
    </row>
    <row r="740" spans="3:3">
      <c r="C740" s="589"/>
    </row>
    <row r="741" spans="3:3">
      <c r="C741" s="589"/>
    </row>
    <row r="742" spans="3:3">
      <c r="C742" s="589"/>
    </row>
    <row r="743" spans="3:3">
      <c r="C743" s="589"/>
    </row>
    <row r="744" spans="3:3">
      <c r="C744" s="589"/>
    </row>
    <row r="745" spans="3:3">
      <c r="C745" s="589"/>
    </row>
    <row r="746" spans="3:3">
      <c r="C746" s="589"/>
    </row>
    <row r="747" spans="3:3">
      <c r="C747" s="589"/>
    </row>
    <row r="748" spans="3:3">
      <c r="C748" s="589"/>
    </row>
    <row r="749" spans="3:3">
      <c r="C749" s="589"/>
    </row>
    <row r="750" spans="3:3">
      <c r="C750" s="589"/>
    </row>
    <row r="751" spans="3:3">
      <c r="C751" s="589"/>
    </row>
    <row r="752" spans="3:3">
      <c r="C752" s="589"/>
    </row>
    <row r="753" spans="3:3">
      <c r="C753" s="589"/>
    </row>
    <row r="754" spans="3:3">
      <c r="C754" s="589"/>
    </row>
    <row r="755" spans="3:3">
      <c r="C755" s="589"/>
    </row>
    <row r="756" spans="3:3">
      <c r="C756" s="589"/>
    </row>
    <row r="757" spans="3:3">
      <c r="C757" s="589"/>
    </row>
    <row r="758" spans="3:3">
      <c r="C758" s="589"/>
    </row>
    <row r="759" spans="3:3">
      <c r="C759" s="589"/>
    </row>
    <row r="760" spans="3:3">
      <c r="C760" s="589"/>
    </row>
    <row r="761" spans="3:3">
      <c r="C761" s="589"/>
    </row>
    <row r="762" spans="3:3">
      <c r="C762" s="589"/>
    </row>
    <row r="763" spans="3:3">
      <c r="C763" s="589"/>
    </row>
    <row r="764" spans="3:3">
      <c r="C764" s="589"/>
    </row>
    <row r="765" spans="3:3">
      <c r="C765" s="589"/>
    </row>
    <row r="766" spans="3:3">
      <c r="C766" s="589"/>
    </row>
    <row r="767" spans="3:3">
      <c r="C767" s="589"/>
    </row>
    <row r="768" spans="3:3">
      <c r="C768" s="589"/>
    </row>
    <row r="769" spans="3:3">
      <c r="C769" s="589"/>
    </row>
    <row r="770" spans="3:3">
      <c r="C770" s="589"/>
    </row>
    <row r="771" spans="3:3">
      <c r="C771" s="589"/>
    </row>
    <row r="772" spans="3:3">
      <c r="C772" s="589"/>
    </row>
    <row r="773" spans="3:3">
      <c r="C773" s="589"/>
    </row>
    <row r="774" spans="3:3">
      <c r="C774" s="589"/>
    </row>
    <row r="775" spans="3:3">
      <c r="C775" s="589"/>
    </row>
    <row r="776" spans="3:3">
      <c r="C776" s="589"/>
    </row>
    <row r="777" spans="3:3">
      <c r="C777" s="589"/>
    </row>
    <row r="778" spans="3:3">
      <c r="C778" s="589"/>
    </row>
    <row r="779" spans="3:3">
      <c r="C779" s="589"/>
    </row>
    <row r="780" spans="3:3">
      <c r="C780" s="589"/>
    </row>
    <row r="781" spans="3:3">
      <c r="C781" s="589"/>
    </row>
    <row r="782" spans="3:3">
      <c r="C782" s="589"/>
    </row>
    <row r="783" spans="3:3">
      <c r="C783" s="589"/>
    </row>
    <row r="784" spans="3:3">
      <c r="C784" s="589"/>
    </row>
    <row r="785" spans="3:3">
      <c r="C785" s="589"/>
    </row>
    <row r="786" spans="3:3">
      <c r="C786" s="589"/>
    </row>
    <row r="787" spans="3:3">
      <c r="C787" s="589"/>
    </row>
    <row r="788" spans="3:3">
      <c r="C788" s="589"/>
    </row>
    <row r="789" spans="3:3">
      <c r="C789" s="589"/>
    </row>
    <row r="790" spans="3:3">
      <c r="C790" s="589"/>
    </row>
    <row r="791" spans="3:3">
      <c r="C791" s="589"/>
    </row>
    <row r="792" spans="3:3">
      <c r="C792" s="589"/>
    </row>
    <row r="793" spans="3:3">
      <c r="C793" s="589"/>
    </row>
    <row r="794" spans="3:3">
      <c r="C794" s="589"/>
    </row>
    <row r="795" spans="3:3">
      <c r="C795" s="589"/>
    </row>
    <row r="796" spans="3:3">
      <c r="C796" s="589"/>
    </row>
    <row r="797" spans="3:3">
      <c r="C797" s="589"/>
    </row>
    <row r="798" spans="3:3">
      <c r="C798" s="589"/>
    </row>
    <row r="799" spans="3:3">
      <c r="C799" s="589"/>
    </row>
    <row r="800" spans="3:3">
      <c r="C800" s="589"/>
    </row>
    <row r="801" spans="3:3">
      <c r="C801" s="589"/>
    </row>
    <row r="802" spans="3:3">
      <c r="C802" s="589"/>
    </row>
    <row r="803" spans="3:3">
      <c r="C803" s="589"/>
    </row>
    <row r="804" spans="3:3">
      <c r="C804" s="589"/>
    </row>
    <row r="805" spans="3:3">
      <c r="C805" s="589"/>
    </row>
    <row r="806" spans="3:3">
      <c r="C806" s="589"/>
    </row>
    <row r="807" spans="3:3">
      <c r="C807" s="589"/>
    </row>
    <row r="808" spans="3:3">
      <c r="C808" s="589"/>
    </row>
    <row r="809" spans="3:3">
      <c r="C809" s="589"/>
    </row>
    <row r="810" spans="3:3">
      <c r="C810" s="589"/>
    </row>
    <row r="811" spans="3:3">
      <c r="C811" s="589"/>
    </row>
    <row r="812" spans="3:3">
      <c r="C812" s="589"/>
    </row>
    <row r="813" spans="3:3">
      <c r="C813" s="589"/>
    </row>
    <row r="814" spans="3:3">
      <c r="C814" s="589"/>
    </row>
    <row r="815" spans="3:3">
      <c r="C815" s="589"/>
    </row>
    <row r="816" spans="3:3">
      <c r="C816" s="589"/>
    </row>
    <row r="817" spans="3:3">
      <c r="C817" s="589"/>
    </row>
    <row r="818" spans="3:3">
      <c r="C818" s="589"/>
    </row>
    <row r="819" spans="3:3">
      <c r="C819" s="589"/>
    </row>
    <row r="820" spans="3:3">
      <c r="C820" s="589"/>
    </row>
    <row r="821" spans="3:3">
      <c r="C821" s="589"/>
    </row>
    <row r="822" spans="3:3">
      <c r="C822" s="589"/>
    </row>
    <row r="823" spans="3:3">
      <c r="C823" s="589"/>
    </row>
    <row r="824" spans="3:3">
      <c r="C824" s="589"/>
    </row>
    <row r="825" spans="3:3">
      <c r="C825" s="589"/>
    </row>
    <row r="826" spans="3:3">
      <c r="C826" s="589"/>
    </row>
    <row r="827" spans="3:3">
      <c r="C827" s="589"/>
    </row>
    <row r="828" spans="3:3">
      <c r="C828" s="589"/>
    </row>
    <row r="829" spans="3:3">
      <c r="C829" s="589"/>
    </row>
    <row r="830" spans="3:3">
      <c r="C830" s="589"/>
    </row>
    <row r="831" spans="3:3">
      <c r="C831" s="589"/>
    </row>
    <row r="832" spans="3:3">
      <c r="C832" s="589"/>
    </row>
    <row r="833" spans="3:3">
      <c r="C833" s="589"/>
    </row>
    <row r="834" spans="3:3">
      <c r="C834" s="589"/>
    </row>
    <row r="835" spans="3:3">
      <c r="C835" s="589"/>
    </row>
    <row r="836" spans="3:3">
      <c r="C836" s="589"/>
    </row>
    <row r="837" spans="3:3">
      <c r="C837" s="589"/>
    </row>
    <row r="838" spans="3:3">
      <c r="C838" s="589"/>
    </row>
    <row r="839" spans="3:3">
      <c r="C839" s="589"/>
    </row>
    <row r="840" spans="3:3">
      <c r="C840" s="589"/>
    </row>
    <row r="841" spans="3:3">
      <c r="C841" s="589"/>
    </row>
    <row r="842" spans="3:3">
      <c r="C842" s="589"/>
    </row>
    <row r="843" spans="3:3">
      <c r="C843" s="589"/>
    </row>
    <row r="844" spans="3:3">
      <c r="C844" s="589"/>
    </row>
    <row r="845" spans="3:3">
      <c r="C845" s="589"/>
    </row>
    <row r="846" spans="3:3">
      <c r="C846" s="589"/>
    </row>
    <row r="847" spans="3:3">
      <c r="C847" s="589"/>
    </row>
    <row r="848" spans="3:3">
      <c r="C848" s="589"/>
    </row>
    <row r="849" spans="3:3">
      <c r="C849" s="589"/>
    </row>
    <row r="850" spans="3:3">
      <c r="C850" s="589"/>
    </row>
    <row r="851" spans="3:3">
      <c r="C851" s="589"/>
    </row>
    <row r="852" spans="3:3">
      <c r="C852" s="589"/>
    </row>
    <row r="853" spans="3:3">
      <c r="C853" s="589"/>
    </row>
    <row r="854" spans="3:3">
      <c r="C854" s="589"/>
    </row>
    <row r="855" spans="3:3">
      <c r="C855" s="589"/>
    </row>
    <row r="856" spans="3:3">
      <c r="C856" s="589"/>
    </row>
    <row r="857" spans="3:3">
      <c r="C857" s="589"/>
    </row>
    <row r="858" spans="3:3">
      <c r="C858" s="589"/>
    </row>
    <row r="859" spans="3:3">
      <c r="C859" s="589"/>
    </row>
    <row r="860" spans="3:3">
      <c r="C860" s="589"/>
    </row>
    <row r="861" spans="3:3">
      <c r="C861" s="589"/>
    </row>
    <row r="862" spans="3:3">
      <c r="C862" s="589"/>
    </row>
    <row r="863" spans="3:3">
      <c r="C863" s="589"/>
    </row>
    <row r="864" spans="3:3">
      <c r="C864" s="589"/>
    </row>
    <row r="865" spans="3:3">
      <c r="C865" s="589"/>
    </row>
    <row r="866" spans="3:3">
      <c r="C866" s="589"/>
    </row>
    <row r="867" spans="3:3">
      <c r="C867" s="589"/>
    </row>
    <row r="868" spans="3:3">
      <c r="C868" s="589"/>
    </row>
    <row r="869" spans="3:3">
      <c r="C869" s="589"/>
    </row>
    <row r="870" spans="3:3">
      <c r="C870" s="589"/>
    </row>
    <row r="871" spans="3:3">
      <c r="C871" s="589"/>
    </row>
    <row r="872" spans="3:3">
      <c r="C872" s="589"/>
    </row>
    <row r="873" spans="3:3">
      <c r="C873" s="589"/>
    </row>
    <row r="874" spans="3:3">
      <c r="C874" s="589"/>
    </row>
    <row r="875" spans="3:3">
      <c r="C875" s="589"/>
    </row>
    <row r="876" spans="3:3">
      <c r="C876" s="589"/>
    </row>
    <row r="877" spans="3:3">
      <c r="C877" s="589"/>
    </row>
    <row r="878" spans="3:3">
      <c r="C878" s="589"/>
    </row>
    <row r="879" spans="3:3">
      <c r="C879" s="589"/>
    </row>
    <row r="880" spans="3:3">
      <c r="C880" s="589"/>
    </row>
    <row r="881" spans="3:3">
      <c r="C881" s="589"/>
    </row>
    <row r="882" spans="3:3">
      <c r="C882" s="589"/>
    </row>
    <row r="883" spans="3:3">
      <c r="C883" s="589"/>
    </row>
    <row r="884" spans="3:3">
      <c r="C884" s="589"/>
    </row>
    <row r="885" spans="3:3">
      <c r="C885" s="589"/>
    </row>
    <row r="886" spans="3:3">
      <c r="C886" s="589"/>
    </row>
    <row r="887" spans="3:3">
      <c r="C887" s="589"/>
    </row>
    <row r="888" spans="3:3">
      <c r="C888" s="589"/>
    </row>
    <row r="889" spans="3:3">
      <c r="C889" s="589"/>
    </row>
    <row r="890" spans="3:3">
      <c r="C890" s="589"/>
    </row>
    <row r="891" spans="3:3">
      <c r="C891" s="589"/>
    </row>
    <row r="892" spans="3:3">
      <c r="C892" s="589"/>
    </row>
    <row r="893" spans="3:3">
      <c r="C893" s="589"/>
    </row>
    <row r="894" spans="3:3">
      <c r="C894" s="589"/>
    </row>
    <row r="895" spans="3:3">
      <c r="C895" s="589"/>
    </row>
    <row r="896" spans="3:3">
      <c r="C896" s="589"/>
    </row>
    <row r="897" spans="3:3">
      <c r="C897" s="589"/>
    </row>
    <row r="898" spans="3:3">
      <c r="C898" s="589"/>
    </row>
    <row r="899" spans="3:3">
      <c r="C899" s="589"/>
    </row>
    <row r="900" spans="3:3">
      <c r="C900" s="589"/>
    </row>
    <row r="901" spans="3:3">
      <c r="C901" s="589"/>
    </row>
    <row r="902" spans="3:3">
      <c r="C902" s="589"/>
    </row>
    <row r="903" spans="3:3">
      <c r="C903" s="589"/>
    </row>
    <row r="904" spans="3:3">
      <c r="C904" s="589"/>
    </row>
    <row r="905" spans="3:3">
      <c r="C905" s="589"/>
    </row>
    <row r="906" spans="3:3">
      <c r="C906" s="589"/>
    </row>
    <row r="907" spans="3:3">
      <c r="C907" s="589"/>
    </row>
    <row r="908" spans="3:3">
      <c r="C908" s="589"/>
    </row>
    <row r="909" spans="3:3">
      <c r="C909" s="589"/>
    </row>
    <row r="910" spans="3:3">
      <c r="C910" s="589"/>
    </row>
    <row r="911" spans="3:3">
      <c r="C911" s="589"/>
    </row>
    <row r="912" spans="3:3">
      <c r="C912" s="589"/>
    </row>
    <row r="913" spans="3:3">
      <c r="C913" s="589"/>
    </row>
    <row r="914" spans="3:3">
      <c r="C914" s="589"/>
    </row>
    <row r="915" spans="3:3">
      <c r="C915" s="589"/>
    </row>
    <row r="916" spans="3:3">
      <c r="C916" s="589"/>
    </row>
    <row r="917" spans="3:3">
      <c r="C917" s="589"/>
    </row>
    <row r="918" spans="3:3">
      <c r="C918" s="589"/>
    </row>
    <row r="919" spans="3:3">
      <c r="C919" s="589"/>
    </row>
    <row r="920" spans="3:3">
      <c r="C920" s="589"/>
    </row>
    <row r="921" spans="3:3">
      <c r="C921" s="589"/>
    </row>
    <row r="922" spans="3:3">
      <c r="C922" s="589"/>
    </row>
    <row r="923" spans="3:3">
      <c r="C923" s="589"/>
    </row>
    <row r="924" spans="3:3">
      <c r="C924" s="589"/>
    </row>
    <row r="925" spans="3:3">
      <c r="C925" s="589"/>
    </row>
    <row r="926" spans="3:3">
      <c r="C926" s="589"/>
    </row>
    <row r="927" spans="3:3">
      <c r="C927" s="589"/>
    </row>
    <row r="928" spans="3:3">
      <c r="C928" s="589"/>
    </row>
    <row r="929" spans="3:3">
      <c r="C929" s="589"/>
    </row>
    <row r="930" spans="3:3">
      <c r="C930" s="589"/>
    </row>
    <row r="931" spans="3:3">
      <c r="C931" s="589"/>
    </row>
    <row r="932" spans="3:3">
      <c r="C932" s="589"/>
    </row>
    <row r="933" spans="3:3">
      <c r="C933" s="589"/>
    </row>
    <row r="934" spans="3:3">
      <c r="C934" s="589"/>
    </row>
    <row r="935" spans="3:3">
      <c r="C935" s="589"/>
    </row>
    <row r="936" spans="3:3">
      <c r="C936" s="589"/>
    </row>
    <row r="937" spans="3:3">
      <c r="C937" s="589"/>
    </row>
    <row r="938" spans="3:3">
      <c r="C938" s="589"/>
    </row>
    <row r="939" spans="3:3">
      <c r="C939" s="589"/>
    </row>
    <row r="940" spans="3:3">
      <c r="C940" s="589"/>
    </row>
    <row r="941" spans="3:3">
      <c r="C941" s="589"/>
    </row>
    <row r="942" spans="3:3">
      <c r="C942" s="589"/>
    </row>
    <row r="943" spans="3:3">
      <c r="C943" s="589"/>
    </row>
    <row r="944" spans="3:3">
      <c r="C944" s="589"/>
    </row>
    <row r="945" spans="3:3">
      <c r="C945" s="589"/>
    </row>
    <row r="946" spans="3:3">
      <c r="C946" s="589"/>
    </row>
    <row r="947" spans="3:3">
      <c r="C947" s="589"/>
    </row>
    <row r="948" spans="3:3">
      <c r="C948" s="589"/>
    </row>
    <row r="949" spans="3:3">
      <c r="C949" s="589"/>
    </row>
    <row r="950" spans="3:3">
      <c r="C950" s="589"/>
    </row>
    <row r="951" spans="3:3">
      <c r="C951" s="589"/>
    </row>
    <row r="952" spans="3:3">
      <c r="C952" s="589"/>
    </row>
    <row r="953" spans="3:3">
      <c r="C953" s="589"/>
    </row>
    <row r="954" spans="3:3">
      <c r="C954" s="589"/>
    </row>
    <row r="955" spans="3:3">
      <c r="C955" s="589"/>
    </row>
    <row r="956" spans="3:3">
      <c r="C956" s="589"/>
    </row>
    <row r="957" spans="3:3">
      <c r="C957" s="589"/>
    </row>
    <row r="958" spans="3:3">
      <c r="C958" s="589"/>
    </row>
    <row r="959" spans="3:3">
      <c r="C959" s="589"/>
    </row>
    <row r="960" spans="3:3">
      <c r="C960" s="589"/>
    </row>
    <row r="961" spans="3:3">
      <c r="C961" s="589"/>
    </row>
    <row r="962" spans="3:3">
      <c r="C962" s="589"/>
    </row>
    <row r="963" spans="3:3">
      <c r="C963" s="589"/>
    </row>
    <row r="964" spans="3:3">
      <c r="C964" s="589"/>
    </row>
    <row r="965" spans="3:3">
      <c r="C965" s="589"/>
    </row>
    <row r="966" spans="3:3">
      <c r="C966" s="589"/>
    </row>
    <row r="967" spans="3:3">
      <c r="C967" s="589"/>
    </row>
    <row r="968" spans="3:3">
      <c r="C968" s="589"/>
    </row>
    <row r="969" spans="3:3">
      <c r="C969" s="589"/>
    </row>
    <row r="970" spans="3:3">
      <c r="C970" s="589"/>
    </row>
    <row r="971" spans="3:3">
      <c r="C971" s="589"/>
    </row>
    <row r="972" spans="3:3">
      <c r="C972" s="589"/>
    </row>
    <row r="973" spans="3:3">
      <c r="C973" s="589"/>
    </row>
    <row r="974" spans="3:3">
      <c r="C974" s="589"/>
    </row>
    <row r="975" spans="3:3">
      <c r="C975" s="589"/>
    </row>
    <row r="976" spans="3:3">
      <c r="C976" s="589"/>
    </row>
    <row r="977" spans="3:3">
      <c r="C977" s="589"/>
    </row>
    <row r="978" spans="3:3">
      <c r="C978" s="589"/>
    </row>
    <row r="979" spans="3:3">
      <c r="C979" s="589"/>
    </row>
    <row r="980" spans="3:3">
      <c r="C980" s="589"/>
    </row>
    <row r="981" spans="3:3">
      <c r="C981" s="589"/>
    </row>
    <row r="982" spans="3:3">
      <c r="C982" s="589"/>
    </row>
    <row r="983" spans="3:3">
      <c r="C983" s="589"/>
    </row>
    <row r="984" spans="3:3">
      <c r="C984" s="589"/>
    </row>
    <row r="985" spans="3:3">
      <c r="C985" s="589"/>
    </row>
    <row r="986" spans="3:3">
      <c r="C986" s="589"/>
    </row>
    <row r="987" spans="3:3">
      <c r="C987" s="589"/>
    </row>
    <row r="988" spans="3:3">
      <c r="C988" s="589"/>
    </row>
    <row r="989" spans="3:3">
      <c r="C989" s="589"/>
    </row>
    <row r="990" spans="3:3">
      <c r="C990" s="589"/>
    </row>
    <row r="991" spans="3:3">
      <c r="C991" s="589"/>
    </row>
    <row r="992" spans="3:3">
      <c r="C992" s="589"/>
    </row>
    <row r="993" spans="3:3">
      <c r="C993" s="589"/>
    </row>
    <row r="994" spans="3:3">
      <c r="C994" s="589"/>
    </row>
    <row r="995" spans="3:3">
      <c r="C995" s="589"/>
    </row>
    <row r="996" spans="3:3">
      <c r="C996" s="589"/>
    </row>
    <row r="997" spans="3:3">
      <c r="C997" s="589"/>
    </row>
    <row r="998" spans="3:3">
      <c r="C998" s="589"/>
    </row>
    <row r="999" spans="3:3">
      <c r="C999" s="589"/>
    </row>
    <row r="1000" spans="3:3">
      <c r="C1000" s="589"/>
    </row>
    <row r="1001" spans="3:3">
      <c r="C1001" s="589"/>
    </row>
    <row r="1002" spans="3:3">
      <c r="C1002" s="589"/>
    </row>
    <row r="1003" spans="3:3">
      <c r="C1003" s="589"/>
    </row>
    <row r="1004" spans="3:3">
      <c r="C1004" s="589"/>
    </row>
    <row r="1005" spans="3:3">
      <c r="C1005" s="589"/>
    </row>
    <row r="1006" spans="3:3">
      <c r="C1006" s="589"/>
    </row>
    <row r="1007" spans="3:3">
      <c r="C1007" s="589"/>
    </row>
    <row r="1008" spans="3:3">
      <c r="C1008" s="589"/>
    </row>
    <row r="1009" spans="3:3">
      <c r="C1009" s="589"/>
    </row>
    <row r="1010" spans="3:3">
      <c r="C1010" s="589"/>
    </row>
    <row r="1011" spans="3:3">
      <c r="C1011" s="589"/>
    </row>
    <row r="1012" spans="3:3">
      <c r="C1012" s="589"/>
    </row>
    <row r="1013" spans="3:3">
      <c r="C1013" s="589"/>
    </row>
    <row r="1014" spans="3:3">
      <c r="C1014" s="589"/>
    </row>
    <row r="1015" spans="3:3">
      <c r="C1015" s="589"/>
    </row>
    <row r="1016" spans="3:3">
      <c r="C1016" s="589"/>
    </row>
    <row r="1017" spans="3:3">
      <c r="C1017" s="589"/>
    </row>
    <row r="1018" spans="3:3">
      <c r="C1018" s="589"/>
    </row>
    <row r="1019" spans="3:3">
      <c r="C1019" s="589"/>
    </row>
    <row r="1020" spans="3:3">
      <c r="C1020" s="589"/>
    </row>
    <row r="1021" spans="3:3">
      <c r="C1021" s="589"/>
    </row>
    <row r="1022" spans="3:3">
      <c r="C1022" s="589"/>
    </row>
    <row r="1023" spans="3:3">
      <c r="C1023" s="589"/>
    </row>
    <row r="1024" spans="3:3">
      <c r="C1024" s="589"/>
    </row>
    <row r="1025" spans="3:3">
      <c r="C1025" s="589"/>
    </row>
    <row r="1026" spans="3:3">
      <c r="C1026" s="589"/>
    </row>
    <row r="1027" spans="3:3">
      <c r="C1027" s="589"/>
    </row>
    <row r="1028" spans="3:3">
      <c r="C1028" s="589"/>
    </row>
    <row r="1029" spans="3:3">
      <c r="C1029" s="589"/>
    </row>
    <row r="1030" spans="3:3">
      <c r="C1030" s="589"/>
    </row>
    <row r="1031" spans="3:3">
      <c r="C1031" s="589"/>
    </row>
    <row r="1032" spans="3:3">
      <c r="C1032" s="589"/>
    </row>
    <row r="1033" spans="3:3">
      <c r="C1033" s="589"/>
    </row>
    <row r="1034" spans="3:3">
      <c r="C1034" s="589"/>
    </row>
    <row r="1035" spans="3:3">
      <c r="C1035" s="589"/>
    </row>
    <row r="1036" spans="3:3">
      <c r="C1036" s="589"/>
    </row>
    <row r="1037" spans="3:3">
      <c r="C1037" s="589"/>
    </row>
    <row r="1038" spans="3:3">
      <c r="C1038" s="589"/>
    </row>
    <row r="1039" spans="3:3">
      <c r="C1039" s="589"/>
    </row>
    <row r="1040" spans="3:3">
      <c r="C1040" s="589"/>
    </row>
    <row r="1041" spans="3:3">
      <c r="C1041" s="589"/>
    </row>
    <row r="1042" spans="3:3">
      <c r="C1042" s="589"/>
    </row>
    <row r="1043" spans="3:3">
      <c r="C1043" s="589"/>
    </row>
    <row r="1044" spans="3:3">
      <c r="C1044" s="589"/>
    </row>
    <row r="1045" spans="3:3">
      <c r="C1045" s="589"/>
    </row>
    <row r="1046" spans="3:3">
      <c r="C1046" s="589"/>
    </row>
    <row r="1047" spans="3:3">
      <c r="C1047" s="589"/>
    </row>
    <row r="1048" spans="3:3">
      <c r="C1048" s="589"/>
    </row>
    <row r="1049" spans="3:3">
      <c r="C1049" s="589"/>
    </row>
    <row r="1050" spans="3:3">
      <c r="C1050" s="589"/>
    </row>
    <row r="1051" spans="3:3">
      <c r="C1051" s="589"/>
    </row>
    <row r="1052" spans="3:3">
      <c r="C1052" s="589"/>
    </row>
    <row r="1053" spans="3:3">
      <c r="C1053" s="589"/>
    </row>
    <row r="1054" spans="3:3">
      <c r="C1054" s="589"/>
    </row>
    <row r="1055" spans="3:3">
      <c r="C1055" s="589"/>
    </row>
    <row r="1056" spans="3:3">
      <c r="C1056" s="589"/>
    </row>
    <row r="1057" spans="3:3">
      <c r="C1057" s="589"/>
    </row>
    <row r="1058" spans="3:3">
      <c r="C1058" s="589"/>
    </row>
    <row r="1059" spans="3:3">
      <c r="C1059" s="589"/>
    </row>
    <row r="1060" spans="3:3">
      <c r="C1060" s="589"/>
    </row>
    <row r="1061" spans="3:3">
      <c r="C1061" s="589"/>
    </row>
    <row r="1062" spans="3:3">
      <c r="C1062" s="589"/>
    </row>
    <row r="1063" spans="3:3">
      <c r="C1063" s="589"/>
    </row>
    <row r="1064" spans="3:3">
      <c r="C1064" s="589"/>
    </row>
    <row r="1065" spans="3:3">
      <c r="C1065" s="589"/>
    </row>
    <row r="1066" spans="3:3">
      <c r="C1066" s="589"/>
    </row>
    <row r="1067" spans="3:3">
      <c r="C1067" s="589"/>
    </row>
    <row r="1068" spans="3:3">
      <c r="C1068" s="589"/>
    </row>
    <row r="1069" spans="3:3">
      <c r="C1069" s="589"/>
    </row>
    <row r="1070" spans="3:3">
      <c r="C1070" s="589"/>
    </row>
    <row r="1071" spans="3:3">
      <c r="C1071" s="589"/>
    </row>
    <row r="1072" spans="3:3">
      <c r="C1072" s="589"/>
    </row>
    <row r="1073" spans="3:3">
      <c r="C1073" s="589"/>
    </row>
    <row r="1074" spans="3:3">
      <c r="C1074" s="589"/>
    </row>
    <row r="1075" spans="3:3">
      <c r="C1075" s="589"/>
    </row>
    <row r="1076" spans="3:3">
      <c r="C1076" s="589"/>
    </row>
    <row r="1077" spans="3:3">
      <c r="C1077" s="589"/>
    </row>
    <row r="1078" spans="3:3">
      <c r="C1078" s="589"/>
    </row>
    <row r="1079" spans="3:3">
      <c r="C1079" s="589"/>
    </row>
    <row r="1080" spans="3:3">
      <c r="C1080" s="589"/>
    </row>
    <row r="1081" spans="3:3">
      <c r="C1081" s="589"/>
    </row>
    <row r="1082" spans="3:3">
      <c r="C1082" s="589"/>
    </row>
    <row r="1083" spans="3:3">
      <c r="C1083" s="589"/>
    </row>
    <row r="1084" spans="3:3">
      <c r="C1084" s="589"/>
    </row>
    <row r="1085" spans="3:3">
      <c r="C1085" s="589"/>
    </row>
    <row r="1086" spans="3:3">
      <c r="C1086" s="589"/>
    </row>
    <row r="1087" spans="3:3">
      <c r="C1087" s="589"/>
    </row>
    <row r="1088" spans="3:3">
      <c r="C1088" s="589"/>
    </row>
    <row r="1089" spans="3:3">
      <c r="C1089" s="589"/>
    </row>
    <row r="1090" spans="3:3">
      <c r="C1090" s="589"/>
    </row>
    <row r="1091" spans="3:3">
      <c r="C1091" s="589"/>
    </row>
    <row r="1092" spans="3:3">
      <c r="C1092" s="589"/>
    </row>
    <row r="1093" spans="3:3">
      <c r="C1093" s="589"/>
    </row>
    <row r="1094" spans="3:3">
      <c r="C1094" s="589"/>
    </row>
    <row r="1095" spans="3:3">
      <c r="C1095" s="589"/>
    </row>
    <row r="1096" spans="3:3">
      <c r="C1096" s="589"/>
    </row>
    <row r="1097" spans="3:3">
      <c r="C1097" s="589"/>
    </row>
    <row r="1098" spans="3:3">
      <c r="C1098" s="589"/>
    </row>
    <row r="1099" spans="3:3">
      <c r="C1099" s="589"/>
    </row>
    <row r="1100" spans="3:3">
      <c r="C1100" s="589"/>
    </row>
    <row r="1101" spans="3:3">
      <c r="C1101" s="589"/>
    </row>
    <row r="1102" spans="3:3">
      <c r="C1102" s="589"/>
    </row>
    <row r="1103" spans="3:3">
      <c r="C1103" s="589"/>
    </row>
    <row r="1104" spans="3:3">
      <c r="C1104" s="589"/>
    </row>
    <row r="1105" spans="3:3">
      <c r="C1105" s="589"/>
    </row>
    <row r="1106" spans="3:3">
      <c r="C1106" s="589"/>
    </row>
    <row r="1107" spans="3:3">
      <c r="C1107" s="589"/>
    </row>
    <row r="1108" spans="3:3">
      <c r="C1108" s="589"/>
    </row>
    <row r="1109" spans="3:3">
      <c r="C1109" s="589"/>
    </row>
    <row r="1110" spans="3:3">
      <c r="C1110" s="589"/>
    </row>
    <row r="1111" spans="3:3">
      <c r="C1111" s="589"/>
    </row>
    <row r="1112" spans="3:3">
      <c r="C1112" s="589"/>
    </row>
    <row r="1113" spans="3:3">
      <c r="C1113" s="589"/>
    </row>
    <row r="1114" spans="3:3">
      <c r="C1114" s="589"/>
    </row>
    <row r="1115" spans="3:3">
      <c r="C1115" s="589"/>
    </row>
    <row r="1116" spans="3:3">
      <c r="C1116" s="589"/>
    </row>
    <row r="1117" spans="3:3">
      <c r="C1117" s="589"/>
    </row>
    <row r="1118" spans="3:3">
      <c r="C1118" s="589"/>
    </row>
    <row r="1119" spans="3:3">
      <c r="C1119" s="589"/>
    </row>
    <row r="1120" spans="3:3">
      <c r="C1120" s="589"/>
    </row>
    <row r="1121" spans="3:3">
      <c r="C1121" s="589"/>
    </row>
    <row r="1122" spans="3:3">
      <c r="C1122" s="589"/>
    </row>
    <row r="1123" spans="3:3">
      <c r="C1123" s="589"/>
    </row>
    <row r="1124" spans="3:3">
      <c r="C1124" s="589"/>
    </row>
    <row r="1125" spans="3:3">
      <c r="C1125" s="589"/>
    </row>
    <row r="1126" spans="3:3">
      <c r="C1126" s="589"/>
    </row>
    <row r="1127" spans="3:3">
      <c r="C1127" s="589"/>
    </row>
    <row r="1128" spans="3:3">
      <c r="C1128" s="589"/>
    </row>
    <row r="1129" spans="3:3">
      <c r="C1129" s="589"/>
    </row>
    <row r="1130" spans="3:3">
      <c r="C1130" s="589"/>
    </row>
    <row r="1131" spans="3:3">
      <c r="C1131" s="589"/>
    </row>
    <row r="1132" spans="3:3">
      <c r="C1132" s="589"/>
    </row>
    <row r="1133" spans="3:3">
      <c r="C1133" s="589"/>
    </row>
    <row r="1134" spans="3:3">
      <c r="C1134" s="589"/>
    </row>
    <row r="1135" spans="3:3">
      <c r="C1135" s="589"/>
    </row>
    <row r="1136" spans="3:3">
      <c r="C1136" s="589"/>
    </row>
    <row r="1137" spans="3:3">
      <c r="C1137" s="589"/>
    </row>
    <row r="1138" spans="3:3">
      <c r="C1138" s="589"/>
    </row>
    <row r="1139" spans="3:3">
      <c r="C1139" s="589"/>
    </row>
    <row r="1140" spans="3:3">
      <c r="C1140" s="589"/>
    </row>
    <row r="1141" spans="3:3">
      <c r="C1141" s="589"/>
    </row>
    <row r="1142" spans="3:3">
      <c r="C1142" s="589"/>
    </row>
    <row r="1143" spans="3:3">
      <c r="C1143" s="589"/>
    </row>
    <row r="1144" spans="3:3">
      <c r="C1144" s="589"/>
    </row>
    <row r="1145" spans="3:3">
      <c r="C1145" s="589"/>
    </row>
    <row r="1146" spans="3:3">
      <c r="C1146" s="589"/>
    </row>
    <row r="1147" spans="3:3">
      <c r="C1147" s="589"/>
    </row>
    <row r="1148" spans="3:3">
      <c r="C1148" s="589"/>
    </row>
    <row r="1149" spans="3:3">
      <c r="C1149" s="589"/>
    </row>
    <row r="1150" spans="3:3">
      <c r="C1150" s="589"/>
    </row>
    <row r="1151" spans="3:3">
      <c r="C1151" s="589"/>
    </row>
    <row r="1152" spans="3:3">
      <c r="C1152" s="589"/>
    </row>
    <row r="1153" spans="3:3">
      <c r="C1153" s="589"/>
    </row>
    <row r="1154" spans="3:3">
      <c r="C1154" s="589"/>
    </row>
    <row r="1155" spans="3:3">
      <c r="C1155" s="589"/>
    </row>
    <row r="1156" spans="3:3">
      <c r="C1156" s="589"/>
    </row>
    <row r="1157" spans="3:3">
      <c r="C1157" s="589"/>
    </row>
    <row r="1158" spans="3:3">
      <c r="C1158" s="589"/>
    </row>
    <row r="1159" spans="3:3">
      <c r="C1159" s="589"/>
    </row>
    <row r="1160" spans="3:3">
      <c r="C1160" s="589"/>
    </row>
    <row r="1161" spans="3:3">
      <c r="C1161" s="589"/>
    </row>
    <row r="1162" spans="3:3">
      <c r="C1162" s="589"/>
    </row>
    <row r="1163" spans="3:3">
      <c r="C1163" s="589"/>
    </row>
    <row r="1164" spans="3:3">
      <c r="C1164" s="589"/>
    </row>
    <row r="1165" spans="3:3">
      <c r="C1165" s="589"/>
    </row>
    <row r="1166" spans="3:3">
      <c r="C1166" s="589"/>
    </row>
    <row r="1167" spans="3:3">
      <c r="C1167" s="589"/>
    </row>
    <row r="1168" spans="3:3">
      <c r="C1168" s="589"/>
    </row>
    <row r="1169" spans="3:3">
      <c r="C1169" s="589"/>
    </row>
    <row r="1170" spans="3:3">
      <c r="C1170" s="589"/>
    </row>
    <row r="1171" spans="3:3">
      <c r="C1171" s="589"/>
    </row>
    <row r="1172" spans="3:3">
      <c r="C1172" s="589"/>
    </row>
    <row r="1173" spans="3:3">
      <c r="C1173" s="589"/>
    </row>
    <row r="1174" spans="3:3">
      <c r="C1174" s="589"/>
    </row>
    <row r="1175" spans="3:3">
      <c r="C1175" s="589"/>
    </row>
    <row r="1176" spans="3:3">
      <c r="C1176" s="589"/>
    </row>
    <row r="1177" spans="3:3">
      <c r="C1177" s="589"/>
    </row>
    <row r="1178" spans="3:3">
      <c r="C1178" s="589"/>
    </row>
    <row r="1179" spans="3:3">
      <c r="C1179" s="589"/>
    </row>
    <row r="1180" spans="3:3">
      <c r="C1180" s="589"/>
    </row>
    <row r="1181" spans="3:3">
      <c r="C1181" s="589"/>
    </row>
    <row r="1182" spans="3:3">
      <c r="C1182" s="589"/>
    </row>
    <row r="1183" spans="3:3">
      <c r="C1183" s="589"/>
    </row>
    <row r="1184" spans="3:3">
      <c r="C1184" s="589"/>
    </row>
    <row r="1185" spans="3:3">
      <c r="C1185" s="589"/>
    </row>
    <row r="1186" spans="3:3">
      <c r="C1186" s="589"/>
    </row>
    <row r="1187" spans="3:3">
      <c r="C1187" s="589"/>
    </row>
    <row r="1188" spans="3:3">
      <c r="C1188" s="589"/>
    </row>
    <row r="1189" spans="3:3">
      <c r="C1189" s="589"/>
    </row>
    <row r="1190" spans="3:3">
      <c r="C1190" s="589"/>
    </row>
    <row r="1191" spans="3:3">
      <c r="C1191" s="589"/>
    </row>
    <row r="1192" spans="3:3">
      <c r="C1192" s="589"/>
    </row>
    <row r="1193" spans="3:3">
      <c r="C1193" s="589"/>
    </row>
    <row r="1194" spans="3:3">
      <c r="C1194" s="589"/>
    </row>
    <row r="1195" spans="3:3">
      <c r="C1195" s="589"/>
    </row>
    <row r="1196" spans="3:3">
      <c r="C1196" s="589"/>
    </row>
    <row r="1197" spans="3:3">
      <c r="C1197" s="589"/>
    </row>
    <row r="1198" spans="3:3">
      <c r="C1198" s="589"/>
    </row>
    <row r="1199" spans="3:3">
      <c r="C1199" s="589"/>
    </row>
    <row r="1200" spans="3:3">
      <c r="C1200" s="589"/>
    </row>
    <row r="1201" spans="3:3">
      <c r="C1201" s="589"/>
    </row>
    <row r="1202" spans="3:3">
      <c r="C1202" s="589"/>
    </row>
    <row r="1203" spans="3:3">
      <c r="C1203" s="589"/>
    </row>
    <row r="1204" spans="3:3">
      <c r="C1204" s="589"/>
    </row>
    <row r="1205" spans="3:3">
      <c r="C1205" s="589"/>
    </row>
    <row r="1206" spans="3:3">
      <c r="C1206" s="589"/>
    </row>
    <row r="1207" spans="3:3">
      <c r="C1207" s="589"/>
    </row>
    <row r="1208" spans="3:3">
      <c r="C1208" s="589"/>
    </row>
    <row r="1209" spans="3:3">
      <c r="C1209" s="589"/>
    </row>
    <row r="1210" spans="3:3">
      <c r="C1210" s="589"/>
    </row>
    <row r="1211" spans="3:3">
      <c r="C1211" s="589"/>
    </row>
    <row r="1212" spans="3:3">
      <c r="C1212" s="589"/>
    </row>
    <row r="1213" spans="3:3">
      <c r="C1213" s="589"/>
    </row>
    <row r="1214" spans="3:3">
      <c r="C1214" s="589"/>
    </row>
    <row r="1215" spans="3:3">
      <c r="C1215" s="589"/>
    </row>
    <row r="1216" spans="3:3">
      <c r="C1216" s="589"/>
    </row>
    <row r="1217" spans="3:3">
      <c r="C1217" s="589"/>
    </row>
    <row r="1218" spans="3:3">
      <c r="C1218" s="589"/>
    </row>
    <row r="1219" spans="3:3">
      <c r="C1219" s="589"/>
    </row>
    <row r="1220" spans="3:3">
      <c r="C1220" s="589"/>
    </row>
    <row r="1221" spans="3:3">
      <c r="C1221" s="589"/>
    </row>
    <row r="1222" spans="3:3">
      <c r="C1222" s="589"/>
    </row>
    <row r="1223" spans="3:3">
      <c r="C1223" s="589"/>
    </row>
    <row r="1224" spans="3:3">
      <c r="C1224" s="589"/>
    </row>
    <row r="1225" spans="3:3">
      <c r="C1225" s="589"/>
    </row>
    <row r="1226" spans="3:3">
      <c r="C1226" s="589"/>
    </row>
    <row r="1227" spans="3:3">
      <c r="C1227" s="589"/>
    </row>
    <row r="1228" spans="3:3">
      <c r="C1228" s="589"/>
    </row>
    <row r="1229" spans="3:3">
      <c r="C1229" s="589"/>
    </row>
    <row r="1230" spans="3:3">
      <c r="C1230" s="589"/>
    </row>
    <row r="1231" spans="3:3">
      <c r="C1231" s="589"/>
    </row>
    <row r="1232" spans="3:3">
      <c r="C1232" s="589"/>
    </row>
    <row r="1233" spans="3:3">
      <c r="C1233" s="589"/>
    </row>
    <row r="1234" spans="3:3">
      <c r="C1234" s="589"/>
    </row>
    <row r="1235" spans="3:3">
      <c r="C1235" s="589"/>
    </row>
    <row r="1236" spans="3:3">
      <c r="C1236" s="589"/>
    </row>
    <row r="1237" spans="3:3">
      <c r="C1237" s="589"/>
    </row>
    <row r="1238" spans="3:3">
      <c r="C1238" s="589"/>
    </row>
    <row r="1239" spans="3:3">
      <c r="C1239" s="589"/>
    </row>
    <row r="1240" spans="3:3">
      <c r="C1240" s="589"/>
    </row>
    <row r="1241" spans="3:3">
      <c r="C1241" s="589"/>
    </row>
    <row r="1242" spans="3:3">
      <c r="C1242" s="589"/>
    </row>
    <row r="1243" spans="3:3">
      <c r="C1243" s="589"/>
    </row>
    <row r="1244" spans="3:3">
      <c r="C1244" s="589"/>
    </row>
    <row r="1245" spans="3:3">
      <c r="C1245" s="589"/>
    </row>
    <row r="1246" spans="3:3">
      <c r="C1246" s="589"/>
    </row>
    <row r="1247" spans="3:3">
      <c r="C1247" s="589"/>
    </row>
    <row r="1248" spans="3:3">
      <c r="C1248" s="589"/>
    </row>
    <row r="1249" spans="3:3">
      <c r="C1249" s="589"/>
    </row>
    <row r="1250" spans="3:3">
      <c r="C1250" s="589"/>
    </row>
    <row r="1251" spans="3:3">
      <c r="C1251" s="589"/>
    </row>
    <row r="1252" spans="3:3">
      <c r="C1252" s="589"/>
    </row>
    <row r="1253" spans="3:3">
      <c r="C1253" s="589"/>
    </row>
    <row r="1254" spans="3:3">
      <c r="C1254" s="589"/>
    </row>
    <row r="1255" spans="3:3">
      <c r="C1255" s="589"/>
    </row>
    <row r="1256" spans="3:3">
      <c r="C1256" s="589"/>
    </row>
    <row r="1257" spans="3:3">
      <c r="C1257" s="589"/>
    </row>
    <row r="1258" spans="3:3">
      <c r="C1258" s="589"/>
    </row>
    <row r="1259" spans="3:3">
      <c r="C1259" s="589"/>
    </row>
    <row r="1260" spans="3:3">
      <c r="C1260" s="589"/>
    </row>
    <row r="1261" spans="3:3">
      <c r="C1261" s="589"/>
    </row>
    <row r="1262" spans="3:3">
      <c r="C1262" s="589"/>
    </row>
    <row r="1263" spans="3:3">
      <c r="C1263" s="589"/>
    </row>
    <row r="1264" spans="3:3">
      <c r="C1264" s="589"/>
    </row>
    <row r="1265" spans="3:3">
      <c r="C1265" s="589"/>
    </row>
    <row r="1266" spans="3:3">
      <c r="C1266" s="589"/>
    </row>
    <row r="1267" spans="3:3">
      <c r="C1267" s="589"/>
    </row>
    <row r="1268" spans="3:3">
      <c r="C1268" s="589"/>
    </row>
    <row r="1269" spans="3:3">
      <c r="C1269" s="589"/>
    </row>
    <row r="1270" spans="3:3">
      <c r="C1270" s="589"/>
    </row>
    <row r="1271" spans="3:3">
      <c r="C1271" s="589"/>
    </row>
    <row r="1272" spans="3:3">
      <c r="C1272" s="589"/>
    </row>
    <row r="1273" spans="3:3">
      <c r="C1273" s="589"/>
    </row>
    <row r="1274" spans="3:3">
      <c r="C1274" s="589"/>
    </row>
    <row r="1275" spans="3:3">
      <c r="C1275" s="589"/>
    </row>
    <row r="1276" spans="3:3">
      <c r="C1276" s="589"/>
    </row>
    <row r="1277" spans="3:3">
      <c r="C1277" s="589"/>
    </row>
    <row r="1278" spans="3:3">
      <c r="C1278" s="589"/>
    </row>
    <row r="1279" spans="3:3">
      <c r="C1279" s="589"/>
    </row>
    <row r="1280" spans="3:3">
      <c r="C1280" s="589"/>
    </row>
    <row r="1281" spans="3:3">
      <c r="C1281" s="589"/>
    </row>
    <row r="1282" spans="3:3">
      <c r="C1282" s="589"/>
    </row>
    <row r="1283" spans="3:3">
      <c r="C1283" s="589"/>
    </row>
    <row r="1284" spans="3:3">
      <c r="C1284" s="589"/>
    </row>
    <row r="1285" spans="3:3">
      <c r="C1285" s="589"/>
    </row>
    <row r="1286" spans="3:3">
      <c r="C1286" s="589"/>
    </row>
    <row r="1287" spans="3:3">
      <c r="C1287" s="589"/>
    </row>
    <row r="1288" spans="3:3">
      <c r="C1288" s="589"/>
    </row>
    <row r="1289" spans="3:3">
      <c r="C1289" s="589"/>
    </row>
    <row r="1290" spans="3:3">
      <c r="C1290" s="589"/>
    </row>
    <row r="1291" spans="3:3">
      <c r="C1291" s="589"/>
    </row>
    <row r="1292" spans="3:3">
      <c r="C1292" s="589"/>
    </row>
    <row r="1293" spans="3:3">
      <c r="C1293" s="589"/>
    </row>
    <row r="1294" spans="3:3">
      <c r="C1294" s="589"/>
    </row>
    <row r="1295" spans="3:3">
      <c r="C1295" s="589"/>
    </row>
    <row r="1296" spans="3:3">
      <c r="C1296" s="589"/>
    </row>
    <row r="1297" spans="3:3">
      <c r="C1297" s="589"/>
    </row>
    <row r="1298" spans="3:3">
      <c r="C1298" s="589"/>
    </row>
    <row r="1299" spans="3:3">
      <c r="C1299" s="589"/>
    </row>
    <row r="1300" spans="3:3">
      <c r="C1300" s="589"/>
    </row>
    <row r="1301" spans="3:3">
      <c r="C1301" s="589"/>
    </row>
    <row r="1302" spans="3:3">
      <c r="C1302" s="589"/>
    </row>
    <row r="1303" spans="3:3">
      <c r="C1303" s="589"/>
    </row>
    <row r="1304" spans="3:3">
      <c r="C1304" s="589"/>
    </row>
    <row r="1305" spans="3:3">
      <c r="C1305" s="589"/>
    </row>
    <row r="1306" spans="3:3">
      <c r="C1306" s="589"/>
    </row>
    <row r="1307" spans="3:3">
      <c r="C1307" s="589"/>
    </row>
    <row r="1308" spans="3:3">
      <c r="C1308" s="589"/>
    </row>
    <row r="1309" spans="3:3">
      <c r="C1309" s="589"/>
    </row>
    <row r="1310" spans="3:3">
      <c r="C1310" s="589"/>
    </row>
    <row r="1311" spans="3:3">
      <c r="C1311" s="589"/>
    </row>
    <row r="1312" spans="3:3">
      <c r="C1312" s="589"/>
    </row>
    <row r="1313" spans="3:3">
      <c r="C1313" s="589"/>
    </row>
    <row r="1314" spans="3:3">
      <c r="C1314" s="589"/>
    </row>
    <row r="1315" spans="3:3">
      <c r="C1315" s="589"/>
    </row>
    <row r="1316" spans="3:3">
      <c r="C1316" s="589"/>
    </row>
    <row r="1317" spans="3:3">
      <c r="C1317" s="589"/>
    </row>
    <row r="1318" spans="3:3">
      <c r="C1318" s="589"/>
    </row>
    <row r="1319" spans="3:3">
      <c r="C1319" s="589"/>
    </row>
    <row r="1320" spans="3:3">
      <c r="C1320" s="589"/>
    </row>
    <row r="1321" spans="3:3">
      <c r="C1321" s="589"/>
    </row>
    <row r="1322" spans="3:3">
      <c r="C1322" s="589"/>
    </row>
    <row r="1323" spans="3:3">
      <c r="C1323" s="589"/>
    </row>
    <row r="1324" spans="3:3">
      <c r="C1324" s="589"/>
    </row>
    <row r="1325" spans="3:3">
      <c r="C1325" s="589"/>
    </row>
    <row r="1326" spans="3:3">
      <c r="C1326" s="589"/>
    </row>
    <row r="1327" spans="3:3">
      <c r="C1327" s="589"/>
    </row>
    <row r="1328" spans="3:3">
      <c r="C1328" s="589"/>
    </row>
    <row r="1329" spans="3:3">
      <c r="C1329" s="589"/>
    </row>
    <row r="1330" spans="3:3">
      <c r="C1330" s="589"/>
    </row>
    <row r="1331" spans="3:3">
      <c r="C1331" s="589"/>
    </row>
    <row r="1332" spans="3:3">
      <c r="C1332" s="589"/>
    </row>
    <row r="1333" spans="3:3">
      <c r="C1333" s="589"/>
    </row>
    <row r="1334" spans="3:3">
      <c r="C1334" s="589"/>
    </row>
    <row r="1335" spans="3:3">
      <c r="C1335" s="589"/>
    </row>
    <row r="1336" spans="3:3">
      <c r="C1336" s="589"/>
    </row>
    <row r="1337" spans="3:3">
      <c r="C1337" s="589"/>
    </row>
    <row r="1338" spans="3:3">
      <c r="C1338" s="589"/>
    </row>
    <row r="1339" spans="3:3">
      <c r="C1339" s="589"/>
    </row>
    <row r="1340" spans="3:3">
      <c r="C1340" s="589"/>
    </row>
    <row r="1341" spans="3:3">
      <c r="C1341" s="589"/>
    </row>
    <row r="1342" spans="3:3">
      <c r="C1342" s="589"/>
    </row>
    <row r="1343" spans="3:3">
      <c r="C1343" s="589"/>
    </row>
    <row r="1344" spans="3:3">
      <c r="C1344" s="589"/>
    </row>
    <row r="1345" spans="3:3">
      <c r="C1345" s="589"/>
    </row>
    <row r="1346" spans="3:3">
      <c r="C1346" s="589"/>
    </row>
    <row r="1347" spans="3:3">
      <c r="C1347" s="589"/>
    </row>
    <row r="1348" spans="3:3">
      <c r="C1348" s="589"/>
    </row>
    <row r="1349" spans="3:3">
      <c r="C1349" s="589"/>
    </row>
    <row r="1350" spans="3:3">
      <c r="C1350" s="589"/>
    </row>
    <row r="1351" spans="3:3">
      <c r="C1351" s="589"/>
    </row>
    <row r="1352" spans="3:3">
      <c r="C1352" s="589"/>
    </row>
    <row r="1353" spans="3:3">
      <c r="C1353" s="589"/>
    </row>
    <row r="1354" spans="3:3">
      <c r="C1354" s="589"/>
    </row>
    <row r="1355" spans="3:3">
      <c r="C1355" s="589"/>
    </row>
    <row r="1356" spans="3:3">
      <c r="C1356" s="589"/>
    </row>
    <row r="1357" spans="3:3">
      <c r="C1357" s="589"/>
    </row>
    <row r="1358" spans="3:3">
      <c r="C1358" s="589"/>
    </row>
    <row r="1359" spans="3:3">
      <c r="C1359" s="589"/>
    </row>
    <row r="1360" spans="3:3">
      <c r="C1360" s="589"/>
    </row>
    <row r="1361" spans="3:3">
      <c r="C1361" s="589"/>
    </row>
    <row r="1362" spans="3:3">
      <c r="C1362" s="589"/>
    </row>
    <row r="1363" spans="3:3">
      <c r="C1363" s="589"/>
    </row>
    <row r="1364" spans="3:3">
      <c r="C1364" s="589"/>
    </row>
    <row r="1365" spans="3:3">
      <c r="C1365" s="589"/>
    </row>
    <row r="1366" spans="3:3">
      <c r="C1366" s="589"/>
    </row>
    <row r="1367" spans="3:3">
      <c r="C1367" s="589"/>
    </row>
    <row r="1368" spans="3:3">
      <c r="C1368" s="589"/>
    </row>
    <row r="1369" spans="3:3">
      <c r="C1369" s="589"/>
    </row>
    <row r="1370" spans="3:3">
      <c r="C1370" s="589"/>
    </row>
    <row r="1371" spans="3:3">
      <c r="C1371" s="589"/>
    </row>
    <row r="1372" spans="3:3">
      <c r="C1372" s="589"/>
    </row>
    <row r="1373" spans="3:3">
      <c r="C1373" s="589"/>
    </row>
    <row r="1374" spans="3:3">
      <c r="C1374" s="589"/>
    </row>
    <row r="1375" spans="3:3">
      <c r="C1375" s="589"/>
    </row>
    <row r="1376" spans="3:3">
      <c r="C1376" s="589"/>
    </row>
    <row r="1377" spans="3:3">
      <c r="C1377" s="589"/>
    </row>
    <row r="1378" spans="3:3">
      <c r="C1378" s="589"/>
    </row>
    <row r="1379" spans="3:3">
      <c r="C1379" s="589"/>
    </row>
    <row r="1380" spans="3:3">
      <c r="C1380" s="589"/>
    </row>
    <row r="1381" spans="3:3">
      <c r="C1381" s="589"/>
    </row>
    <row r="1382" spans="3:3">
      <c r="C1382" s="589"/>
    </row>
    <row r="1383" spans="3:3">
      <c r="C1383" s="589"/>
    </row>
    <row r="1384" spans="3:3">
      <c r="C1384" s="589"/>
    </row>
    <row r="1385" spans="3:3">
      <c r="C1385" s="589"/>
    </row>
    <row r="1386" spans="3:3">
      <c r="C1386" s="589"/>
    </row>
    <row r="1387" spans="3:3">
      <c r="C1387" s="589"/>
    </row>
    <row r="1388" spans="3:3">
      <c r="C1388" s="589"/>
    </row>
    <row r="1389" spans="3:3">
      <c r="C1389" s="589"/>
    </row>
    <row r="1390" spans="3:3">
      <c r="C1390" s="589"/>
    </row>
    <row r="1391" spans="3:3">
      <c r="C1391" s="589"/>
    </row>
    <row r="1392" spans="3:3">
      <c r="C1392" s="589"/>
    </row>
    <row r="1393" spans="3:3">
      <c r="C1393" s="589"/>
    </row>
    <row r="1394" spans="3:3">
      <c r="C1394" s="589"/>
    </row>
    <row r="1395" spans="3:3">
      <c r="C1395" s="589"/>
    </row>
    <row r="1396" spans="3:3">
      <c r="C1396" s="589"/>
    </row>
    <row r="1397" spans="3:3">
      <c r="C1397" s="589"/>
    </row>
    <row r="1398" spans="3:3">
      <c r="C1398" s="589"/>
    </row>
    <row r="1399" spans="3:3">
      <c r="C1399" s="589"/>
    </row>
    <row r="1400" spans="3:3">
      <c r="C1400" s="589"/>
    </row>
    <row r="1401" spans="3:3">
      <c r="C1401" s="589"/>
    </row>
    <row r="1402" spans="3:3">
      <c r="C1402" s="589"/>
    </row>
    <row r="1403" spans="3:3">
      <c r="C1403" s="589"/>
    </row>
    <row r="1404" spans="3:3">
      <c r="C1404" s="589"/>
    </row>
    <row r="1405" spans="3:3">
      <c r="C1405" s="589"/>
    </row>
    <row r="1406" spans="3:3">
      <c r="C1406" s="589"/>
    </row>
    <row r="1407" spans="3:3">
      <c r="C1407" s="589"/>
    </row>
    <row r="1408" spans="3:3">
      <c r="C1408" s="589"/>
    </row>
    <row r="1409" spans="3:3">
      <c r="C1409" s="589"/>
    </row>
    <row r="1410" spans="3:3">
      <c r="C1410" s="589"/>
    </row>
    <row r="1411" spans="3:3">
      <c r="C1411" s="589"/>
    </row>
    <row r="1412" spans="3:3">
      <c r="C1412" s="589"/>
    </row>
    <row r="1413" spans="3:3">
      <c r="C1413" s="589"/>
    </row>
    <row r="1414" spans="3:3">
      <c r="C1414" s="589"/>
    </row>
    <row r="1415" spans="3:3">
      <c r="C1415" s="589"/>
    </row>
    <row r="1416" spans="3:3">
      <c r="C1416" s="589"/>
    </row>
    <row r="1417" spans="3:3">
      <c r="C1417" s="589"/>
    </row>
    <row r="1418" spans="3:3">
      <c r="C1418" s="589"/>
    </row>
    <row r="1419" spans="3:3">
      <c r="C1419" s="589"/>
    </row>
    <row r="1420" spans="3:3">
      <c r="C1420" s="589"/>
    </row>
    <row r="1421" spans="3:3">
      <c r="C1421" s="589"/>
    </row>
    <row r="1422" spans="3:3">
      <c r="C1422" s="589"/>
    </row>
    <row r="1423" spans="3:3">
      <c r="C1423" s="589"/>
    </row>
    <row r="1424" spans="3:3">
      <c r="C1424" s="589"/>
    </row>
    <row r="1425" spans="3:3">
      <c r="C1425" s="589"/>
    </row>
    <row r="1426" spans="3:3">
      <c r="C1426" s="589"/>
    </row>
    <row r="1427" spans="3:3">
      <c r="C1427" s="589"/>
    </row>
    <row r="1428" spans="3:3">
      <c r="C1428" s="589"/>
    </row>
    <row r="1429" spans="3:3">
      <c r="C1429" s="589"/>
    </row>
    <row r="1430" spans="3:3">
      <c r="C1430" s="589"/>
    </row>
    <row r="1431" spans="3:3">
      <c r="C1431" s="589"/>
    </row>
    <row r="1432" spans="3:3">
      <c r="C1432" s="589"/>
    </row>
    <row r="1433" spans="3:3">
      <c r="C1433" s="589"/>
    </row>
    <row r="1434" spans="3:3">
      <c r="C1434" s="589"/>
    </row>
    <row r="1435" spans="3:3">
      <c r="C1435" s="589"/>
    </row>
    <row r="1436" spans="3:3">
      <c r="C1436" s="589"/>
    </row>
    <row r="1437" spans="3:3">
      <c r="C1437" s="589"/>
    </row>
    <row r="1438" spans="3:3">
      <c r="C1438" s="589"/>
    </row>
    <row r="1439" spans="3:3">
      <c r="C1439" s="589"/>
    </row>
    <row r="1440" spans="3:3">
      <c r="C1440" s="589"/>
    </row>
    <row r="1441" spans="3:3">
      <c r="C1441" s="589"/>
    </row>
    <row r="1442" spans="3:3">
      <c r="C1442" s="589"/>
    </row>
    <row r="1443" spans="3:3">
      <c r="C1443" s="589"/>
    </row>
    <row r="1444" spans="3:3">
      <c r="C1444" s="589"/>
    </row>
    <row r="1445" spans="3:3">
      <c r="C1445" s="589"/>
    </row>
    <row r="1446" spans="3:3">
      <c r="C1446" s="589"/>
    </row>
    <row r="1447" spans="3:3">
      <c r="C1447" s="589"/>
    </row>
    <row r="1448" spans="3:3">
      <c r="C1448" s="589"/>
    </row>
    <row r="1449" spans="3:3">
      <c r="C1449" s="589"/>
    </row>
    <row r="1450" spans="3:3">
      <c r="C1450" s="589"/>
    </row>
    <row r="1451" spans="3:3">
      <c r="C1451" s="589"/>
    </row>
    <row r="1452" spans="3:3">
      <c r="C1452" s="589"/>
    </row>
    <row r="1453" spans="3:3">
      <c r="C1453" s="589"/>
    </row>
    <row r="1454" spans="3:3">
      <c r="C1454" s="589"/>
    </row>
    <row r="1455" spans="3:3">
      <c r="C1455" s="589"/>
    </row>
    <row r="1456" spans="3:3">
      <c r="C1456" s="589"/>
    </row>
    <row r="1457" spans="3:3">
      <c r="C1457" s="589"/>
    </row>
    <row r="1458" spans="3:3">
      <c r="C1458" s="589"/>
    </row>
    <row r="1459" spans="3:3">
      <c r="C1459" s="589"/>
    </row>
    <row r="1460" spans="3:3">
      <c r="C1460" s="589"/>
    </row>
    <row r="1461" spans="3:3">
      <c r="C1461" s="589"/>
    </row>
    <row r="1462" spans="3:3">
      <c r="C1462" s="589"/>
    </row>
    <row r="1463" spans="3:3">
      <c r="C1463" s="589"/>
    </row>
    <row r="1464" spans="3:3">
      <c r="C1464" s="589"/>
    </row>
    <row r="1465" spans="3:3">
      <c r="C1465" s="589"/>
    </row>
    <row r="1466" spans="3:3">
      <c r="C1466" s="589"/>
    </row>
    <row r="1467" spans="3:3">
      <c r="C1467" s="589"/>
    </row>
    <row r="1468" spans="3:3">
      <c r="C1468" s="589"/>
    </row>
    <row r="1469" spans="3:3">
      <c r="C1469" s="589"/>
    </row>
    <row r="1470" spans="3:3">
      <c r="C1470" s="589"/>
    </row>
    <row r="1471" spans="3:3">
      <c r="C1471" s="589"/>
    </row>
    <row r="1472" spans="3:3">
      <c r="C1472" s="589"/>
    </row>
    <row r="1473" spans="3:3">
      <c r="C1473" s="589"/>
    </row>
    <row r="1474" spans="3:3">
      <c r="C1474" s="589"/>
    </row>
    <row r="1475" spans="3:3">
      <c r="C1475" s="589"/>
    </row>
    <row r="1476" spans="3:3">
      <c r="C1476" s="589"/>
    </row>
    <row r="1477" spans="3:3">
      <c r="C1477" s="589"/>
    </row>
    <row r="1478" spans="3:3">
      <c r="C1478" s="589"/>
    </row>
    <row r="1479" spans="3:3">
      <c r="C1479" s="589"/>
    </row>
    <row r="1480" spans="3:3">
      <c r="C1480" s="589"/>
    </row>
    <row r="1481" spans="3:3">
      <c r="C1481" s="589"/>
    </row>
    <row r="1482" spans="3:3">
      <c r="C1482" s="589"/>
    </row>
    <row r="1483" spans="3:3">
      <c r="C1483" s="589"/>
    </row>
    <row r="1484" spans="3:3">
      <c r="C1484" s="589"/>
    </row>
    <row r="1485" spans="3:3">
      <c r="C1485" s="589"/>
    </row>
    <row r="1486" spans="3:3">
      <c r="C1486" s="589"/>
    </row>
    <row r="1487" spans="3:3">
      <c r="C1487" s="589"/>
    </row>
    <row r="1488" spans="3:3">
      <c r="C1488" s="589"/>
    </row>
    <row r="1489" spans="3:3">
      <c r="C1489" s="589"/>
    </row>
    <row r="1490" spans="3:3">
      <c r="C1490" s="589"/>
    </row>
    <row r="1491" spans="3:3">
      <c r="C1491" s="589"/>
    </row>
    <row r="1492" spans="3:3">
      <c r="C1492" s="589"/>
    </row>
    <row r="1493" spans="3:3">
      <c r="C1493" s="589"/>
    </row>
    <row r="1494" spans="3:3">
      <c r="C1494" s="589"/>
    </row>
    <row r="1495" spans="3:3">
      <c r="C1495" s="589"/>
    </row>
    <row r="1496" spans="3:3">
      <c r="C1496" s="589"/>
    </row>
    <row r="1497" spans="3:3">
      <c r="C1497" s="589"/>
    </row>
    <row r="1498" spans="3:3">
      <c r="C1498" s="589"/>
    </row>
    <row r="1499" spans="3:3">
      <c r="C1499" s="589"/>
    </row>
    <row r="1500" spans="3:3">
      <c r="C1500" s="589"/>
    </row>
    <row r="1501" spans="3:3">
      <c r="C1501" s="589"/>
    </row>
    <row r="1502" spans="3:3">
      <c r="C1502" s="589"/>
    </row>
    <row r="1503" spans="3:3">
      <c r="C1503" s="589"/>
    </row>
    <row r="1504" spans="3:3">
      <c r="C1504" s="589"/>
    </row>
    <row r="1505" spans="3:3">
      <c r="C1505" s="589"/>
    </row>
    <row r="1506" spans="3:3">
      <c r="C1506" s="589"/>
    </row>
    <row r="1507" spans="3:3">
      <c r="C1507" s="589"/>
    </row>
    <row r="1508" spans="3:3">
      <c r="C1508" s="589"/>
    </row>
    <row r="1509" spans="3:3">
      <c r="C1509" s="589"/>
    </row>
    <row r="1510" spans="3:3">
      <c r="C1510" s="589"/>
    </row>
    <row r="1511" spans="3:3">
      <c r="C1511" s="589"/>
    </row>
    <row r="1512" spans="3:3">
      <c r="C1512" s="589"/>
    </row>
    <row r="1513" spans="3:3">
      <c r="C1513" s="589"/>
    </row>
    <row r="1514" spans="3:3">
      <c r="C1514" s="589"/>
    </row>
    <row r="1515" spans="3:3">
      <c r="C1515" s="589"/>
    </row>
    <row r="1516" spans="3:3">
      <c r="C1516" s="589"/>
    </row>
    <row r="1517" spans="3:3">
      <c r="C1517" s="589"/>
    </row>
    <row r="1518" spans="3:3">
      <c r="C1518" s="589"/>
    </row>
    <row r="1519" spans="3:3">
      <c r="C1519" s="589"/>
    </row>
    <row r="1520" spans="3:3">
      <c r="C1520" s="589"/>
    </row>
    <row r="1521" spans="3:3">
      <c r="C1521" s="589"/>
    </row>
    <row r="1522" spans="3:3">
      <c r="C1522" s="589"/>
    </row>
    <row r="1523" spans="3:3">
      <c r="C1523" s="589"/>
    </row>
    <row r="1524" spans="3:3">
      <c r="C1524" s="589"/>
    </row>
    <row r="1525" spans="3:3">
      <c r="C1525" s="589"/>
    </row>
    <row r="1526" spans="3:3">
      <c r="C1526" s="589"/>
    </row>
    <row r="1527" spans="3:3">
      <c r="C1527" s="589"/>
    </row>
    <row r="1528" spans="3:3">
      <c r="C1528" s="589"/>
    </row>
    <row r="1529" spans="3:3">
      <c r="C1529" s="589"/>
    </row>
    <row r="1530" spans="3:3">
      <c r="C1530" s="589"/>
    </row>
    <row r="1531" spans="3:3">
      <c r="C1531" s="589"/>
    </row>
    <row r="1532" spans="3:3">
      <c r="C1532" s="589"/>
    </row>
    <row r="1533" spans="3:3">
      <c r="C1533" s="589"/>
    </row>
    <row r="1534" spans="3:3">
      <c r="C1534" s="589"/>
    </row>
    <row r="1535" spans="3:3">
      <c r="C1535" s="589"/>
    </row>
    <row r="1536" spans="3:3">
      <c r="C1536" s="589"/>
    </row>
    <row r="1537" spans="3:3">
      <c r="C1537" s="589"/>
    </row>
    <row r="1538" spans="3:3">
      <c r="C1538" s="589"/>
    </row>
    <row r="1539" spans="3:3">
      <c r="C1539" s="589"/>
    </row>
    <row r="1540" spans="3:3">
      <c r="C1540" s="589"/>
    </row>
    <row r="1541" spans="3:3">
      <c r="C1541" s="589"/>
    </row>
    <row r="1542" spans="3:3">
      <c r="C1542" s="589"/>
    </row>
    <row r="1543" spans="3:3">
      <c r="C1543" s="589"/>
    </row>
    <row r="1544" spans="3:3">
      <c r="C1544" s="589"/>
    </row>
    <row r="1545" spans="3:3">
      <c r="C1545" s="589"/>
    </row>
    <row r="1546" spans="3:3">
      <c r="C1546" s="589"/>
    </row>
    <row r="1547" spans="3:3">
      <c r="C1547" s="589"/>
    </row>
    <row r="1548" spans="3:3">
      <c r="C1548" s="589"/>
    </row>
    <row r="1549" spans="3:3">
      <c r="C1549" s="589"/>
    </row>
    <row r="1550" spans="3:3">
      <c r="C1550" s="589"/>
    </row>
    <row r="1551" spans="3:3">
      <c r="C1551" s="589"/>
    </row>
    <row r="1552" spans="3:3">
      <c r="C1552" s="589"/>
    </row>
    <row r="1553" spans="3:3">
      <c r="C1553" s="589"/>
    </row>
    <row r="1554" spans="3:3">
      <c r="C1554" s="589"/>
    </row>
    <row r="1555" spans="3:3">
      <c r="C1555" s="589"/>
    </row>
    <row r="1556" spans="3:3">
      <c r="C1556" s="589"/>
    </row>
    <row r="1557" spans="3:3">
      <c r="C1557" s="589"/>
    </row>
    <row r="1558" spans="3:3">
      <c r="C1558" s="589"/>
    </row>
    <row r="1559" spans="3:3">
      <c r="C1559" s="589"/>
    </row>
    <row r="1560" spans="3:3">
      <c r="C1560" s="589"/>
    </row>
    <row r="1561" spans="3:3">
      <c r="C1561" s="589"/>
    </row>
    <row r="1562" spans="3:3">
      <c r="C1562" s="589"/>
    </row>
    <row r="1563" spans="3:3">
      <c r="C1563" s="589"/>
    </row>
    <row r="1564" spans="3:3">
      <c r="C1564" s="589"/>
    </row>
    <row r="1565" spans="3:3">
      <c r="C1565" s="589"/>
    </row>
    <row r="1566" spans="3:3">
      <c r="C1566" s="589"/>
    </row>
    <row r="1567" spans="3:3">
      <c r="C1567" s="589"/>
    </row>
    <row r="1568" spans="3:3">
      <c r="C1568" s="589"/>
    </row>
    <row r="1569" spans="3:3">
      <c r="C1569" s="589"/>
    </row>
    <row r="1570" spans="3:3">
      <c r="C1570" s="589"/>
    </row>
    <row r="1571" spans="3:3">
      <c r="C1571" s="589"/>
    </row>
    <row r="1572" spans="3:3">
      <c r="C1572" s="589"/>
    </row>
    <row r="1573" spans="3:3">
      <c r="C1573" s="589"/>
    </row>
    <row r="1574" spans="3:3">
      <c r="C1574" s="589"/>
    </row>
    <row r="1575" spans="3:3">
      <c r="C1575" s="589"/>
    </row>
    <row r="1576" spans="3:3">
      <c r="C1576" s="589"/>
    </row>
    <row r="1577" spans="3:3">
      <c r="C1577" s="589"/>
    </row>
    <row r="1578" spans="3:3">
      <c r="C1578" s="589"/>
    </row>
    <row r="1579" spans="3:3">
      <c r="C1579" s="589"/>
    </row>
    <row r="1580" spans="3:3">
      <c r="C1580" s="589"/>
    </row>
    <row r="1581" spans="3:3">
      <c r="C1581" s="589"/>
    </row>
    <row r="1582" spans="3:3">
      <c r="C1582" s="589"/>
    </row>
    <row r="1583" spans="3:3">
      <c r="C1583" s="589"/>
    </row>
    <row r="1584" spans="3:3">
      <c r="C1584" s="589"/>
    </row>
    <row r="1585" spans="3:3">
      <c r="C1585" s="589"/>
    </row>
    <row r="1586" spans="3:3">
      <c r="C1586" s="589"/>
    </row>
    <row r="1587" spans="3:3">
      <c r="C1587" s="589"/>
    </row>
    <row r="1588" spans="3:3">
      <c r="C1588" s="589"/>
    </row>
    <row r="1589" spans="3:3">
      <c r="C1589" s="589"/>
    </row>
    <row r="1590" spans="3:3">
      <c r="C1590" s="589"/>
    </row>
    <row r="1591" spans="3:3">
      <c r="C1591" s="589"/>
    </row>
    <row r="1592" spans="3:3">
      <c r="C1592" s="589"/>
    </row>
    <row r="1593" spans="3:3">
      <c r="C1593" s="589"/>
    </row>
    <row r="1594" spans="3:3">
      <c r="C1594" s="589"/>
    </row>
    <row r="1595" spans="3:3">
      <c r="C1595" s="589"/>
    </row>
    <row r="1596" spans="3:3">
      <c r="C1596" s="589"/>
    </row>
    <row r="1597" spans="3:3">
      <c r="C1597" s="589"/>
    </row>
    <row r="1598" spans="3:3">
      <c r="C1598" s="589"/>
    </row>
    <row r="1599" spans="3:3">
      <c r="C1599" s="589"/>
    </row>
    <row r="1600" spans="3:3">
      <c r="C1600" s="589"/>
    </row>
    <row r="1601" spans="3:3">
      <c r="C1601" s="589"/>
    </row>
    <row r="1602" spans="3:3">
      <c r="C1602" s="589"/>
    </row>
    <row r="1603" spans="3:3">
      <c r="C1603" s="589"/>
    </row>
    <row r="1604" spans="3:3">
      <c r="C1604" s="589"/>
    </row>
    <row r="1605" spans="3:3">
      <c r="C1605" s="589"/>
    </row>
    <row r="1606" spans="3:3">
      <c r="C1606" s="589"/>
    </row>
    <row r="1607" spans="3:3">
      <c r="C1607" s="589"/>
    </row>
    <row r="1608" spans="3:3">
      <c r="C1608" s="589"/>
    </row>
    <row r="1609" spans="3:3">
      <c r="C1609" s="589"/>
    </row>
    <row r="1610" spans="3:3">
      <c r="C1610" s="589"/>
    </row>
    <row r="1611" spans="3:3">
      <c r="C1611" s="589"/>
    </row>
    <row r="1612" spans="3:3">
      <c r="C1612" s="589"/>
    </row>
    <row r="1613" spans="3:3">
      <c r="C1613" s="589"/>
    </row>
    <row r="1614" spans="3:3">
      <c r="C1614" s="589"/>
    </row>
    <row r="1615" spans="3:3">
      <c r="C1615" s="589"/>
    </row>
    <row r="1616" spans="3:3">
      <c r="C1616" s="589"/>
    </row>
    <row r="1617" spans="3:3">
      <c r="C1617" s="589"/>
    </row>
    <row r="1618" spans="3:3">
      <c r="C1618" s="589"/>
    </row>
    <row r="1619" spans="3:3">
      <c r="C1619" s="589"/>
    </row>
    <row r="1620" spans="3:3">
      <c r="C1620" s="589"/>
    </row>
    <row r="1621" spans="3:3">
      <c r="C1621" s="589"/>
    </row>
    <row r="1622" spans="3:3">
      <c r="C1622" s="589"/>
    </row>
    <row r="1623" spans="3:3">
      <c r="C1623" s="589"/>
    </row>
    <row r="1624" spans="3:3">
      <c r="C1624" s="589"/>
    </row>
    <row r="1625" spans="3:3">
      <c r="C1625" s="589"/>
    </row>
    <row r="1626" spans="3:3">
      <c r="C1626" s="589"/>
    </row>
    <row r="1627" spans="3:3">
      <c r="C1627" s="589"/>
    </row>
    <row r="1628" spans="3:3">
      <c r="C1628" s="589"/>
    </row>
    <row r="1629" spans="3:3">
      <c r="C1629" s="589"/>
    </row>
    <row r="1630" spans="3:3">
      <c r="C1630" s="589"/>
    </row>
    <row r="1631" spans="3:3">
      <c r="C1631" s="589"/>
    </row>
    <row r="1632" spans="3:3">
      <c r="C1632" s="589"/>
    </row>
    <row r="1633" spans="3:3">
      <c r="C1633" s="589"/>
    </row>
    <row r="1634" spans="3:3">
      <c r="C1634" s="589"/>
    </row>
    <row r="1635" spans="3:3">
      <c r="C1635" s="589"/>
    </row>
    <row r="1636" spans="3:3">
      <c r="C1636" s="589"/>
    </row>
    <row r="1637" spans="3:3">
      <c r="C1637" s="589"/>
    </row>
    <row r="1638" spans="3:3">
      <c r="C1638" s="589"/>
    </row>
    <row r="1639" spans="3:3">
      <c r="C1639" s="589"/>
    </row>
    <row r="1640" spans="3:3">
      <c r="C1640" s="589"/>
    </row>
    <row r="1641" spans="3:3">
      <c r="C1641" s="589"/>
    </row>
    <row r="1642" spans="3:3">
      <c r="C1642" s="589"/>
    </row>
    <row r="1643" spans="3:3">
      <c r="C1643" s="589"/>
    </row>
    <row r="1644" spans="3:3">
      <c r="C1644" s="589"/>
    </row>
    <row r="1645" spans="3:3">
      <c r="C1645" s="589"/>
    </row>
    <row r="1646" spans="3:3">
      <c r="C1646" s="589"/>
    </row>
    <row r="1647" spans="3:3">
      <c r="C1647" s="589"/>
    </row>
    <row r="1648" spans="3:3">
      <c r="C1648" s="589"/>
    </row>
    <row r="1649" spans="3:3">
      <c r="C1649" s="589"/>
    </row>
    <row r="1650" spans="3:3">
      <c r="C1650" s="589"/>
    </row>
    <row r="1651" spans="3:3">
      <c r="C1651" s="589"/>
    </row>
    <row r="1652" spans="3:3">
      <c r="C1652" s="589"/>
    </row>
    <row r="1653" spans="3:3">
      <c r="C1653" s="589"/>
    </row>
    <row r="1654" spans="3:3">
      <c r="C1654" s="589"/>
    </row>
    <row r="1655" spans="3:3">
      <c r="C1655" s="589"/>
    </row>
    <row r="1656" spans="3:3">
      <c r="C1656" s="589"/>
    </row>
    <row r="1657" spans="3:3">
      <c r="C1657" s="589"/>
    </row>
    <row r="1658" spans="3:3">
      <c r="C1658" s="589"/>
    </row>
    <row r="1659" spans="3:3">
      <c r="C1659" s="589"/>
    </row>
    <row r="1660" spans="3:3">
      <c r="C1660" s="589"/>
    </row>
    <row r="1661" spans="3:3">
      <c r="C1661" s="589"/>
    </row>
    <row r="1662" spans="3:3">
      <c r="C1662" s="589"/>
    </row>
    <row r="1663" spans="3:3">
      <c r="C1663" s="589"/>
    </row>
    <row r="1664" spans="3:3">
      <c r="C1664" s="589"/>
    </row>
    <row r="1665" spans="3:3">
      <c r="C1665" s="589"/>
    </row>
    <row r="1666" spans="3:3">
      <c r="C1666" s="589"/>
    </row>
    <row r="1667" spans="3:3">
      <c r="C1667" s="589"/>
    </row>
    <row r="1668" spans="3:3">
      <c r="C1668" s="589"/>
    </row>
    <row r="1669" spans="3:3">
      <c r="C1669" s="589"/>
    </row>
    <row r="1670" spans="3:3">
      <c r="C1670" s="589"/>
    </row>
    <row r="1671" spans="3:3">
      <c r="C1671" s="589"/>
    </row>
    <row r="1672" spans="3:3">
      <c r="C1672" s="589"/>
    </row>
    <row r="1673" spans="3:3">
      <c r="C1673" s="589"/>
    </row>
    <row r="1674" spans="3:3">
      <c r="C1674" s="589"/>
    </row>
    <row r="1675" spans="3:3">
      <c r="C1675" s="589"/>
    </row>
    <row r="1676" spans="3:3">
      <c r="C1676" s="589"/>
    </row>
    <row r="1677" spans="3:3">
      <c r="C1677" s="589"/>
    </row>
    <row r="1678" spans="3:3">
      <c r="C1678" s="589"/>
    </row>
    <row r="1679" spans="3:3">
      <c r="C1679" s="589"/>
    </row>
    <row r="1680" spans="3:3">
      <c r="C1680" s="589"/>
    </row>
    <row r="1681" spans="3:3">
      <c r="C1681" s="589"/>
    </row>
    <row r="1682" spans="3:3">
      <c r="C1682" s="589"/>
    </row>
    <row r="1683" spans="3:3">
      <c r="C1683" s="589"/>
    </row>
    <row r="1684" spans="3:3">
      <c r="C1684" s="589"/>
    </row>
    <row r="1685" spans="3:3">
      <c r="C1685" s="589"/>
    </row>
    <row r="1686" spans="3:3">
      <c r="C1686" s="589"/>
    </row>
    <row r="1687" spans="3:3">
      <c r="C1687" s="589"/>
    </row>
    <row r="1688" spans="3:3">
      <c r="C1688" s="589"/>
    </row>
    <row r="1689" spans="3:3">
      <c r="C1689" s="589"/>
    </row>
    <row r="1690" spans="3:3">
      <c r="C1690" s="589"/>
    </row>
    <row r="1691" spans="3:3">
      <c r="C1691" s="589"/>
    </row>
    <row r="1692" spans="3:3">
      <c r="C1692" s="589"/>
    </row>
    <row r="1693" spans="3:3">
      <c r="C1693" s="589"/>
    </row>
    <row r="1694" spans="3:3">
      <c r="C1694" s="589"/>
    </row>
    <row r="1695" spans="3:3">
      <c r="C1695" s="589"/>
    </row>
    <row r="1696" spans="3:3">
      <c r="C1696" s="589"/>
    </row>
    <row r="1697" spans="3:3">
      <c r="C1697" s="589"/>
    </row>
    <row r="1698" spans="3:3">
      <c r="C1698" s="589"/>
    </row>
    <row r="1699" spans="3:3">
      <c r="C1699" s="589"/>
    </row>
    <row r="1700" spans="3:3">
      <c r="C1700" s="589"/>
    </row>
    <row r="1701" spans="3:3">
      <c r="C1701" s="589"/>
    </row>
    <row r="1702" spans="3:3">
      <c r="C1702" s="589"/>
    </row>
    <row r="1703" spans="3:3">
      <c r="C1703" s="589"/>
    </row>
    <row r="1704" spans="3:3">
      <c r="C1704" s="589"/>
    </row>
    <row r="1705" spans="3:3">
      <c r="C1705" s="589"/>
    </row>
    <row r="1706" spans="3:3">
      <c r="C1706" s="589"/>
    </row>
    <row r="1707" spans="3:3">
      <c r="C1707" s="589"/>
    </row>
    <row r="1708" spans="3:3">
      <c r="C1708" s="589"/>
    </row>
    <row r="1709" spans="3:3">
      <c r="C1709" s="589"/>
    </row>
    <row r="1710" spans="3:3">
      <c r="C1710" s="589"/>
    </row>
    <row r="1711" spans="3:3">
      <c r="C1711" s="589"/>
    </row>
    <row r="1712" spans="3:3">
      <c r="C1712" s="589"/>
    </row>
    <row r="1713" spans="3:3">
      <c r="C1713" s="589"/>
    </row>
    <row r="1714" spans="3:3">
      <c r="C1714" s="589"/>
    </row>
    <row r="1715" spans="3:3">
      <c r="C1715" s="589"/>
    </row>
    <row r="1716" spans="3:3">
      <c r="C1716" s="589"/>
    </row>
    <row r="1717" spans="3:3">
      <c r="C1717" s="589"/>
    </row>
    <row r="1718" spans="3:3">
      <c r="C1718" s="589"/>
    </row>
    <row r="1719" spans="3:3">
      <c r="C1719" s="589"/>
    </row>
    <row r="1720" spans="3:3">
      <c r="C1720" s="589"/>
    </row>
    <row r="1721" spans="3:3">
      <c r="C1721" s="589"/>
    </row>
    <row r="1722" spans="3:3">
      <c r="C1722" s="589"/>
    </row>
    <row r="1723" spans="3:3">
      <c r="C1723" s="589"/>
    </row>
    <row r="1724" spans="3:3">
      <c r="C1724" s="589"/>
    </row>
    <row r="1725" spans="3:3">
      <c r="C1725" s="589"/>
    </row>
    <row r="1726" spans="3:3">
      <c r="C1726" s="589"/>
    </row>
    <row r="1727" spans="3:3">
      <c r="C1727" s="589"/>
    </row>
    <row r="1728" spans="3:3">
      <c r="C1728" s="589"/>
    </row>
    <row r="1729" spans="3:3">
      <c r="C1729" s="589"/>
    </row>
    <row r="1730" spans="3:3">
      <c r="C1730" s="589"/>
    </row>
    <row r="1731" spans="3:3">
      <c r="C1731" s="589"/>
    </row>
    <row r="1732" spans="3:3">
      <c r="C1732" s="589"/>
    </row>
    <row r="1733" spans="3:3">
      <c r="C1733" s="589"/>
    </row>
    <row r="1734" spans="3:3">
      <c r="C1734" s="589"/>
    </row>
    <row r="1735" spans="3:3">
      <c r="C1735" s="589"/>
    </row>
    <row r="1736" spans="3:3">
      <c r="C1736" s="589"/>
    </row>
    <row r="1737" spans="3:3">
      <c r="C1737" s="589"/>
    </row>
    <row r="1738" spans="3:3">
      <c r="C1738" s="589"/>
    </row>
    <row r="1739" spans="3:3">
      <c r="C1739" s="589"/>
    </row>
    <row r="1740" spans="3:3">
      <c r="C1740" s="589"/>
    </row>
    <row r="1741" spans="3:3">
      <c r="C1741" s="589"/>
    </row>
    <row r="1742" spans="3:3">
      <c r="C1742" s="589"/>
    </row>
    <row r="1743" spans="3:3">
      <c r="C1743" s="589"/>
    </row>
    <row r="1744" spans="3:3">
      <c r="C1744" s="589"/>
    </row>
    <row r="1745" spans="3:3">
      <c r="C1745" s="589"/>
    </row>
    <row r="1746" spans="3:3">
      <c r="C1746" s="589"/>
    </row>
    <row r="1747" spans="3:3">
      <c r="C1747" s="589"/>
    </row>
    <row r="1748" spans="3:3">
      <c r="C1748" s="589"/>
    </row>
    <row r="1749" spans="3:3">
      <c r="C1749" s="589"/>
    </row>
    <row r="1750" spans="3:3">
      <c r="C1750" s="589"/>
    </row>
    <row r="1751" spans="3:3">
      <c r="C1751" s="589"/>
    </row>
    <row r="1752" spans="3:3">
      <c r="C1752" s="589"/>
    </row>
    <row r="1753" spans="3:3">
      <c r="C1753" s="589"/>
    </row>
    <row r="1754" spans="3:3">
      <c r="C1754" s="589"/>
    </row>
    <row r="1755" spans="3:3">
      <c r="C1755" s="589"/>
    </row>
    <row r="1756" spans="3:3">
      <c r="C1756" s="589"/>
    </row>
    <row r="1757" spans="3:3">
      <c r="C1757" s="589"/>
    </row>
    <row r="1758" spans="3:3">
      <c r="C1758" s="589"/>
    </row>
    <row r="1759" spans="3:3">
      <c r="C1759" s="589"/>
    </row>
    <row r="1760" spans="3:3">
      <c r="C1760" s="589"/>
    </row>
    <row r="1761" spans="3:3">
      <c r="C1761" s="589"/>
    </row>
    <row r="1762" spans="3:3">
      <c r="C1762" s="589"/>
    </row>
    <row r="1763" spans="3:3">
      <c r="C1763" s="589"/>
    </row>
    <row r="1764" spans="3:3">
      <c r="C1764" s="589"/>
    </row>
    <row r="1765" spans="3:3">
      <c r="C1765" s="589"/>
    </row>
    <row r="1766" spans="3:3">
      <c r="C1766" s="589"/>
    </row>
    <row r="1767" spans="3:3">
      <c r="C1767" s="589"/>
    </row>
    <row r="1768" spans="3:3">
      <c r="C1768" s="589"/>
    </row>
    <row r="1769" spans="3:3">
      <c r="C1769" s="589"/>
    </row>
    <row r="1770" spans="3:3">
      <c r="C1770" s="589"/>
    </row>
    <row r="1771" spans="3:3">
      <c r="C1771" s="589"/>
    </row>
    <row r="1772" spans="3:3">
      <c r="C1772" s="589"/>
    </row>
    <row r="1773" spans="3:3">
      <c r="C1773" s="589"/>
    </row>
    <row r="1774" spans="3:3">
      <c r="C1774" s="589"/>
    </row>
    <row r="1775" spans="3:3">
      <c r="C1775" s="589"/>
    </row>
    <row r="1776" spans="3:3">
      <c r="C1776" s="589"/>
    </row>
    <row r="1777" spans="3:3">
      <c r="C1777" s="589"/>
    </row>
    <row r="1778" spans="3:3">
      <c r="C1778" s="589"/>
    </row>
    <row r="1779" spans="3:3">
      <c r="C1779" s="589"/>
    </row>
    <row r="1780" spans="3:3">
      <c r="C1780" s="589"/>
    </row>
    <row r="1781" spans="3:3">
      <c r="C1781" s="589"/>
    </row>
    <row r="1782" spans="3:3">
      <c r="C1782" s="589"/>
    </row>
    <row r="1783" spans="3:3">
      <c r="C1783" s="589"/>
    </row>
    <row r="1784" spans="3:3">
      <c r="C1784" s="589"/>
    </row>
    <row r="1785" spans="3:3">
      <c r="C1785" s="589"/>
    </row>
    <row r="1786" spans="3:3">
      <c r="C1786" s="589"/>
    </row>
    <row r="1787" spans="3:3">
      <c r="C1787" s="589"/>
    </row>
    <row r="1788" spans="3:3">
      <c r="C1788" s="589"/>
    </row>
    <row r="1789" spans="3:3">
      <c r="C1789" s="589"/>
    </row>
    <row r="1790" spans="3:3">
      <c r="C1790" s="589"/>
    </row>
    <row r="1791" spans="3:3">
      <c r="C1791" s="589"/>
    </row>
    <row r="1792" spans="3:3">
      <c r="C1792" s="589"/>
    </row>
    <row r="1793" spans="3:3">
      <c r="C1793" s="589"/>
    </row>
    <row r="1794" spans="3:3">
      <c r="C1794" s="589"/>
    </row>
    <row r="1795" spans="3:3">
      <c r="C1795" s="589"/>
    </row>
    <row r="1796" spans="3:3">
      <c r="C1796" s="589"/>
    </row>
    <row r="1797" spans="3:3">
      <c r="C1797" s="589"/>
    </row>
    <row r="1798" spans="3:3">
      <c r="C1798" s="589"/>
    </row>
    <row r="1799" spans="3:3">
      <c r="C1799" s="589"/>
    </row>
    <row r="1800" spans="3:3">
      <c r="C1800" s="589"/>
    </row>
    <row r="1801" spans="3:3">
      <c r="C1801" s="589"/>
    </row>
    <row r="1802" spans="3:3">
      <c r="C1802" s="589"/>
    </row>
    <row r="1803" spans="3:3">
      <c r="C1803" s="589"/>
    </row>
    <row r="1804" spans="3:3">
      <c r="C1804" s="589"/>
    </row>
    <row r="1805" spans="3:3">
      <c r="C1805" s="589"/>
    </row>
    <row r="1806" spans="3:3">
      <c r="C1806" s="589"/>
    </row>
    <row r="1807" spans="3:3">
      <c r="C1807" s="589"/>
    </row>
    <row r="1808" spans="3:3">
      <c r="C1808" s="589"/>
    </row>
    <row r="1809" spans="3:3">
      <c r="C1809" s="589"/>
    </row>
    <row r="1810" spans="3:3">
      <c r="C1810" s="589"/>
    </row>
    <row r="1811" spans="3:3">
      <c r="C1811" s="589"/>
    </row>
    <row r="1812" spans="3:3">
      <c r="C1812" s="589"/>
    </row>
    <row r="1813" spans="3:3">
      <c r="C1813" s="589"/>
    </row>
    <row r="1814" spans="3:3">
      <c r="C1814" s="589"/>
    </row>
    <row r="1815" spans="3:3">
      <c r="C1815" s="589"/>
    </row>
    <row r="1816" spans="3:3">
      <c r="C1816" s="589"/>
    </row>
    <row r="1817" spans="3:3">
      <c r="C1817" s="589"/>
    </row>
    <row r="1818" spans="3:3">
      <c r="C1818" s="589"/>
    </row>
    <row r="1819" spans="3:3">
      <c r="C1819" s="589"/>
    </row>
    <row r="1820" spans="3:3">
      <c r="C1820" s="589"/>
    </row>
    <row r="1821" spans="3:3">
      <c r="C1821" s="589"/>
    </row>
    <row r="1822" spans="3:3">
      <c r="C1822" s="589"/>
    </row>
    <row r="1823" spans="3:3">
      <c r="C1823" s="589"/>
    </row>
    <row r="1824" spans="3:3">
      <c r="C1824" s="589"/>
    </row>
    <row r="1825" spans="3:3">
      <c r="C1825" s="589"/>
    </row>
    <row r="1826" spans="3:3">
      <c r="C1826" s="589"/>
    </row>
    <row r="1827" spans="3:3">
      <c r="C1827" s="589"/>
    </row>
    <row r="1828" spans="3:3">
      <c r="C1828" s="589"/>
    </row>
    <row r="1829" spans="3:3">
      <c r="C1829" s="589"/>
    </row>
    <row r="1830" spans="3:3">
      <c r="C1830" s="589"/>
    </row>
    <row r="1831" spans="3:3">
      <c r="C1831" s="589"/>
    </row>
    <row r="1832" spans="3:3">
      <c r="C1832" s="589"/>
    </row>
    <row r="1833" spans="3:3">
      <c r="C1833" s="589"/>
    </row>
    <row r="1834" spans="3:3">
      <c r="C1834" s="589"/>
    </row>
    <row r="1835" spans="3:3">
      <c r="C1835" s="589"/>
    </row>
    <row r="1836" spans="3:3">
      <c r="C1836" s="589"/>
    </row>
    <row r="1837" spans="3:3">
      <c r="C1837" s="589"/>
    </row>
    <row r="1838" spans="3:3">
      <c r="C1838" s="589"/>
    </row>
    <row r="1839" spans="3:3">
      <c r="C1839" s="589"/>
    </row>
    <row r="1840" spans="3:3">
      <c r="C1840" s="589"/>
    </row>
    <row r="1841" spans="3:3">
      <c r="C1841" s="589"/>
    </row>
    <row r="1842" spans="3:3">
      <c r="C1842" s="589"/>
    </row>
    <row r="1843" spans="3:3">
      <c r="C1843" s="589"/>
    </row>
    <row r="1844" spans="3:3">
      <c r="C1844" s="589"/>
    </row>
    <row r="1845" spans="3:3">
      <c r="C1845" s="589"/>
    </row>
    <row r="1846" spans="3:3">
      <c r="C1846" s="589"/>
    </row>
    <row r="1847" spans="3:3">
      <c r="C1847" s="589"/>
    </row>
    <row r="1848" spans="3:3">
      <c r="C1848" s="589"/>
    </row>
    <row r="1849" spans="3:3">
      <c r="C1849" s="589"/>
    </row>
    <row r="1850" spans="3:3">
      <c r="C1850" s="589"/>
    </row>
    <row r="1851" spans="3:3">
      <c r="C1851" s="589"/>
    </row>
    <row r="1852" spans="3:3">
      <c r="C1852" s="589"/>
    </row>
    <row r="1853" spans="3:3">
      <c r="C1853" s="589"/>
    </row>
    <row r="1854" spans="3:3">
      <c r="C1854" s="589"/>
    </row>
    <row r="1855" spans="3:3">
      <c r="C1855" s="589"/>
    </row>
    <row r="1856" spans="3:3">
      <c r="C1856" s="589"/>
    </row>
    <row r="1857" spans="3:3">
      <c r="C1857" s="589"/>
    </row>
    <row r="1858" spans="3:3">
      <c r="C1858" s="589"/>
    </row>
    <row r="1859" spans="3:3">
      <c r="C1859" s="589"/>
    </row>
    <row r="1860" spans="3:3">
      <c r="C1860" s="589"/>
    </row>
    <row r="1861" spans="3:3">
      <c r="C1861" s="589"/>
    </row>
    <row r="1862" spans="3:3">
      <c r="C1862" s="589"/>
    </row>
    <row r="1863" spans="3:3">
      <c r="C1863" s="589"/>
    </row>
    <row r="1864" spans="3:3">
      <c r="C1864" s="589"/>
    </row>
    <row r="1865" spans="3:3">
      <c r="C1865" s="589"/>
    </row>
    <row r="1866" spans="3:3">
      <c r="C1866" s="589"/>
    </row>
    <row r="1867" spans="3:3">
      <c r="C1867" s="589"/>
    </row>
    <row r="1868" spans="3:3">
      <c r="C1868" s="589"/>
    </row>
    <row r="1869" spans="3:3">
      <c r="C1869" s="589"/>
    </row>
    <row r="1870" spans="3:3">
      <c r="C1870" s="589"/>
    </row>
    <row r="1871" spans="3:3">
      <c r="C1871" s="589"/>
    </row>
    <row r="1872" spans="3:3">
      <c r="C1872" s="589"/>
    </row>
    <row r="1873" spans="3:3">
      <c r="C1873" s="589"/>
    </row>
    <row r="1874" spans="3:3">
      <c r="C1874" s="589"/>
    </row>
    <row r="1875" spans="3:3">
      <c r="C1875" s="589"/>
    </row>
    <row r="1876" spans="3:3">
      <c r="C1876" s="589"/>
    </row>
    <row r="1877" spans="3:3">
      <c r="C1877" s="589"/>
    </row>
    <row r="1878" spans="3:3">
      <c r="C1878" s="589"/>
    </row>
    <row r="1879" spans="3:3">
      <c r="C1879" s="589"/>
    </row>
    <row r="1880" spans="3:3">
      <c r="C1880" s="589"/>
    </row>
    <row r="1881" spans="3:3">
      <c r="C1881" s="589"/>
    </row>
    <row r="1882" spans="3:3">
      <c r="C1882" s="589"/>
    </row>
    <row r="1883" spans="3:3">
      <c r="C1883" s="589"/>
    </row>
    <row r="1884" spans="3:3">
      <c r="C1884" s="589"/>
    </row>
    <row r="1885" spans="3:3">
      <c r="C1885" s="589"/>
    </row>
    <row r="1886" spans="3:3">
      <c r="C1886" s="589"/>
    </row>
    <row r="1887" spans="3:3">
      <c r="C1887" s="589"/>
    </row>
    <row r="1888" spans="3:3">
      <c r="C1888" s="589"/>
    </row>
    <row r="1889" spans="3:3">
      <c r="C1889" s="589"/>
    </row>
    <row r="1890" spans="3:3">
      <c r="C1890" s="589"/>
    </row>
    <row r="1891" spans="3:3">
      <c r="C1891" s="589"/>
    </row>
    <row r="1892" spans="3:3">
      <c r="C1892" s="589"/>
    </row>
    <row r="1893" spans="3:3">
      <c r="C1893" s="589"/>
    </row>
    <row r="1894" spans="3:3">
      <c r="C1894" s="589"/>
    </row>
    <row r="1895" spans="3:3">
      <c r="C1895" s="589"/>
    </row>
    <row r="1896" spans="3:3">
      <c r="C1896" s="589"/>
    </row>
    <row r="1897" spans="3:3">
      <c r="C1897" s="589"/>
    </row>
    <row r="1898" spans="3:3">
      <c r="C1898" s="589"/>
    </row>
    <row r="1899" spans="3:3">
      <c r="C1899" s="589"/>
    </row>
    <row r="1900" spans="3:3">
      <c r="C1900" s="589"/>
    </row>
    <row r="1901" spans="3:3">
      <c r="C1901" s="589"/>
    </row>
    <row r="1902" spans="3:3">
      <c r="C1902" s="589"/>
    </row>
    <row r="1903" spans="3:3">
      <c r="C1903" s="589"/>
    </row>
    <row r="1904" spans="3:3">
      <c r="C1904" s="589"/>
    </row>
    <row r="1905" spans="3:3">
      <c r="C1905" s="589"/>
    </row>
    <row r="1906" spans="3:3">
      <c r="C1906" s="589"/>
    </row>
    <row r="1907" spans="3:3">
      <c r="C1907" s="589"/>
    </row>
    <row r="1908" spans="3:3">
      <c r="C1908" s="589"/>
    </row>
    <row r="1909" spans="3:3">
      <c r="C1909" s="589"/>
    </row>
    <row r="1910" spans="3:3">
      <c r="C1910" s="589"/>
    </row>
    <row r="1911" spans="3:3">
      <c r="C1911" s="589"/>
    </row>
    <row r="1912" spans="3:3">
      <c r="C1912" s="589"/>
    </row>
    <row r="1913" spans="3:3">
      <c r="C1913" s="589"/>
    </row>
    <row r="1914" spans="3:3">
      <c r="C1914" s="589"/>
    </row>
    <row r="1915" spans="3:3">
      <c r="C1915" s="589"/>
    </row>
    <row r="1916" spans="3:3">
      <c r="C1916" s="589"/>
    </row>
    <row r="1917" spans="3:3">
      <c r="C1917" s="589"/>
    </row>
    <row r="1918" spans="3:3">
      <c r="C1918" s="589"/>
    </row>
    <row r="1919" spans="3:3">
      <c r="C1919" s="589"/>
    </row>
    <row r="1920" spans="3:3">
      <c r="C1920" s="589"/>
    </row>
    <row r="1921" spans="3:3">
      <c r="C1921" s="589"/>
    </row>
    <row r="1922" spans="3:3">
      <c r="C1922" s="589"/>
    </row>
    <row r="1923" spans="3:3">
      <c r="C1923" s="589"/>
    </row>
    <row r="1924" spans="3:3">
      <c r="C1924" s="589"/>
    </row>
    <row r="1925" spans="3:3">
      <c r="C1925" s="589"/>
    </row>
    <row r="1926" spans="3:3">
      <c r="C1926" s="589"/>
    </row>
    <row r="1927" spans="3:3">
      <c r="C1927" s="589"/>
    </row>
    <row r="1928" spans="3:3">
      <c r="C1928" s="589"/>
    </row>
    <row r="1929" spans="3:3">
      <c r="C1929" s="589"/>
    </row>
    <row r="1930" spans="3:3">
      <c r="C1930" s="589"/>
    </row>
    <row r="1931" spans="3:3">
      <c r="C1931" s="589"/>
    </row>
    <row r="1932" spans="3:3">
      <c r="C1932" s="589"/>
    </row>
    <row r="1933" spans="3:3">
      <c r="C1933" s="589"/>
    </row>
    <row r="1934" spans="3:3">
      <c r="C1934" s="589"/>
    </row>
    <row r="1935" spans="3:3">
      <c r="C1935" s="589"/>
    </row>
    <row r="1936" spans="3:3">
      <c r="C1936" s="589"/>
    </row>
    <row r="1937" spans="3:3">
      <c r="C1937" s="589"/>
    </row>
    <row r="1938" spans="3:3">
      <c r="C1938" s="589"/>
    </row>
    <row r="1939" spans="3:3">
      <c r="C1939" s="589"/>
    </row>
    <row r="1940" spans="3:3">
      <c r="C1940" s="589"/>
    </row>
    <row r="1941" spans="3:3">
      <c r="C1941" s="589"/>
    </row>
    <row r="1942" spans="3:3">
      <c r="C1942" s="589"/>
    </row>
    <row r="1943" spans="3:3">
      <c r="C1943" s="589"/>
    </row>
    <row r="1944" spans="3:3">
      <c r="C1944" s="589"/>
    </row>
    <row r="1945" spans="3:3">
      <c r="C1945" s="589"/>
    </row>
    <row r="1946" spans="3:3">
      <c r="C1946" s="589"/>
    </row>
    <row r="1947" spans="3:3">
      <c r="C1947" s="589"/>
    </row>
    <row r="1948" spans="3:3">
      <c r="C1948" s="589"/>
    </row>
    <row r="1949" spans="3:3">
      <c r="C1949" s="589"/>
    </row>
    <row r="1950" spans="3:3">
      <c r="C1950" s="589"/>
    </row>
    <row r="1951" spans="3:3">
      <c r="C1951" s="589"/>
    </row>
    <row r="1952" spans="3:3">
      <c r="C1952" s="589"/>
    </row>
    <row r="1953" spans="3:3">
      <c r="C1953" s="589"/>
    </row>
    <row r="1954" spans="3:3">
      <c r="C1954" s="589"/>
    </row>
    <row r="1955" spans="3:3">
      <c r="C1955" s="589"/>
    </row>
    <row r="1956" spans="3:3">
      <c r="C1956" s="589"/>
    </row>
    <row r="1957" spans="3:3">
      <c r="C1957" s="589"/>
    </row>
    <row r="1958" spans="3:3">
      <c r="C1958" s="589"/>
    </row>
    <row r="1959" spans="3:3">
      <c r="C1959" s="589"/>
    </row>
    <row r="1960" spans="3:3">
      <c r="C1960" s="589"/>
    </row>
    <row r="1961" spans="3:3">
      <c r="C1961" s="589"/>
    </row>
    <row r="1962" spans="3:3">
      <c r="C1962" s="589"/>
    </row>
    <row r="1963" spans="3:3">
      <c r="C1963" s="589"/>
    </row>
    <row r="1964" spans="3:3">
      <c r="C1964" s="589"/>
    </row>
    <row r="1965" spans="3:3">
      <c r="C1965" s="589"/>
    </row>
    <row r="1966" spans="3:3">
      <c r="C1966" s="589"/>
    </row>
    <row r="1967" spans="3:3">
      <c r="C1967" s="589"/>
    </row>
    <row r="1968" spans="3:3">
      <c r="C1968" s="589"/>
    </row>
    <row r="1969" spans="3:3">
      <c r="C1969" s="589"/>
    </row>
    <row r="1970" spans="3:3">
      <c r="C1970" s="589"/>
    </row>
    <row r="1971" spans="3:3">
      <c r="C1971" s="589"/>
    </row>
    <row r="1972" spans="3:3">
      <c r="C1972" s="589"/>
    </row>
    <row r="1973" spans="3:3">
      <c r="C1973" s="589"/>
    </row>
    <row r="1974" spans="3:3">
      <c r="C1974" s="589"/>
    </row>
    <row r="1975" spans="3:3">
      <c r="C1975" s="589"/>
    </row>
    <row r="1976" spans="3:3">
      <c r="C1976" s="589"/>
    </row>
    <row r="1977" spans="3:3">
      <c r="C1977" s="589"/>
    </row>
    <row r="1978" spans="3:3">
      <c r="C1978" s="589"/>
    </row>
    <row r="1979" spans="3:3">
      <c r="C1979" s="589"/>
    </row>
    <row r="1980" spans="3:3">
      <c r="C1980" s="589"/>
    </row>
    <row r="1981" spans="3:3">
      <c r="C1981" s="589"/>
    </row>
    <row r="1982" spans="3:3">
      <c r="C1982" s="589"/>
    </row>
    <row r="1983" spans="3:3">
      <c r="C1983" s="589"/>
    </row>
    <row r="1984" spans="3:3">
      <c r="C1984" s="589"/>
    </row>
    <row r="1985" spans="3:3">
      <c r="C1985" s="589"/>
    </row>
    <row r="1986" spans="3:3">
      <c r="C1986" s="589"/>
    </row>
    <row r="1987" spans="3:3">
      <c r="C1987" s="589"/>
    </row>
    <row r="1988" spans="3:3">
      <c r="C1988" s="589"/>
    </row>
    <row r="1989" spans="3:3">
      <c r="C1989" s="589"/>
    </row>
    <row r="1990" spans="3:3">
      <c r="C1990" s="589"/>
    </row>
    <row r="1991" spans="3:3">
      <c r="C1991" s="589"/>
    </row>
    <row r="1992" spans="3:3">
      <c r="C1992" s="589"/>
    </row>
    <row r="1993" spans="3:3">
      <c r="C1993" s="589"/>
    </row>
    <row r="1994" spans="3:3">
      <c r="C1994" s="589"/>
    </row>
    <row r="1995" spans="3:3">
      <c r="C1995" s="589"/>
    </row>
    <row r="1996" spans="3:3">
      <c r="C1996" s="589"/>
    </row>
    <row r="1997" spans="3:3">
      <c r="C1997" s="589"/>
    </row>
    <row r="1998" spans="3:3">
      <c r="C1998" s="589"/>
    </row>
    <row r="1999" spans="3:3">
      <c r="C1999" s="589"/>
    </row>
    <row r="2000" spans="3:3">
      <c r="C2000" s="589"/>
    </row>
    <row r="2001" spans="3:3">
      <c r="C2001" s="589"/>
    </row>
    <row r="2002" spans="3:3">
      <c r="C2002" s="589"/>
    </row>
    <row r="2003" spans="3:3">
      <c r="C2003" s="589"/>
    </row>
    <row r="2004" spans="3:3">
      <c r="C2004" s="589"/>
    </row>
    <row r="2005" spans="3:3">
      <c r="C2005" s="589"/>
    </row>
    <row r="2006" spans="3:3">
      <c r="C2006" s="589"/>
    </row>
    <row r="2007" spans="3:3">
      <c r="C2007" s="589"/>
    </row>
    <row r="2008" spans="3:3">
      <c r="C2008" s="589"/>
    </row>
    <row r="2009" spans="3:3">
      <c r="C2009" s="589"/>
    </row>
    <row r="2010" spans="3:3">
      <c r="C2010" s="589"/>
    </row>
    <row r="2011" spans="3:3">
      <c r="C2011" s="589"/>
    </row>
    <row r="2012" spans="3:3">
      <c r="C2012" s="589"/>
    </row>
    <row r="2013" spans="3:3">
      <c r="C2013" s="589"/>
    </row>
    <row r="2014" spans="3:3">
      <c r="C2014" s="589"/>
    </row>
    <row r="2015" spans="3:3">
      <c r="C2015" s="589"/>
    </row>
    <row r="2016" spans="3:3">
      <c r="C2016" s="589"/>
    </row>
    <row r="2017" spans="3:3">
      <c r="C2017" s="589"/>
    </row>
    <row r="2018" spans="3:3">
      <c r="C2018" s="589"/>
    </row>
    <row r="2019" spans="3:3">
      <c r="C2019" s="589"/>
    </row>
    <row r="2020" spans="3:3">
      <c r="C2020" s="589"/>
    </row>
    <row r="2021" spans="3:3">
      <c r="C2021" s="589"/>
    </row>
    <row r="2022" spans="3:3">
      <c r="C2022" s="589"/>
    </row>
    <row r="2023" spans="3:3">
      <c r="C2023" s="589"/>
    </row>
    <row r="2024" spans="3:3">
      <c r="C2024" s="589"/>
    </row>
    <row r="2025" spans="3:3">
      <c r="C2025" s="589"/>
    </row>
    <row r="2026" spans="3:3">
      <c r="C2026" s="589"/>
    </row>
    <row r="2027" spans="3:3">
      <c r="C2027" s="589"/>
    </row>
    <row r="2028" spans="3:3">
      <c r="C2028" s="589"/>
    </row>
    <row r="2029" spans="3:3">
      <c r="C2029" s="589"/>
    </row>
    <row r="2030" spans="3:3">
      <c r="C2030" s="589"/>
    </row>
    <row r="2031" spans="3:3">
      <c r="C2031" s="589"/>
    </row>
    <row r="2032" spans="3:3">
      <c r="C2032" s="589"/>
    </row>
    <row r="2033" spans="3:3">
      <c r="C2033" s="589"/>
    </row>
    <row r="2034" spans="3:3">
      <c r="C2034" s="589"/>
    </row>
    <row r="2035" spans="3:3">
      <c r="C2035" s="589"/>
    </row>
    <row r="2036" spans="3:3">
      <c r="C2036" s="589"/>
    </row>
    <row r="2037" spans="3:3">
      <c r="C2037" s="589"/>
    </row>
    <row r="2038" spans="3:3">
      <c r="C2038" s="589"/>
    </row>
    <row r="2039" spans="3:3">
      <c r="C2039" s="589"/>
    </row>
    <row r="2040" spans="3:3">
      <c r="C2040" s="589"/>
    </row>
    <row r="2041" spans="3:3">
      <c r="C2041" s="589"/>
    </row>
    <row r="2042" spans="3:3">
      <c r="C2042" s="589"/>
    </row>
    <row r="2043" spans="3:3">
      <c r="C2043" s="589"/>
    </row>
    <row r="2044" spans="3:3">
      <c r="C2044" s="589"/>
    </row>
    <row r="2045" spans="3:3">
      <c r="C2045" s="589"/>
    </row>
    <row r="2046" spans="3:3">
      <c r="C2046" s="589"/>
    </row>
    <row r="2047" spans="3:3">
      <c r="C2047" s="589"/>
    </row>
    <row r="2048" spans="3:3">
      <c r="C2048" s="589"/>
    </row>
    <row r="2049" spans="3:3">
      <c r="C2049" s="589"/>
    </row>
    <row r="2050" spans="3:3">
      <c r="C2050" s="589"/>
    </row>
    <row r="2051" spans="3:3">
      <c r="C2051" s="589"/>
    </row>
    <row r="2052" spans="3:3">
      <c r="C2052" s="589"/>
    </row>
    <row r="2053" spans="3:3">
      <c r="C2053" s="589"/>
    </row>
    <row r="2054" spans="3:3">
      <c r="C2054" s="589"/>
    </row>
    <row r="2055" spans="3:3">
      <c r="C2055" s="589"/>
    </row>
    <row r="2056" spans="3:3">
      <c r="C2056" s="589"/>
    </row>
    <row r="2057" spans="3:3">
      <c r="C2057" s="589"/>
    </row>
    <row r="2058" spans="3:3">
      <c r="C2058" s="589"/>
    </row>
    <row r="2059" spans="3:3">
      <c r="C2059" s="589"/>
    </row>
    <row r="2060" spans="3:3">
      <c r="C2060" s="589"/>
    </row>
    <row r="2061" spans="3:3">
      <c r="C2061" s="589"/>
    </row>
    <row r="2062" spans="3:3">
      <c r="C2062" s="589"/>
    </row>
    <row r="2063" spans="3:3">
      <c r="C2063" s="589"/>
    </row>
    <row r="2064" spans="3:3">
      <c r="C2064" s="589"/>
    </row>
    <row r="2065" spans="3:3">
      <c r="C2065" s="589"/>
    </row>
    <row r="2066" spans="3:3">
      <c r="C2066" s="589"/>
    </row>
    <row r="2067" spans="3:3">
      <c r="C2067" s="589"/>
    </row>
    <row r="2068" spans="3:3">
      <c r="C2068" s="589"/>
    </row>
    <row r="2069" spans="3:3">
      <c r="C2069" s="589"/>
    </row>
    <row r="2070" spans="3:3">
      <c r="C2070" s="589"/>
    </row>
    <row r="2071" spans="3:3">
      <c r="C2071" s="589"/>
    </row>
    <row r="2072" spans="3:3">
      <c r="C2072" s="589"/>
    </row>
    <row r="2073" spans="3:3">
      <c r="C2073" s="589"/>
    </row>
    <row r="2074" spans="3:3">
      <c r="C2074" s="589"/>
    </row>
    <row r="2075" spans="3:3">
      <c r="C2075" s="589"/>
    </row>
    <row r="2076" spans="3:3">
      <c r="C2076" s="589"/>
    </row>
    <row r="2077" spans="3:3">
      <c r="C2077" s="589"/>
    </row>
    <row r="2078" spans="3:3">
      <c r="C2078" s="589"/>
    </row>
    <row r="2079" spans="3:3">
      <c r="C2079" s="589"/>
    </row>
    <row r="2080" spans="3:3">
      <c r="C2080" s="589"/>
    </row>
    <row r="2081" spans="3:3">
      <c r="C2081" s="589"/>
    </row>
    <row r="2082" spans="3:3">
      <c r="C2082" s="589"/>
    </row>
    <row r="2083" spans="3:3">
      <c r="C2083" s="589"/>
    </row>
    <row r="2084" spans="3:3">
      <c r="C2084" s="589"/>
    </row>
    <row r="2085" spans="3:3">
      <c r="C2085" s="589"/>
    </row>
    <row r="2086" spans="3:3">
      <c r="C2086" s="589"/>
    </row>
    <row r="2087" spans="3:3">
      <c r="C2087" s="589"/>
    </row>
    <row r="2088" spans="3:3">
      <c r="C2088" s="589"/>
    </row>
    <row r="2089" spans="3:3">
      <c r="C2089" s="589"/>
    </row>
    <row r="2090" spans="3:3">
      <c r="C2090" s="589"/>
    </row>
    <row r="2091" spans="3:3">
      <c r="C2091" s="589"/>
    </row>
    <row r="2092" spans="3:3">
      <c r="C2092" s="589"/>
    </row>
    <row r="2093" spans="3:3">
      <c r="C2093" s="589"/>
    </row>
    <row r="2094" spans="3:3">
      <c r="C2094" s="589"/>
    </row>
    <row r="2095" spans="3:3">
      <c r="C2095" s="589"/>
    </row>
    <row r="2096" spans="3:3">
      <c r="C2096" s="589"/>
    </row>
    <row r="2097" spans="3:3">
      <c r="C2097" s="589"/>
    </row>
    <row r="2098" spans="3:3">
      <c r="C2098" s="589"/>
    </row>
    <row r="2099" spans="3:3">
      <c r="C2099" s="589"/>
    </row>
    <row r="2100" spans="3:3">
      <c r="C2100" s="589"/>
    </row>
    <row r="2101" spans="3:3">
      <c r="C2101" s="589"/>
    </row>
    <row r="2102" spans="3:3">
      <c r="C2102" s="589"/>
    </row>
    <row r="2103" spans="3:3">
      <c r="C2103" s="589"/>
    </row>
    <row r="2104" spans="3:3">
      <c r="C2104" s="589"/>
    </row>
    <row r="2105" spans="3:3">
      <c r="C2105" s="589"/>
    </row>
    <row r="2106" spans="3:3">
      <c r="C2106" s="589"/>
    </row>
    <row r="2107" spans="3:3">
      <c r="C2107" s="589"/>
    </row>
    <row r="2108" spans="3:3">
      <c r="C2108" s="589"/>
    </row>
    <row r="2109" spans="3:3">
      <c r="C2109" s="589"/>
    </row>
    <row r="2110" spans="3:3">
      <c r="C2110" s="589"/>
    </row>
    <row r="2111" spans="3:3">
      <c r="C2111" s="589"/>
    </row>
    <row r="2112" spans="3:3">
      <c r="C2112" s="589"/>
    </row>
    <row r="2113" spans="3:3">
      <c r="C2113" s="589"/>
    </row>
    <row r="2114" spans="3:3">
      <c r="C2114" s="589"/>
    </row>
    <row r="2115" spans="3:3">
      <c r="C2115" s="589"/>
    </row>
    <row r="2116" spans="3:3">
      <c r="C2116" s="589"/>
    </row>
    <row r="2117" spans="3:3">
      <c r="C2117" s="589"/>
    </row>
    <row r="2118" spans="3:3">
      <c r="C2118" s="589"/>
    </row>
    <row r="2119" spans="3:3">
      <c r="C2119" s="589"/>
    </row>
    <row r="2120" spans="3:3">
      <c r="C2120" s="589"/>
    </row>
    <row r="2121" spans="3:3">
      <c r="C2121" s="589"/>
    </row>
    <row r="2122" spans="3:3">
      <c r="C2122" s="589"/>
    </row>
    <row r="2123" spans="3:3">
      <c r="C2123" s="589"/>
    </row>
    <row r="2124" spans="3:3">
      <c r="C2124" s="589"/>
    </row>
    <row r="2125" spans="3:3">
      <c r="C2125" s="589"/>
    </row>
    <row r="2126" spans="3:3">
      <c r="C2126" s="589"/>
    </row>
    <row r="2127" spans="3:3">
      <c r="C2127" s="589"/>
    </row>
    <row r="2128" spans="3:3">
      <c r="C2128" s="589"/>
    </row>
    <row r="2129" spans="3:3">
      <c r="C2129" s="589"/>
    </row>
    <row r="2130" spans="3:3">
      <c r="C2130" s="589"/>
    </row>
    <row r="2131" spans="3:3">
      <c r="C2131" s="589"/>
    </row>
    <row r="2132" spans="3:3">
      <c r="C2132" s="589"/>
    </row>
    <row r="2133" spans="3:3">
      <c r="C2133" s="589"/>
    </row>
    <row r="2134" spans="3:3">
      <c r="C2134" s="589"/>
    </row>
    <row r="2135" spans="3:3">
      <c r="C2135" s="589"/>
    </row>
    <row r="2136" spans="3:3">
      <c r="C2136" s="589"/>
    </row>
    <row r="2137" spans="3:3">
      <c r="C2137" s="589"/>
    </row>
    <row r="2138" spans="3:3">
      <c r="C2138" s="589"/>
    </row>
    <row r="2139" spans="3:3">
      <c r="C2139" s="589"/>
    </row>
    <row r="2140" spans="3:3">
      <c r="C2140" s="589"/>
    </row>
    <row r="2141" spans="3:3">
      <c r="C2141" s="589"/>
    </row>
    <row r="2142" spans="3:3">
      <c r="C2142" s="589"/>
    </row>
    <row r="2143" spans="3:3">
      <c r="C2143" s="589"/>
    </row>
    <row r="2144" spans="3:3">
      <c r="C2144" s="589"/>
    </row>
    <row r="2145" spans="3:3">
      <c r="C2145" s="589"/>
    </row>
    <row r="2146" spans="3:3">
      <c r="C2146" s="589"/>
    </row>
    <row r="2147" spans="3:3">
      <c r="C2147" s="589"/>
    </row>
    <row r="2148" spans="3:3">
      <c r="C2148" s="589"/>
    </row>
    <row r="2149" spans="3:3">
      <c r="C2149" s="589"/>
    </row>
    <row r="2150" spans="3:3">
      <c r="C2150" s="589"/>
    </row>
    <row r="2151" spans="3:3">
      <c r="C2151" s="589"/>
    </row>
    <row r="2152" spans="3:3">
      <c r="C2152" s="589"/>
    </row>
    <row r="2153" spans="3:3">
      <c r="C2153" s="589"/>
    </row>
    <row r="2154" spans="3:3">
      <c r="C2154" s="589"/>
    </row>
    <row r="2155" spans="3:3">
      <c r="C2155" s="589"/>
    </row>
    <row r="2156" spans="3:3">
      <c r="C2156" s="589"/>
    </row>
    <row r="2157" spans="3:3">
      <c r="C2157" s="589"/>
    </row>
    <row r="2158" spans="3:3">
      <c r="C2158" s="589"/>
    </row>
    <row r="2159" spans="3:3">
      <c r="C2159" s="589"/>
    </row>
    <row r="2160" spans="3:3">
      <c r="C2160" s="589"/>
    </row>
    <row r="2161" spans="3:3">
      <c r="C2161" s="589"/>
    </row>
    <row r="2162" spans="3:3">
      <c r="C2162" s="589"/>
    </row>
    <row r="2163" spans="3:3">
      <c r="C2163" s="589"/>
    </row>
    <row r="2164" spans="3:3">
      <c r="C2164" s="589"/>
    </row>
    <row r="2165" spans="3:3">
      <c r="C2165" s="589"/>
    </row>
    <row r="2166" spans="3:3">
      <c r="C2166" s="589"/>
    </row>
    <row r="2167" spans="3:3">
      <c r="C2167" s="589"/>
    </row>
    <row r="2168" spans="3:3">
      <c r="C2168" s="589"/>
    </row>
    <row r="2169" spans="3:3">
      <c r="C2169" s="589"/>
    </row>
    <row r="2170" spans="3:3">
      <c r="C2170" s="589"/>
    </row>
    <row r="2171" spans="3:3">
      <c r="C2171" s="589"/>
    </row>
    <row r="2172" spans="3:3">
      <c r="C2172" s="589"/>
    </row>
    <row r="2173" spans="3:3">
      <c r="C2173" s="589"/>
    </row>
    <row r="2174" spans="3:3">
      <c r="C2174" s="589"/>
    </row>
    <row r="2175" spans="3:3">
      <c r="C2175" s="589"/>
    </row>
    <row r="2176" spans="3:3">
      <c r="C2176" s="589"/>
    </row>
    <row r="2177" spans="3:3">
      <c r="C2177" s="589"/>
    </row>
    <row r="2178" spans="3:3">
      <c r="C2178" s="589"/>
    </row>
    <row r="2179" spans="3:3">
      <c r="C2179" s="589"/>
    </row>
    <row r="2180" spans="3:3">
      <c r="C2180" s="589"/>
    </row>
    <row r="2181" spans="3:3">
      <c r="C2181" s="589"/>
    </row>
    <row r="2182" spans="3:3">
      <c r="C2182" s="589"/>
    </row>
    <row r="2183" spans="3:3">
      <c r="C2183" s="589"/>
    </row>
    <row r="2184" spans="3:3">
      <c r="C2184" s="589"/>
    </row>
    <row r="2185" spans="3:3">
      <c r="C2185" s="589"/>
    </row>
    <row r="2186" spans="3:3">
      <c r="C2186" s="589"/>
    </row>
    <row r="2187" spans="3:3">
      <c r="C2187" s="589"/>
    </row>
    <row r="2188" spans="3:3">
      <c r="C2188" s="589"/>
    </row>
    <row r="2189" spans="3:3">
      <c r="C2189" s="589"/>
    </row>
    <row r="2190" spans="3:3">
      <c r="C2190" s="589"/>
    </row>
    <row r="2191" spans="3:3">
      <c r="C2191" s="589"/>
    </row>
    <row r="2192" spans="3:3">
      <c r="C2192" s="589"/>
    </row>
    <row r="2193" spans="3:3">
      <c r="C2193" s="589"/>
    </row>
    <row r="2194" spans="3:3">
      <c r="C2194" s="589"/>
    </row>
    <row r="2195" spans="3:3">
      <c r="C2195" s="589"/>
    </row>
    <row r="2196" spans="3:3">
      <c r="C2196" s="589"/>
    </row>
    <row r="2197" spans="3:3">
      <c r="C2197" s="589"/>
    </row>
    <row r="2198" spans="3:3">
      <c r="C2198" s="589"/>
    </row>
    <row r="2199" spans="3:3">
      <c r="C2199" s="589"/>
    </row>
    <row r="2200" spans="3:3">
      <c r="C2200" s="589"/>
    </row>
    <row r="2201" spans="3:3">
      <c r="C2201" s="589"/>
    </row>
    <row r="2202" spans="3:3">
      <c r="C2202" s="589"/>
    </row>
    <row r="2203" spans="3:3">
      <c r="C2203" s="589"/>
    </row>
    <row r="2204" spans="3:3">
      <c r="C2204" s="589"/>
    </row>
    <row r="2205" spans="3:3">
      <c r="C2205" s="589"/>
    </row>
    <row r="2206" spans="3:3">
      <c r="C2206" s="589"/>
    </row>
    <row r="2207" spans="3:3">
      <c r="C2207" s="589"/>
    </row>
    <row r="2208" spans="3:3">
      <c r="C2208" s="589"/>
    </row>
    <row r="2209" spans="3:3">
      <c r="C2209" s="589"/>
    </row>
    <row r="2210" spans="3:3">
      <c r="C2210" s="589"/>
    </row>
    <row r="2211" spans="3:3">
      <c r="C2211" s="589"/>
    </row>
    <row r="2212" spans="3:3">
      <c r="C2212" s="589"/>
    </row>
    <row r="2213" spans="3:3">
      <c r="C2213" s="589"/>
    </row>
    <row r="2214" spans="3:3">
      <c r="C2214" s="589"/>
    </row>
    <row r="2215" spans="3:3">
      <c r="C2215" s="589"/>
    </row>
    <row r="2216" spans="3:3">
      <c r="C2216" s="589"/>
    </row>
    <row r="2217" spans="3:3">
      <c r="C2217" s="589"/>
    </row>
    <row r="2218" spans="3:3">
      <c r="C2218" s="589"/>
    </row>
    <row r="2219" spans="3:3">
      <c r="C2219" s="589"/>
    </row>
    <row r="2220" spans="3:3">
      <c r="C2220" s="589"/>
    </row>
    <row r="2221" spans="3:3">
      <c r="C2221" s="589"/>
    </row>
    <row r="2222" spans="3:3">
      <c r="C2222" s="589"/>
    </row>
    <row r="2223" spans="3:3">
      <c r="C2223" s="589"/>
    </row>
    <row r="2224" spans="3:3">
      <c r="C2224" s="589"/>
    </row>
    <row r="2225" spans="3:3">
      <c r="C2225" s="589"/>
    </row>
    <row r="2226" spans="3:3">
      <c r="C2226" s="589"/>
    </row>
    <row r="2227" spans="3:3">
      <c r="C2227" s="589"/>
    </row>
    <row r="2228" spans="3:3">
      <c r="C2228" s="589"/>
    </row>
    <row r="2229" spans="3:3">
      <c r="C2229" s="589"/>
    </row>
    <row r="2230" spans="3:3">
      <c r="C2230" s="589"/>
    </row>
    <row r="2231" spans="3:3">
      <c r="C2231" s="589"/>
    </row>
    <row r="2232" spans="3:3">
      <c r="C2232" s="589"/>
    </row>
    <row r="2233" spans="3:3">
      <c r="C2233" s="589"/>
    </row>
    <row r="2234" spans="3:3">
      <c r="C2234" s="589"/>
    </row>
    <row r="2235" spans="3:3">
      <c r="C2235" s="589"/>
    </row>
    <row r="2236" spans="3:3">
      <c r="C2236" s="589"/>
    </row>
    <row r="2237" spans="3:3">
      <c r="C2237" s="589"/>
    </row>
    <row r="2238" spans="3:3">
      <c r="C2238" s="589"/>
    </row>
    <row r="2239" spans="3:3">
      <c r="C2239" s="589"/>
    </row>
    <row r="2240" spans="3:3">
      <c r="C2240" s="589"/>
    </row>
    <row r="2241" spans="3:3">
      <c r="C2241" s="589"/>
    </row>
    <row r="2242" spans="3:3">
      <c r="C2242" s="589"/>
    </row>
    <row r="2243" spans="3:3">
      <c r="C2243" s="589"/>
    </row>
    <row r="2244" spans="3:3">
      <c r="C2244" s="589"/>
    </row>
    <row r="2245" spans="3:3">
      <c r="C2245" s="589"/>
    </row>
    <row r="2246" spans="3:3">
      <c r="C2246" s="589"/>
    </row>
    <row r="2247" spans="3:3">
      <c r="C2247" s="589"/>
    </row>
    <row r="2248" spans="3:3">
      <c r="C2248" s="589"/>
    </row>
    <row r="2249" spans="3:3">
      <c r="C2249" s="589"/>
    </row>
    <row r="2250" spans="3:3">
      <c r="C2250" s="589"/>
    </row>
    <row r="2251" spans="3:3">
      <c r="C2251" s="589"/>
    </row>
    <row r="2252" spans="3:3">
      <c r="C2252" s="589"/>
    </row>
    <row r="2253" spans="3:3">
      <c r="C2253" s="589"/>
    </row>
    <row r="2254" spans="3:3">
      <c r="C2254" s="589"/>
    </row>
    <row r="2255" spans="3:3">
      <c r="C2255" s="589"/>
    </row>
    <row r="2256" spans="3:3">
      <c r="C2256" s="589"/>
    </row>
    <row r="2257" spans="3:3">
      <c r="C2257" s="589"/>
    </row>
    <row r="2258" spans="3:3">
      <c r="C2258" s="589"/>
    </row>
    <row r="2259" spans="3:3">
      <c r="C2259" s="589"/>
    </row>
    <row r="2260" spans="3:3">
      <c r="C2260" s="589"/>
    </row>
    <row r="2261" spans="3:3">
      <c r="C2261" s="589"/>
    </row>
    <row r="2262" spans="3:3">
      <c r="C2262" s="589"/>
    </row>
    <row r="2263" spans="3:3">
      <c r="C2263" s="589"/>
    </row>
    <row r="2264" spans="3:3">
      <c r="C2264" s="589"/>
    </row>
    <row r="2265" spans="3:3">
      <c r="C2265" s="589"/>
    </row>
    <row r="2266" spans="3:3">
      <c r="C2266" s="589"/>
    </row>
    <row r="2267" spans="3:3">
      <c r="C2267" s="589"/>
    </row>
    <row r="2268" spans="3:3">
      <c r="C2268" s="589"/>
    </row>
    <row r="2269" spans="3:3">
      <c r="C2269" s="589"/>
    </row>
    <row r="2270" spans="3:3">
      <c r="C2270" s="589"/>
    </row>
    <row r="2271" spans="3:3">
      <c r="C2271" s="589"/>
    </row>
    <row r="2272" spans="3:3">
      <c r="C2272" s="589"/>
    </row>
    <row r="2273" spans="3:3">
      <c r="C2273" s="589"/>
    </row>
    <row r="2274" spans="3:3">
      <c r="C2274" s="589"/>
    </row>
    <row r="2275" spans="3:3">
      <c r="C2275" s="589"/>
    </row>
    <row r="2276" spans="3:3">
      <c r="C2276" s="589"/>
    </row>
    <row r="2277" spans="3:3">
      <c r="C2277" s="589"/>
    </row>
    <row r="2278" spans="3:3">
      <c r="C2278" s="589"/>
    </row>
    <row r="2279" spans="3:3">
      <c r="C2279" s="589"/>
    </row>
    <row r="2280" spans="3:3">
      <c r="C2280" s="589"/>
    </row>
    <row r="2281" spans="3:3">
      <c r="C2281" s="589"/>
    </row>
    <row r="2282" spans="3:3">
      <c r="C2282" s="589"/>
    </row>
    <row r="2283" spans="3:3">
      <c r="C2283" s="589"/>
    </row>
    <row r="2284" spans="3:3">
      <c r="C2284" s="589"/>
    </row>
    <row r="2285" spans="3:3">
      <c r="C2285" s="589"/>
    </row>
    <row r="2286" spans="3:3">
      <c r="C2286" s="589"/>
    </row>
    <row r="2287" spans="3:3">
      <c r="C2287" s="589"/>
    </row>
    <row r="2288" spans="3:3">
      <c r="C2288" s="589"/>
    </row>
    <row r="2289" spans="3:3">
      <c r="C2289" s="589"/>
    </row>
    <row r="2290" spans="3:3">
      <c r="C2290" s="589"/>
    </row>
    <row r="2291" spans="3:3">
      <c r="C2291" s="589"/>
    </row>
    <row r="2292" spans="3:3">
      <c r="C2292" s="589"/>
    </row>
    <row r="2293" spans="3:3">
      <c r="C2293" s="589"/>
    </row>
    <row r="2294" spans="3:3">
      <c r="C2294" s="589"/>
    </row>
    <row r="2295" spans="3:3">
      <c r="C2295" s="589"/>
    </row>
    <row r="2296" spans="3:3">
      <c r="C2296" s="589"/>
    </row>
    <row r="2297" spans="3:3">
      <c r="C2297" s="589"/>
    </row>
    <row r="2298" spans="3:3">
      <c r="C2298" s="589"/>
    </row>
    <row r="2299" spans="3:3">
      <c r="C2299" s="589"/>
    </row>
    <row r="2300" spans="3:3">
      <c r="C2300" s="589"/>
    </row>
    <row r="2301" spans="3:3">
      <c r="C2301" s="589"/>
    </row>
    <row r="2302" spans="3:3">
      <c r="C2302" s="589"/>
    </row>
    <row r="2303" spans="3:3">
      <c r="C2303" s="589"/>
    </row>
    <row r="2304" spans="3:3">
      <c r="C2304" s="589"/>
    </row>
    <row r="2305" spans="3:3">
      <c r="C2305" s="589"/>
    </row>
    <row r="2306" spans="3:3">
      <c r="C2306" s="589"/>
    </row>
    <row r="2307" spans="3:3">
      <c r="C2307" s="589"/>
    </row>
    <row r="2308" spans="3:3">
      <c r="C2308" s="589"/>
    </row>
    <row r="2309" spans="3:3">
      <c r="C2309" s="589"/>
    </row>
    <row r="2310" spans="3:3">
      <c r="C2310" s="589"/>
    </row>
    <row r="2311" spans="3:3">
      <c r="C2311" s="589"/>
    </row>
    <row r="2312" spans="3:3">
      <c r="C2312" s="589"/>
    </row>
    <row r="2313" spans="3:3">
      <c r="C2313" s="589"/>
    </row>
    <row r="2314" spans="3:3">
      <c r="C2314" s="589"/>
    </row>
    <row r="2315" spans="3:3">
      <c r="C2315" s="589"/>
    </row>
    <row r="2316" spans="3:3">
      <c r="C2316" s="589"/>
    </row>
    <row r="2317" spans="3:3">
      <c r="C2317" s="589"/>
    </row>
    <row r="2318" spans="3:3">
      <c r="C2318" s="589"/>
    </row>
    <row r="2319" spans="3:3">
      <c r="C2319" s="589"/>
    </row>
    <row r="2320" spans="3:3">
      <c r="C2320" s="589"/>
    </row>
    <row r="2321" spans="3:3">
      <c r="C2321" s="589"/>
    </row>
    <row r="2322" spans="3:3">
      <c r="C2322" s="589"/>
    </row>
    <row r="2323" spans="3:3">
      <c r="C2323" s="589"/>
    </row>
    <row r="2324" spans="3:3">
      <c r="C2324" s="589"/>
    </row>
    <row r="2325" spans="3:3">
      <c r="C2325" s="589"/>
    </row>
    <row r="2326" spans="3:3">
      <c r="C2326" s="589"/>
    </row>
    <row r="2327" spans="3:3">
      <c r="C2327" s="589"/>
    </row>
    <row r="2328" spans="3:3">
      <c r="C2328" s="589"/>
    </row>
    <row r="2329" spans="3:3">
      <c r="C2329" s="589"/>
    </row>
    <row r="2330" spans="3:3">
      <c r="C2330" s="589"/>
    </row>
    <row r="2331" spans="3:3">
      <c r="C2331" s="589"/>
    </row>
    <row r="2332" spans="3:3">
      <c r="C2332" s="589"/>
    </row>
    <row r="2333" spans="3:3">
      <c r="C2333" s="589"/>
    </row>
    <row r="2334" spans="3:3">
      <c r="C2334" s="589"/>
    </row>
    <row r="2335" spans="3:3">
      <c r="C2335" s="589"/>
    </row>
    <row r="2336" spans="3:3">
      <c r="C2336" s="589"/>
    </row>
    <row r="2337" spans="3:3">
      <c r="C2337" s="589"/>
    </row>
    <row r="2338" spans="3:3">
      <c r="C2338" s="589"/>
    </row>
    <row r="2339" spans="3:3">
      <c r="C2339" s="589"/>
    </row>
    <row r="2340" spans="3:3">
      <c r="C2340" s="589"/>
    </row>
    <row r="2341" spans="3:3">
      <c r="C2341" s="589"/>
    </row>
    <row r="2342" spans="3:3">
      <c r="C2342" s="589"/>
    </row>
    <row r="2343" spans="3:3">
      <c r="C2343" s="589"/>
    </row>
    <row r="2344" spans="3:3">
      <c r="C2344" s="589"/>
    </row>
    <row r="2345" spans="3:3">
      <c r="C2345" s="589"/>
    </row>
    <row r="2346" spans="3:3">
      <c r="C2346" s="589"/>
    </row>
    <row r="2347" spans="3:3">
      <c r="C2347" s="589"/>
    </row>
    <row r="2348" spans="3:3">
      <c r="C2348" s="589"/>
    </row>
    <row r="2349" spans="3:3">
      <c r="C2349" s="589"/>
    </row>
    <row r="2350" spans="3:3">
      <c r="C2350" s="589"/>
    </row>
    <row r="2351" spans="3:3">
      <c r="C2351" s="589"/>
    </row>
    <row r="2352" spans="3:3">
      <c r="C2352" s="589"/>
    </row>
    <row r="2353" spans="3:3">
      <c r="C2353" s="589"/>
    </row>
    <row r="2354" spans="3:3">
      <c r="C2354" s="589"/>
    </row>
    <row r="2355" spans="3:3">
      <c r="C2355" s="589"/>
    </row>
    <row r="2356" spans="3:3">
      <c r="C2356" s="589"/>
    </row>
    <row r="2357" spans="3:3">
      <c r="C2357" s="589"/>
    </row>
    <row r="2358" spans="3:3">
      <c r="C2358" s="589"/>
    </row>
    <row r="2359" spans="3:3">
      <c r="C2359" s="589"/>
    </row>
    <row r="2360" spans="3:3">
      <c r="C2360" s="589"/>
    </row>
    <row r="2361" spans="3:3">
      <c r="C2361" s="589"/>
    </row>
    <row r="2362" spans="3:3">
      <c r="C2362" s="589"/>
    </row>
    <row r="2363" spans="3:3">
      <c r="C2363" s="589"/>
    </row>
    <row r="2364" spans="3:3">
      <c r="C2364" s="589"/>
    </row>
    <row r="2365" spans="3:3">
      <c r="C2365" s="589"/>
    </row>
    <row r="2366" spans="3:3">
      <c r="C2366" s="589"/>
    </row>
    <row r="2367" spans="3:3">
      <c r="C2367" s="589"/>
    </row>
    <row r="2368" spans="3:3">
      <c r="C2368" s="589"/>
    </row>
    <row r="2369" spans="3:3">
      <c r="C2369" s="589"/>
    </row>
    <row r="2370" spans="3:3">
      <c r="C2370" s="589"/>
    </row>
    <row r="2371" spans="3:3">
      <c r="C2371" s="589"/>
    </row>
    <row r="2372" spans="3:3">
      <c r="C2372" s="589"/>
    </row>
    <row r="2373" spans="3:3">
      <c r="C2373" s="589"/>
    </row>
    <row r="2374" spans="3:3">
      <c r="C2374" s="589"/>
    </row>
    <row r="2375" spans="3:3">
      <c r="C2375" s="589"/>
    </row>
    <row r="2376" spans="3:3">
      <c r="C2376" s="589"/>
    </row>
    <row r="2377" spans="3:3">
      <c r="C2377" s="589"/>
    </row>
    <row r="2378" spans="3:3">
      <c r="C2378" s="589"/>
    </row>
    <row r="2379" spans="3:3">
      <c r="C2379" s="589"/>
    </row>
    <row r="2380" spans="3:3">
      <c r="C2380" s="589"/>
    </row>
    <row r="2381" spans="3:3">
      <c r="C2381" s="589"/>
    </row>
    <row r="2382" spans="3:3">
      <c r="C2382" s="589"/>
    </row>
    <row r="2383" spans="3:3">
      <c r="C2383" s="589"/>
    </row>
    <row r="2384" spans="3:3">
      <c r="C2384" s="589"/>
    </row>
    <row r="2385" spans="3:3">
      <c r="C2385" s="589"/>
    </row>
    <row r="2386" spans="3:3">
      <c r="C2386" s="589"/>
    </row>
    <row r="2387" spans="3:3">
      <c r="C2387" s="589"/>
    </row>
    <row r="2388" spans="3:3">
      <c r="C2388" s="589"/>
    </row>
    <row r="2389" spans="3:3">
      <c r="C2389" s="589"/>
    </row>
    <row r="2390" spans="3:3">
      <c r="C2390" s="589"/>
    </row>
    <row r="2391" spans="3:3">
      <c r="C2391" s="589"/>
    </row>
    <row r="2392" spans="3:3">
      <c r="C2392" s="589"/>
    </row>
    <row r="2393" spans="3:3">
      <c r="C2393" s="589"/>
    </row>
    <row r="2394" spans="3:3">
      <c r="C2394" s="589"/>
    </row>
    <row r="2395" spans="3:3">
      <c r="C2395" s="589"/>
    </row>
    <row r="2396" spans="3:3">
      <c r="C2396" s="589"/>
    </row>
    <row r="2397" spans="3:3">
      <c r="C2397" s="589"/>
    </row>
    <row r="2398" spans="3:3">
      <c r="C2398" s="589"/>
    </row>
    <row r="2399" spans="3:3">
      <c r="C2399" s="589"/>
    </row>
    <row r="2400" spans="3:3">
      <c r="C2400" s="589"/>
    </row>
    <row r="2401" spans="3:3">
      <c r="C2401" s="589"/>
    </row>
    <row r="2402" spans="3:3">
      <c r="C2402" s="589"/>
    </row>
    <row r="2403" spans="3:3">
      <c r="C2403" s="589"/>
    </row>
    <row r="2404" spans="3:3">
      <c r="C2404" s="589"/>
    </row>
    <row r="2405" spans="3:3">
      <c r="C2405" s="589"/>
    </row>
    <row r="2406" spans="3:3">
      <c r="C2406" s="589"/>
    </row>
    <row r="2407" spans="3:3">
      <c r="C2407" s="589"/>
    </row>
    <row r="2408" spans="3:3">
      <c r="C2408" s="589"/>
    </row>
    <row r="2409" spans="3:3">
      <c r="C2409" s="589"/>
    </row>
    <row r="2410" spans="3:3">
      <c r="C2410" s="589"/>
    </row>
    <row r="2411" spans="3:3">
      <c r="C2411" s="589"/>
    </row>
    <row r="2412" spans="3:3">
      <c r="C2412" s="589"/>
    </row>
    <row r="2413" spans="3:3">
      <c r="C2413" s="589"/>
    </row>
    <row r="2414" spans="3:3">
      <c r="C2414" s="589"/>
    </row>
    <row r="2415" spans="3:3">
      <c r="C2415" s="589"/>
    </row>
    <row r="2416" spans="3:3">
      <c r="C2416" s="589"/>
    </row>
    <row r="2417" spans="3:3">
      <c r="C2417" s="589"/>
    </row>
    <row r="2418" spans="3:3">
      <c r="C2418" s="589"/>
    </row>
    <row r="2419" spans="3:3">
      <c r="C2419" s="589"/>
    </row>
    <row r="2420" spans="3:3">
      <c r="C2420" s="589"/>
    </row>
    <row r="2421" spans="3:3">
      <c r="C2421" s="589"/>
    </row>
    <row r="2422" spans="3:3">
      <c r="C2422" s="589"/>
    </row>
    <row r="2423" spans="3:3">
      <c r="C2423" s="589"/>
    </row>
    <row r="2424" spans="3:3">
      <c r="C2424" s="589"/>
    </row>
    <row r="2425" spans="3:3">
      <c r="C2425" s="589"/>
    </row>
    <row r="2426" spans="3:3">
      <c r="C2426" s="589"/>
    </row>
    <row r="2427" spans="3:3">
      <c r="C2427" s="589"/>
    </row>
    <row r="2428" spans="3:3">
      <c r="C2428" s="589"/>
    </row>
    <row r="2429" spans="3:3">
      <c r="C2429" s="589"/>
    </row>
    <row r="2430" spans="3:3">
      <c r="C2430" s="589"/>
    </row>
    <row r="2431" spans="3:3">
      <c r="C2431" s="589"/>
    </row>
    <row r="2432" spans="3:3">
      <c r="C2432" s="589"/>
    </row>
    <row r="2433" spans="3:3">
      <c r="C2433" s="589"/>
    </row>
    <row r="2434" spans="3:3">
      <c r="C2434" s="589"/>
    </row>
    <row r="2435" spans="3:3">
      <c r="C2435" s="589"/>
    </row>
    <row r="2436" spans="3:3">
      <c r="C2436" s="589"/>
    </row>
    <row r="2437" spans="3:3">
      <c r="C2437" s="589"/>
    </row>
    <row r="2438" spans="3:3">
      <c r="C2438" s="589"/>
    </row>
    <row r="2439" spans="3:3">
      <c r="C2439" s="589"/>
    </row>
    <row r="2440" spans="3:3">
      <c r="C2440" s="589"/>
    </row>
    <row r="2441" spans="3:3">
      <c r="C2441" s="589"/>
    </row>
    <row r="2442" spans="3:3">
      <c r="C2442" s="589"/>
    </row>
    <row r="2443" spans="3:3">
      <c r="C2443" s="589"/>
    </row>
    <row r="2444" spans="3:3">
      <c r="C2444" s="589"/>
    </row>
    <row r="2445" spans="3:3">
      <c r="C2445" s="589"/>
    </row>
    <row r="2446" spans="3:3">
      <c r="C2446" s="589"/>
    </row>
    <row r="2447" spans="3:3">
      <c r="C2447" s="589"/>
    </row>
    <row r="2448" spans="3:3">
      <c r="C2448" s="589"/>
    </row>
    <row r="2449" spans="3:3">
      <c r="C2449" s="589"/>
    </row>
    <row r="2450" spans="3:3">
      <c r="C2450" s="589"/>
    </row>
    <row r="2451" spans="3:3">
      <c r="C2451" s="589"/>
    </row>
    <row r="2452" spans="3:3">
      <c r="C2452" s="589"/>
    </row>
    <row r="2453" spans="3:3">
      <c r="C2453" s="589"/>
    </row>
    <row r="2454" spans="3:3">
      <c r="C2454" s="589"/>
    </row>
    <row r="2455" spans="3:3">
      <c r="C2455" s="589"/>
    </row>
    <row r="2456" spans="3:3">
      <c r="C2456" s="589"/>
    </row>
    <row r="2457" spans="3:3">
      <c r="C2457" s="589"/>
    </row>
    <row r="2458" spans="3:3">
      <c r="C2458" s="589"/>
    </row>
    <row r="2459" spans="3:3">
      <c r="C2459" s="589"/>
    </row>
    <row r="2460" spans="3:3">
      <c r="C2460" s="589"/>
    </row>
    <row r="2461" spans="3:3">
      <c r="C2461" s="589"/>
    </row>
    <row r="2462" spans="3:3">
      <c r="C2462" s="589"/>
    </row>
    <row r="2463" spans="3:3">
      <c r="C2463" s="589"/>
    </row>
    <row r="2464" spans="3:3">
      <c r="C2464" s="589"/>
    </row>
    <row r="2465" spans="3:3">
      <c r="C2465" s="589"/>
    </row>
    <row r="2466" spans="3:3">
      <c r="C2466" s="589"/>
    </row>
    <row r="2467" spans="3:3">
      <c r="C2467" s="589"/>
    </row>
    <row r="2468" spans="3:3">
      <c r="C2468" s="589"/>
    </row>
    <row r="2469" spans="3:3">
      <c r="C2469" s="589"/>
    </row>
    <row r="2470" spans="3:3">
      <c r="C2470" s="589"/>
    </row>
    <row r="2471" spans="3:3">
      <c r="C2471" s="589"/>
    </row>
    <row r="2472" spans="3:3">
      <c r="C2472" s="589"/>
    </row>
    <row r="2473" spans="3:3">
      <c r="C2473" s="589"/>
    </row>
    <row r="2474" spans="3:3">
      <c r="C2474" s="589"/>
    </row>
    <row r="2475" spans="3:3">
      <c r="C2475" s="589"/>
    </row>
    <row r="2476" spans="3:3">
      <c r="C2476" s="589"/>
    </row>
    <row r="2477" spans="3:3">
      <c r="C2477" s="589"/>
    </row>
    <row r="2478" spans="3:3">
      <c r="C2478" s="589"/>
    </row>
    <row r="2479" spans="3:3">
      <c r="C2479" s="589"/>
    </row>
    <row r="2480" spans="3:3">
      <c r="C2480" s="589"/>
    </row>
    <row r="2481" spans="3:3">
      <c r="C2481" s="589"/>
    </row>
    <row r="2482" spans="3:3">
      <c r="C2482" s="589"/>
    </row>
    <row r="2483" spans="3:3">
      <c r="C2483" s="589"/>
    </row>
    <row r="2484" spans="3:3">
      <c r="C2484" s="589"/>
    </row>
    <row r="2485" spans="3:3">
      <c r="C2485" s="589"/>
    </row>
    <row r="2486" spans="3:3">
      <c r="C2486" s="589"/>
    </row>
    <row r="2487" spans="3:3">
      <c r="C2487" s="589"/>
    </row>
    <row r="2488" spans="3:3">
      <c r="C2488" s="589"/>
    </row>
    <row r="2489" spans="3:3">
      <c r="C2489" s="589"/>
    </row>
    <row r="2490" spans="3:3">
      <c r="C2490" s="589"/>
    </row>
    <row r="2491" spans="3:3">
      <c r="C2491" s="589"/>
    </row>
    <row r="2492" spans="3:3">
      <c r="C2492" s="589"/>
    </row>
    <row r="2493" spans="3:3">
      <c r="C2493" s="589"/>
    </row>
    <row r="2494" spans="3:3">
      <c r="C2494" s="589"/>
    </row>
    <row r="2495" spans="3:3">
      <c r="C2495" s="589"/>
    </row>
    <row r="2496" spans="3:3">
      <c r="C2496" s="589"/>
    </row>
    <row r="2497" spans="3:3">
      <c r="C2497" s="589"/>
    </row>
    <row r="2498" spans="3:3">
      <c r="C2498" s="589"/>
    </row>
    <row r="2499" spans="3:3">
      <c r="C2499" s="589"/>
    </row>
    <row r="2500" spans="3:3">
      <c r="C2500" s="589"/>
    </row>
    <row r="2501" spans="3:3">
      <c r="C2501" s="589"/>
    </row>
    <row r="2502" spans="3:3">
      <c r="C2502" s="589"/>
    </row>
    <row r="2503" spans="3:3">
      <c r="C2503" s="589"/>
    </row>
    <row r="2504" spans="3:3">
      <c r="C2504" s="589"/>
    </row>
    <row r="2505" spans="3:3">
      <c r="C2505" s="589"/>
    </row>
    <row r="2506" spans="3:3">
      <c r="C2506" s="589"/>
    </row>
    <row r="2507" spans="3:3">
      <c r="C2507" s="589"/>
    </row>
    <row r="2508" spans="3:3">
      <c r="C2508" s="589"/>
    </row>
    <row r="2509" spans="3:3">
      <c r="C2509" s="589"/>
    </row>
    <row r="2510" spans="3:3">
      <c r="C2510" s="589"/>
    </row>
    <row r="2511" spans="3:3">
      <c r="C2511" s="589"/>
    </row>
    <row r="2512" spans="3:3">
      <c r="C2512" s="589"/>
    </row>
    <row r="2513" spans="3:3">
      <c r="C2513" s="589"/>
    </row>
    <row r="2514" spans="3:3">
      <c r="C2514" s="589"/>
    </row>
    <row r="2515" spans="3:3">
      <c r="C2515" s="589"/>
    </row>
    <row r="2516" spans="3:3">
      <c r="C2516" s="589"/>
    </row>
    <row r="2517" spans="3:3">
      <c r="C2517" s="589"/>
    </row>
    <row r="2518" spans="3:3">
      <c r="C2518" s="589"/>
    </row>
    <row r="2519" spans="3:3">
      <c r="C2519" s="589"/>
    </row>
    <row r="2520" spans="3:3">
      <c r="C2520" s="589"/>
    </row>
    <row r="2521" spans="3:3">
      <c r="C2521" s="589"/>
    </row>
    <row r="2522" spans="3:3">
      <c r="C2522" s="589"/>
    </row>
    <row r="2523" spans="3:3">
      <c r="C2523" s="589"/>
    </row>
    <row r="2524" spans="3:3">
      <c r="C2524" s="589"/>
    </row>
    <row r="2525" spans="3:3">
      <c r="C2525" s="589"/>
    </row>
    <row r="2526" spans="3:3">
      <c r="C2526" s="589"/>
    </row>
    <row r="2527" spans="3:3">
      <c r="C2527" s="589"/>
    </row>
    <row r="2528" spans="3:3">
      <c r="C2528" s="589"/>
    </row>
    <row r="2529" spans="3:3">
      <c r="C2529" s="589"/>
    </row>
    <row r="2530" spans="3:3">
      <c r="C2530" s="589"/>
    </row>
    <row r="2531" spans="3:3">
      <c r="C2531" s="589"/>
    </row>
    <row r="2532" spans="3:3">
      <c r="C2532" s="589"/>
    </row>
    <row r="2533" spans="3:3">
      <c r="C2533" s="589"/>
    </row>
    <row r="2534" spans="3:3">
      <c r="C2534" s="589"/>
    </row>
    <row r="2535" spans="3:3">
      <c r="C2535" s="589"/>
    </row>
    <row r="2536" spans="3:3">
      <c r="C2536" s="589"/>
    </row>
    <row r="2537" spans="3:3">
      <c r="C2537" s="589"/>
    </row>
    <row r="2538" spans="3:3">
      <c r="C2538" s="589"/>
    </row>
    <row r="2539" spans="3:3">
      <c r="C2539" s="589"/>
    </row>
    <row r="2540" spans="3:3">
      <c r="C2540" s="589"/>
    </row>
    <row r="2541" spans="3:3">
      <c r="C2541" s="589"/>
    </row>
    <row r="2542" spans="3:3">
      <c r="C2542" s="589"/>
    </row>
    <row r="2543" spans="3:3">
      <c r="C2543" s="589"/>
    </row>
    <row r="2544" spans="3:3">
      <c r="C2544" s="589"/>
    </row>
    <row r="2545" spans="3:3">
      <c r="C2545" s="589"/>
    </row>
    <row r="2546" spans="3:3">
      <c r="C2546" s="589"/>
    </row>
    <row r="2547" spans="3:3">
      <c r="C2547" s="589"/>
    </row>
    <row r="2548" spans="3:3">
      <c r="C2548" s="589"/>
    </row>
    <row r="2549" spans="3:3">
      <c r="C2549" s="589"/>
    </row>
    <row r="2550" spans="3:3">
      <c r="C2550" s="589"/>
    </row>
    <row r="2551" spans="3:3">
      <c r="C2551" s="589"/>
    </row>
    <row r="2552" spans="3:3">
      <c r="C2552" s="589"/>
    </row>
    <row r="2553" spans="3:3">
      <c r="C2553" s="589"/>
    </row>
    <row r="2554" spans="3:3">
      <c r="C2554" s="589"/>
    </row>
    <row r="2555" spans="3:3">
      <c r="C2555" s="589"/>
    </row>
    <row r="2556" spans="3:3">
      <c r="C2556" s="589"/>
    </row>
    <row r="2557" spans="3:3">
      <c r="C2557" s="589"/>
    </row>
    <row r="2558" spans="3:3">
      <c r="C2558" s="589"/>
    </row>
    <row r="2559" spans="3:3">
      <c r="C2559" s="589"/>
    </row>
    <row r="2560" spans="3:3">
      <c r="C2560" s="589"/>
    </row>
    <row r="2561" spans="3:3">
      <c r="C2561" s="589"/>
    </row>
    <row r="2562" spans="3:3">
      <c r="C2562" s="589"/>
    </row>
    <row r="2563" spans="3:3">
      <c r="C2563" s="589"/>
    </row>
    <row r="2564" spans="3:3">
      <c r="C2564" s="589"/>
    </row>
    <row r="2565" spans="3:3">
      <c r="C2565" s="589"/>
    </row>
    <row r="2566" spans="3:3">
      <c r="C2566" s="589"/>
    </row>
    <row r="2567" spans="3:3">
      <c r="C2567" s="589"/>
    </row>
    <row r="2568" spans="3:3">
      <c r="C2568" s="589"/>
    </row>
    <row r="2569" spans="3:3">
      <c r="C2569" s="589"/>
    </row>
    <row r="2570" spans="3:3">
      <c r="C2570" s="589"/>
    </row>
    <row r="2571" spans="3:3">
      <c r="C2571" s="589"/>
    </row>
    <row r="2572" spans="3:3">
      <c r="C2572" s="589"/>
    </row>
    <row r="2573" spans="3:3">
      <c r="C2573" s="589"/>
    </row>
    <row r="2574" spans="3:3">
      <c r="C2574" s="589"/>
    </row>
    <row r="2575" spans="3:3">
      <c r="C2575" s="589"/>
    </row>
    <row r="2576" spans="3:3">
      <c r="C2576" s="589"/>
    </row>
    <row r="2577" spans="3:3">
      <c r="C2577" s="589"/>
    </row>
    <row r="2578" spans="3:3">
      <c r="C2578" s="589"/>
    </row>
    <row r="2579" spans="3:3">
      <c r="C2579" s="589"/>
    </row>
    <row r="2580" spans="3:3">
      <c r="C2580" s="589"/>
    </row>
    <row r="2581" spans="3:3">
      <c r="C2581" s="589"/>
    </row>
    <row r="2582" spans="3:3">
      <c r="C2582" s="589"/>
    </row>
    <row r="2583" spans="3:3">
      <c r="C2583" s="589"/>
    </row>
    <row r="2584" spans="3:3">
      <c r="C2584" s="589"/>
    </row>
    <row r="2585" spans="3:3">
      <c r="C2585" s="589"/>
    </row>
    <row r="2586" spans="3:3">
      <c r="C2586" s="589"/>
    </row>
    <row r="2587" spans="3:3">
      <c r="C2587" s="589"/>
    </row>
    <row r="2588" spans="3:3">
      <c r="C2588" s="589"/>
    </row>
    <row r="2589" spans="3:3">
      <c r="C2589" s="589"/>
    </row>
    <row r="2590" spans="3:3">
      <c r="C2590" s="589"/>
    </row>
    <row r="2591" spans="3:3">
      <c r="C2591" s="589"/>
    </row>
    <row r="2592" spans="3:3">
      <c r="C2592" s="589"/>
    </row>
    <row r="2593" spans="3:3">
      <c r="C2593" s="589"/>
    </row>
    <row r="2594" spans="3:3">
      <c r="C2594" s="589"/>
    </row>
    <row r="2595" spans="3:3">
      <c r="C2595" s="589"/>
    </row>
    <row r="2596" spans="3:3">
      <c r="C2596" s="589"/>
    </row>
    <row r="2597" spans="3:3">
      <c r="C2597" s="589"/>
    </row>
    <row r="2598" spans="3:3">
      <c r="C2598" s="589"/>
    </row>
    <row r="2599" spans="3:3">
      <c r="C2599" s="589"/>
    </row>
    <row r="2600" spans="3:3">
      <c r="C2600" s="589"/>
    </row>
    <row r="2601" spans="3:3">
      <c r="C2601" s="589"/>
    </row>
    <row r="2602" spans="3:3">
      <c r="C2602" s="589"/>
    </row>
    <row r="2603" spans="3:3">
      <c r="C2603" s="589"/>
    </row>
    <row r="2604" spans="3:3">
      <c r="C2604" s="589"/>
    </row>
    <row r="2605" spans="3:3">
      <c r="C2605" s="589"/>
    </row>
    <row r="2606" spans="3:3">
      <c r="C2606" s="589"/>
    </row>
    <row r="2607" spans="3:3">
      <c r="C2607" s="589"/>
    </row>
    <row r="2608" spans="3:3">
      <c r="C2608" s="589"/>
    </row>
    <row r="2609" spans="3:3">
      <c r="C2609" s="589"/>
    </row>
    <row r="2610" spans="3:3">
      <c r="C2610" s="589"/>
    </row>
    <row r="2611" spans="3:3">
      <c r="C2611" s="589"/>
    </row>
    <row r="2612" spans="3:3">
      <c r="C2612" s="589"/>
    </row>
    <row r="2613" spans="3:3">
      <c r="C2613" s="589"/>
    </row>
    <row r="2614" spans="3:3">
      <c r="C2614" s="589"/>
    </row>
    <row r="2615" spans="3:3">
      <c r="C2615" s="589"/>
    </row>
    <row r="2616" spans="3:3">
      <c r="C2616" s="589"/>
    </row>
    <row r="2617" spans="3:3">
      <c r="C2617" s="589"/>
    </row>
    <row r="2618" spans="3:3">
      <c r="C2618" s="589"/>
    </row>
    <row r="2619" spans="3:3">
      <c r="C2619" s="589"/>
    </row>
    <row r="2620" spans="3:3">
      <c r="C2620" s="589"/>
    </row>
    <row r="2621" spans="3:3">
      <c r="C2621" s="589"/>
    </row>
    <row r="2622" spans="3:3">
      <c r="C2622" s="589"/>
    </row>
    <row r="2623" spans="3:3">
      <c r="C2623" s="589"/>
    </row>
    <row r="2624" spans="3:3">
      <c r="C2624" s="589"/>
    </row>
    <row r="2625" spans="3:3">
      <c r="C2625" s="589"/>
    </row>
    <row r="2626" spans="3:3">
      <c r="C2626" s="589"/>
    </row>
    <row r="2627" spans="3:3">
      <c r="C2627" s="589"/>
    </row>
    <row r="2628" spans="3:3">
      <c r="C2628" s="589"/>
    </row>
    <row r="2629" spans="3:3">
      <c r="C2629" s="589"/>
    </row>
    <row r="2630" spans="3:3">
      <c r="C2630" s="589"/>
    </row>
    <row r="2631" spans="3:3">
      <c r="C2631" s="589"/>
    </row>
    <row r="2632" spans="3:3">
      <c r="C2632" s="589"/>
    </row>
    <row r="2633" spans="3:3">
      <c r="C2633" s="589"/>
    </row>
    <row r="2634" spans="3:3">
      <c r="C2634" s="589"/>
    </row>
    <row r="2635" spans="3:3">
      <c r="C2635" s="589"/>
    </row>
    <row r="2636" spans="3:3">
      <c r="C2636" s="589"/>
    </row>
    <row r="2637" spans="3:3">
      <c r="C2637" s="589"/>
    </row>
    <row r="2638" spans="3:3">
      <c r="C2638" s="589"/>
    </row>
    <row r="2639" spans="3:3">
      <c r="C2639" s="589"/>
    </row>
    <row r="2640" spans="3:3">
      <c r="C2640" s="589"/>
    </row>
    <row r="2641" spans="3:3">
      <c r="C2641" s="589"/>
    </row>
    <row r="2642" spans="3:3">
      <c r="C2642" s="589"/>
    </row>
    <row r="2643" spans="3:3">
      <c r="C2643" s="589"/>
    </row>
    <row r="2644" spans="3:3">
      <c r="C2644" s="589"/>
    </row>
    <row r="2645" spans="3:3">
      <c r="C2645" s="589"/>
    </row>
    <row r="2646" spans="3:3">
      <c r="C2646" s="589"/>
    </row>
    <row r="2647" spans="3:3">
      <c r="C2647" s="589"/>
    </row>
    <row r="2648" spans="3:3">
      <c r="C2648" s="589"/>
    </row>
    <row r="2649" spans="3:3">
      <c r="C2649" s="589"/>
    </row>
    <row r="2650" spans="3:3">
      <c r="C2650" s="589"/>
    </row>
    <row r="2651" spans="3:3">
      <c r="C2651" s="589"/>
    </row>
    <row r="2652" spans="3:3">
      <c r="C2652" s="589"/>
    </row>
    <row r="2653" spans="3:3">
      <c r="C2653" s="589"/>
    </row>
    <row r="2654" spans="3:3">
      <c r="C2654" s="589"/>
    </row>
    <row r="2655" spans="3:3">
      <c r="C2655" s="589"/>
    </row>
    <row r="2656" spans="3:3">
      <c r="C2656" s="589"/>
    </row>
    <row r="2657" spans="3:3">
      <c r="C2657" s="589"/>
    </row>
    <row r="2658" spans="3:3">
      <c r="C2658" s="589"/>
    </row>
    <row r="2659" spans="3:3">
      <c r="C2659" s="589"/>
    </row>
    <row r="2660" spans="3:3">
      <c r="C2660" s="589"/>
    </row>
    <row r="2661" spans="3:3">
      <c r="C2661" s="589"/>
    </row>
    <row r="2662" spans="3:3">
      <c r="C2662" s="589"/>
    </row>
    <row r="2663" spans="3:3">
      <c r="C2663" s="589"/>
    </row>
    <row r="2664" spans="3:3">
      <c r="C2664" s="589"/>
    </row>
    <row r="2665" spans="3:3">
      <c r="C2665" s="589"/>
    </row>
    <row r="2666" spans="3:3">
      <c r="C2666" s="589"/>
    </row>
    <row r="2667" spans="3:3">
      <c r="C2667" s="589"/>
    </row>
    <row r="2668" spans="3:3">
      <c r="C2668" s="589"/>
    </row>
    <row r="2669" spans="3:3">
      <c r="C2669" s="589"/>
    </row>
    <row r="2670" spans="3:3">
      <c r="C2670" s="589"/>
    </row>
    <row r="2671" spans="3:3">
      <c r="C2671" s="589"/>
    </row>
    <row r="2672" spans="3:3">
      <c r="C2672" s="589"/>
    </row>
    <row r="2673" spans="3:3">
      <c r="C2673" s="589"/>
    </row>
    <row r="2674" spans="3:3">
      <c r="C2674" s="589"/>
    </row>
    <row r="2675" spans="3:3">
      <c r="C2675" s="589"/>
    </row>
    <row r="2676" spans="3:3">
      <c r="C2676" s="589"/>
    </row>
    <row r="2677" spans="3:3">
      <c r="C2677" s="589"/>
    </row>
    <row r="2678" spans="3:3">
      <c r="C2678" s="589"/>
    </row>
    <row r="2679" spans="3:3">
      <c r="C2679" s="589"/>
    </row>
    <row r="2680" spans="3:3">
      <c r="C2680" s="589"/>
    </row>
    <row r="2681" spans="3:3">
      <c r="C2681" s="589"/>
    </row>
    <row r="2682" spans="3:3">
      <c r="C2682" s="589"/>
    </row>
    <row r="2683" spans="3:3">
      <c r="C2683" s="589"/>
    </row>
    <row r="2684" spans="3:3">
      <c r="C2684" s="589"/>
    </row>
    <row r="2685" spans="3:3">
      <c r="C2685" s="589"/>
    </row>
    <row r="2686" spans="3:3">
      <c r="C2686" s="589"/>
    </row>
    <row r="2687" spans="3:3">
      <c r="C2687" s="589"/>
    </row>
    <row r="2688" spans="3:3">
      <c r="C2688" s="589"/>
    </row>
    <row r="2689" spans="3:3">
      <c r="C2689" s="589"/>
    </row>
    <row r="2690" spans="3:3">
      <c r="C2690" s="589"/>
    </row>
    <row r="2691" spans="3:3">
      <c r="C2691" s="589"/>
    </row>
    <row r="2692" spans="3:3">
      <c r="C2692" s="589"/>
    </row>
    <row r="2693" spans="3:3">
      <c r="C2693" s="589"/>
    </row>
    <row r="2694" spans="3:3">
      <c r="C2694" s="589"/>
    </row>
    <row r="2695" spans="3:3">
      <c r="C2695" s="589"/>
    </row>
    <row r="2696" spans="3:3">
      <c r="C2696" s="589"/>
    </row>
    <row r="2697" spans="3:3">
      <c r="C2697" s="589"/>
    </row>
    <row r="2698" spans="3:3">
      <c r="C2698" s="589"/>
    </row>
    <row r="2699" spans="3:3">
      <c r="C2699" s="589"/>
    </row>
    <row r="2700" spans="3:3">
      <c r="C2700" s="589"/>
    </row>
    <row r="2701" spans="3:3">
      <c r="C2701" s="589"/>
    </row>
    <row r="2702" spans="3:3">
      <c r="C2702" s="589"/>
    </row>
    <row r="2703" spans="3:3">
      <c r="C2703" s="589"/>
    </row>
    <row r="2704" spans="3:3">
      <c r="C2704" s="589"/>
    </row>
    <row r="2705" spans="3:3">
      <c r="C2705" s="589"/>
    </row>
    <row r="2706" spans="3:3">
      <c r="C2706" s="589"/>
    </row>
    <row r="2707" spans="3:3">
      <c r="C2707" s="589"/>
    </row>
    <row r="2708" spans="3:3">
      <c r="C2708" s="589"/>
    </row>
    <row r="2709" spans="3:3">
      <c r="C2709" s="589"/>
    </row>
    <row r="2710" spans="3:3">
      <c r="C2710" s="589"/>
    </row>
    <row r="2711" spans="3:3">
      <c r="C2711" s="589"/>
    </row>
    <row r="2712" spans="3:3">
      <c r="C2712" s="589"/>
    </row>
    <row r="2713" spans="3:3">
      <c r="C2713" s="589"/>
    </row>
    <row r="2714" spans="3:3">
      <c r="C2714" s="589"/>
    </row>
    <row r="2715" spans="3:3">
      <c r="C2715" s="589"/>
    </row>
    <row r="2716" spans="3:3">
      <c r="C2716" s="589"/>
    </row>
    <row r="2717" spans="3:3">
      <c r="C2717" s="589"/>
    </row>
    <row r="2718" spans="3:3">
      <c r="C2718" s="589"/>
    </row>
    <row r="2719" spans="3:3">
      <c r="C2719" s="589"/>
    </row>
    <row r="2720" spans="3:3">
      <c r="C2720" s="589"/>
    </row>
    <row r="2721" spans="3:3">
      <c r="C2721" s="589"/>
    </row>
    <row r="2722" spans="3:3">
      <c r="C2722" s="589"/>
    </row>
    <row r="2723" spans="3:3">
      <c r="C2723" s="589"/>
    </row>
    <row r="2724" spans="3:3">
      <c r="C2724" s="589"/>
    </row>
    <row r="2725" spans="3:3">
      <c r="C2725" s="589"/>
    </row>
    <row r="2726" spans="3:3">
      <c r="C2726" s="589"/>
    </row>
    <row r="2727" spans="3:3">
      <c r="C2727" s="589"/>
    </row>
    <row r="2728" spans="3:3">
      <c r="C2728" s="589"/>
    </row>
    <row r="2729" spans="3:3">
      <c r="C2729" s="589"/>
    </row>
    <row r="2730" spans="3:3">
      <c r="C2730" s="589"/>
    </row>
    <row r="2731" spans="3:3">
      <c r="C2731" s="589"/>
    </row>
    <row r="2732" spans="3:3">
      <c r="C2732" s="589"/>
    </row>
    <row r="2733" spans="3:3">
      <c r="C2733" s="589"/>
    </row>
    <row r="2734" spans="3:3">
      <c r="C2734" s="589"/>
    </row>
    <row r="2735" spans="3:3">
      <c r="C2735" s="589"/>
    </row>
    <row r="2736" spans="3:3">
      <c r="C2736" s="589"/>
    </row>
    <row r="2737" spans="3:3">
      <c r="C2737" s="589"/>
    </row>
    <row r="2738" spans="3:3">
      <c r="C2738" s="589"/>
    </row>
    <row r="2739" spans="3:3">
      <c r="C2739" s="589"/>
    </row>
    <row r="2740" spans="3:3">
      <c r="C2740" s="589"/>
    </row>
    <row r="2741" spans="3:3">
      <c r="C2741" s="589"/>
    </row>
    <row r="2742" spans="3:3">
      <c r="C2742" s="589"/>
    </row>
    <row r="2743" spans="3:3">
      <c r="C2743" s="589"/>
    </row>
    <row r="2744" spans="3:3">
      <c r="C2744" s="589"/>
    </row>
    <row r="2745" spans="3:3">
      <c r="C2745" s="589"/>
    </row>
    <row r="2746" spans="3:3">
      <c r="C2746" s="589"/>
    </row>
    <row r="2747" spans="3:3">
      <c r="C2747" s="589"/>
    </row>
    <row r="2748" spans="3:3">
      <c r="C2748" s="589"/>
    </row>
    <row r="2749" spans="3:3">
      <c r="C2749" s="589"/>
    </row>
    <row r="2750" spans="3:3">
      <c r="C2750" s="589"/>
    </row>
    <row r="2751" spans="3:3">
      <c r="C2751" s="589"/>
    </row>
    <row r="2752" spans="3:3">
      <c r="C2752" s="589"/>
    </row>
    <row r="2753" spans="3:3">
      <c r="C2753" s="589"/>
    </row>
    <row r="2754" spans="3:3">
      <c r="C2754" s="589"/>
    </row>
    <row r="2755" spans="3:3">
      <c r="C2755" s="589"/>
    </row>
    <row r="2756" spans="3:3">
      <c r="C2756" s="589"/>
    </row>
    <row r="2757" spans="3:3">
      <c r="C2757" s="589"/>
    </row>
    <row r="2758" spans="3:3">
      <c r="C2758" s="589"/>
    </row>
    <row r="2759" spans="3:3">
      <c r="C2759" s="589"/>
    </row>
    <row r="2760" spans="3:3">
      <c r="C2760" s="589"/>
    </row>
    <row r="2761" spans="3:3">
      <c r="C2761" s="589"/>
    </row>
    <row r="2762" spans="3:3">
      <c r="C2762" s="589"/>
    </row>
    <row r="2763" spans="3:3">
      <c r="C2763" s="589"/>
    </row>
    <row r="2764" spans="3:3">
      <c r="C2764" s="589"/>
    </row>
    <row r="2765" spans="3:3">
      <c r="C2765" s="589"/>
    </row>
    <row r="2766" spans="3:3">
      <c r="C2766" s="589"/>
    </row>
    <row r="2767" spans="3:3">
      <c r="C2767" s="589"/>
    </row>
    <row r="2768" spans="3:3">
      <c r="C2768" s="589"/>
    </row>
    <row r="2769" spans="3:3">
      <c r="C2769" s="589"/>
    </row>
    <row r="2770" spans="3:3">
      <c r="C2770" s="589"/>
    </row>
    <row r="2771" spans="3:3">
      <c r="C2771" s="589"/>
    </row>
    <row r="2772" spans="3:3">
      <c r="C2772" s="589"/>
    </row>
    <row r="2773" spans="3:3">
      <c r="C2773" s="589"/>
    </row>
    <row r="2774" spans="3:3">
      <c r="C2774" s="589"/>
    </row>
    <row r="2775" spans="3:3">
      <c r="C2775" s="589"/>
    </row>
    <row r="2776" spans="3:3">
      <c r="C2776" s="589"/>
    </row>
    <row r="2777" spans="3:3">
      <c r="C2777" s="589"/>
    </row>
    <row r="2778" spans="3:3">
      <c r="C2778" s="589"/>
    </row>
    <row r="2779" spans="3:3">
      <c r="C2779" s="589"/>
    </row>
    <row r="2780" spans="3:3">
      <c r="C2780" s="589"/>
    </row>
    <row r="2781" spans="3:3">
      <c r="C2781" s="589"/>
    </row>
    <row r="2782" spans="3:3">
      <c r="C2782" s="589"/>
    </row>
    <row r="2783" spans="3:3">
      <c r="C2783" s="589"/>
    </row>
    <row r="2784" spans="3:3">
      <c r="C2784" s="589"/>
    </row>
    <row r="2785" spans="3:3">
      <c r="C2785" s="589"/>
    </row>
    <row r="2786" spans="3:3">
      <c r="C2786" s="589"/>
    </row>
    <row r="2787" spans="3:3">
      <c r="C2787" s="589"/>
    </row>
    <row r="2788" spans="3:3">
      <c r="C2788" s="589"/>
    </row>
    <row r="2789" spans="3:3">
      <c r="C2789" s="589"/>
    </row>
    <row r="2790" spans="3:3">
      <c r="C2790" s="589"/>
    </row>
    <row r="2791" spans="3:3">
      <c r="C2791" s="589"/>
    </row>
    <row r="2792" spans="3:3">
      <c r="C2792" s="589"/>
    </row>
    <row r="2793" spans="3:3">
      <c r="C2793" s="589"/>
    </row>
    <row r="2794" spans="3:3">
      <c r="C2794" s="589"/>
    </row>
    <row r="2795" spans="3:3">
      <c r="C2795" s="589"/>
    </row>
    <row r="2796" spans="3:3">
      <c r="C2796" s="589"/>
    </row>
    <row r="2797" spans="3:3">
      <c r="C2797" s="589"/>
    </row>
    <row r="2798" spans="3:3">
      <c r="C2798" s="589"/>
    </row>
    <row r="2799" spans="3:3">
      <c r="C2799" s="589"/>
    </row>
    <row r="2800" spans="3:3">
      <c r="C2800" s="589"/>
    </row>
    <row r="2801" spans="3:3">
      <c r="C2801" s="589"/>
    </row>
    <row r="2802" spans="3:3">
      <c r="C2802" s="589"/>
    </row>
    <row r="2803" spans="3:3">
      <c r="C2803" s="589"/>
    </row>
    <row r="2804" spans="3:3">
      <c r="C2804" s="589"/>
    </row>
    <row r="2805" spans="3:3">
      <c r="C2805" s="589"/>
    </row>
    <row r="2806" spans="3:3">
      <c r="C2806" s="589"/>
    </row>
    <row r="2807" spans="3:3">
      <c r="C2807" s="589"/>
    </row>
    <row r="2808" spans="3:3">
      <c r="C2808" s="589"/>
    </row>
    <row r="2809" spans="3:3">
      <c r="C2809" s="589"/>
    </row>
    <row r="2810" spans="3:3">
      <c r="C2810" s="589"/>
    </row>
    <row r="2811" spans="3:3">
      <c r="C2811" s="589"/>
    </row>
    <row r="2812" spans="3:3">
      <c r="C2812" s="589"/>
    </row>
    <row r="2813" spans="3:3">
      <c r="C2813" s="589"/>
    </row>
    <row r="2814" spans="3:3">
      <c r="C2814" s="589"/>
    </row>
    <row r="2815" spans="3:3">
      <c r="C2815" s="589"/>
    </row>
    <row r="2816" spans="3:3">
      <c r="C2816" s="589"/>
    </row>
    <row r="2817" spans="3:3">
      <c r="C2817" s="589"/>
    </row>
    <row r="2818" spans="3:3">
      <c r="C2818" s="589"/>
    </row>
    <row r="2819" spans="3:3">
      <c r="C2819" s="589"/>
    </row>
    <row r="2820" spans="3:3">
      <c r="C2820" s="589"/>
    </row>
    <row r="2821" spans="3:3">
      <c r="C2821" s="589"/>
    </row>
    <row r="2822" spans="3:3">
      <c r="C2822" s="589"/>
    </row>
    <row r="2823" spans="3:3">
      <c r="C2823" s="589"/>
    </row>
    <row r="2824" spans="3:3">
      <c r="C2824" s="589"/>
    </row>
    <row r="2825" spans="3:3">
      <c r="C2825" s="589"/>
    </row>
    <row r="2826" spans="3:3">
      <c r="C2826" s="589"/>
    </row>
    <row r="2827" spans="3:3">
      <c r="C2827" s="589"/>
    </row>
    <row r="2828" spans="3:3">
      <c r="C2828" s="589"/>
    </row>
    <row r="2829" spans="3:3">
      <c r="C2829" s="589"/>
    </row>
    <row r="2830" spans="3:3">
      <c r="C2830" s="589"/>
    </row>
    <row r="2831" spans="3:3">
      <c r="C2831" s="589"/>
    </row>
    <row r="2832" spans="3:3">
      <c r="C2832" s="589"/>
    </row>
    <row r="2833" spans="3:3">
      <c r="C2833" s="589"/>
    </row>
    <row r="2834" spans="3:3">
      <c r="C2834" s="589"/>
    </row>
    <row r="2835" spans="3:3">
      <c r="C2835" s="589"/>
    </row>
    <row r="2836" spans="3:3">
      <c r="C2836" s="589"/>
    </row>
    <row r="2837" spans="3:3">
      <c r="C2837" s="589"/>
    </row>
    <row r="2838" spans="3:3">
      <c r="C2838" s="589"/>
    </row>
    <row r="2839" spans="3:3">
      <c r="C2839" s="589"/>
    </row>
    <row r="2840" spans="3:3">
      <c r="C2840" s="589"/>
    </row>
    <row r="2841" spans="3:3">
      <c r="C2841" s="589"/>
    </row>
    <row r="2842" spans="3:3">
      <c r="C2842" s="589"/>
    </row>
    <row r="2843" spans="3:3">
      <c r="C2843" s="589"/>
    </row>
    <row r="2844" spans="3:3">
      <c r="C2844" s="589"/>
    </row>
    <row r="2845" spans="3:3">
      <c r="C2845" s="589"/>
    </row>
    <row r="2846" spans="3:3">
      <c r="C2846" s="589"/>
    </row>
    <row r="2847" spans="3:3">
      <c r="C2847" s="589"/>
    </row>
    <row r="2848" spans="3:3">
      <c r="C2848" s="589"/>
    </row>
    <row r="2849" spans="3:3">
      <c r="C2849" s="589"/>
    </row>
    <row r="2850" spans="3:3">
      <c r="C2850" s="589"/>
    </row>
    <row r="2851" spans="3:3">
      <c r="C2851" s="589"/>
    </row>
    <row r="2852" spans="3:3">
      <c r="C2852" s="589"/>
    </row>
    <row r="2853" spans="3:3">
      <c r="C2853" s="589"/>
    </row>
    <row r="2854" spans="3:3">
      <c r="C2854" s="589"/>
    </row>
    <row r="2855" spans="3:3">
      <c r="C2855" s="589"/>
    </row>
    <row r="2856" spans="3:3">
      <c r="C2856" s="589"/>
    </row>
    <row r="2857" spans="3:3">
      <c r="C2857" s="589"/>
    </row>
    <row r="2858" spans="3:3">
      <c r="C2858" s="589"/>
    </row>
    <row r="2859" spans="3:3">
      <c r="C2859" s="589"/>
    </row>
    <row r="2860" spans="3:3">
      <c r="C2860" s="589"/>
    </row>
    <row r="2861" spans="3:3">
      <c r="C2861" s="589"/>
    </row>
    <row r="2862" spans="3:3">
      <c r="C2862" s="589"/>
    </row>
    <row r="2863" spans="3:3">
      <c r="C2863" s="589"/>
    </row>
    <row r="2864" spans="3:3">
      <c r="C2864" s="589"/>
    </row>
    <row r="2865" spans="3:3">
      <c r="C2865" s="589"/>
    </row>
    <row r="2866" spans="3:3">
      <c r="C2866" s="589"/>
    </row>
    <row r="2867" spans="3:3">
      <c r="C2867" s="589"/>
    </row>
    <row r="2868" spans="3:3">
      <c r="C2868" s="589"/>
    </row>
    <row r="2869" spans="3:3">
      <c r="C2869" s="589"/>
    </row>
    <row r="2870" spans="3:3">
      <c r="C2870" s="589"/>
    </row>
    <row r="2871" spans="3:3">
      <c r="C2871" s="589"/>
    </row>
    <row r="2872" spans="3:3">
      <c r="C2872" s="589"/>
    </row>
    <row r="2873" spans="3:3">
      <c r="C2873" s="589"/>
    </row>
    <row r="2874" spans="3:3">
      <c r="C2874" s="589"/>
    </row>
    <row r="2875" spans="3:3">
      <c r="C2875" s="589"/>
    </row>
    <row r="2876" spans="3:3">
      <c r="C2876" s="589"/>
    </row>
    <row r="2877" spans="3:3">
      <c r="C2877" s="589"/>
    </row>
    <row r="2878" spans="3:3">
      <c r="C2878" s="589"/>
    </row>
    <row r="2879" spans="3:3">
      <c r="C2879" s="589"/>
    </row>
    <row r="2880" spans="3:3">
      <c r="C2880" s="589"/>
    </row>
    <row r="2881" spans="3:3">
      <c r="C2881" s="589"/>
    </row>
    <row r="2882" spans="3:3">
      <c r="C2882" s="589"/>
    </row>
    <row r="2883" spans="3:3">
      <c r="C2883" s="589"/>
    </row>
    <row r="2884" spans="3:3">
      <c r="C2884" s="589"/>
    </row>
    <row r="2885" spans="3:3">
      <c r="C2885" s="589"/>
    </row>
    <row r="2886" spans="3:3">
      <c r="C2886" s="589"/>
    </row>
    <row r="2887" spans="3:3">
      <c r="C2887" s="589"/>
    </row>
    <row r="2888" spans="3:3">
      <c r="C2888" s="589"/>
    </row>
    <row r="2889" spans="3:3">
      <c r="C2889" s="589"/>
    </row>
    <row r="2890" spans="3:3">
      <c r="C2890" s="589"/>
    </row>
    <row r="2891" spans="3:3">
      <c r="C2891" s="589"/>
    </row>
    <row r="2892" spans="3:3">
      <c r="C2892" s="589"/>
    </row>
    <row r="2893" spans="3:3">
      <c r="C2893" s="589"/>
    </row>
    <row r="2894" spans="3:3">
      <c r="C2894" s="589"/>
    </row>
    <row r="2895" spans="3:3">
      <c r="C2895" s="589"/>
    </row>
    <row r="2896" spans="3:3">
      <c r="C2896" s="589"/>
    </row>
    <row r="2897" spans="3:3">
      <c r="C2897" s="589"/>
    </row>
    <row r="2898" spans="3:3">
      <c r="C2898" s="589"/>
    </row>
    <row r="2899" spans="3:3">
      <c r="C2899" s="589"/>
    </row>
    <row r="2900" spans="3:3">
      <c r="C2900" s="589"/>
    </row>
    <row r="2901" spans="3:3">
      <c r="C2901" s="589"/>
    </row>
    <row r="2902" spans="3:3">
      <c r="C2902" s="589"/>
    </row>
    <row r="2903" spans="3:3">
      <c r="C2903" s="589"/>
    </row>
    <row r="2904" spans="3:3">
      <c r="C2904" s="589"/>
    </row>
    <row r="2905" spans="3:3">
      <c r="C2905" s="589"/>
    </row>
    <row r="2906" spans="3:3">
      <c r="C2906" s="589"/>
    </row>
    <row r="2907" spans="3:3">
      <c r="C2907" s="589"/>
    </row>
    <row r="2908" spans="3:3">
      <c r="C2908" s="589"/>
    </row>
    <row r="2909" spans="3:3">
      <c r="C2909" s="589"/>
    </row>
    <row r="2910" spans="3:3">
      <c r="C2910" s="589"/>
    </row>
    <row r="2911" spans="3:3">
      <c r="C2911" s="589"/>
    </row>
    <row r="2912" spans="3:3">
      <c r="C2912" s="589"/>
    </row>
    <row r="2913" spans="3:3">
      <c r="C2913" s="589"/>
    </row>
    <row r="2914" spans="3:3">
      <c r="C2914" s="589"/>
    </row>
    <row r="2915" spans="3:3">
      <c r="C2915" s="589"/>
    </row>
    <row r="2916" spans="3:3">
      <c r="C2916" s="589"/>
    </row>
    <row r="2917" spans="3:3">
      <c r="C2917" s="589"/>
    </row>
    <row r="2918" spans="3:3">
      <c r="C2918" s="589"/>
    </row>
    <row r="2919" spans="3:3">
      <c r="C2919" s="589"/>
    </row>
    <row r="2920" spans="3:3">
      <c r="C2920" s="589"/>
    </row>
    <row r="2921" spans="3:3">
      <c r="C2921" s="589"/>
    </row>
    <row r="2922" spans="3:3">
      <c r="C2922" s="589"/>
    </row>
    <row r="2923" spans="3:3">
      <c r="C2923" s="589"/>
    </row>
    <row r="2924" spans="3:3">
      <c r="C2924" s="589"/>
    </row>
    <row r="2925" spans="3:3">
      <c r="C2925" s="589"/>
    </row>
    <row r="2926" spans="3:3">
      <c r="C2926" s="589"/>
    </row>
    <row r="2927" spans="3:3">
      <c r="C2927" s="589"/>
    </row>
    <row r="2928" spans="3:3">
      <c r="C2928" s="589"/>
    </row>
    <row r="2929" spans="3:3">
      <c r="C2929" s="589"/>
    </row>
    <row r="2930" spans="3:3">
      <c r="C2930" s="589"/>
    </row>
    <row r="2931" spans="3:3">
      <c r="C2931" s="589"/>
    </row>
    <row r="2932" spans="3:3">
      <c r="C2932" s="589"/>
    </row>
    <row r="2933" spans="3:3">
      <c r="C2933" s="589"/>
    </row>
    <row r="2934" spans="3:3">
      <c r="C2934" s="589"/>
    </row>
    <row r="2935" spans="3:3">
      <c r="C2935" s="589"/>
    </row>
    <row r="2936" spans="3:3">
      <c r="C2936" s="589"/>
    </row>
    <row r="2937" spans="3:3">
      <c r="C2937" s="589"/>
    </row>
    <row r="2938" spans="3:3">
      <c r="C2938" s="589"/>
    </row>
    <row r="2939" spans="3:3">
      <c r="C2939" s="589"/>
    </row>
    <row r="2940" spans="3:3">
      <c r="C2940" s="589"/>
    </row>
    <row r="2941" spans="3:3">
      <c r="C2941" s="589"/>
    </row>
    <row r="2942" spans="3:3">
      <c r="C2942" s="589"/>
    </row>
    <row r="2943" spans="3:3">
      <c r="C2943" s="589"/>
    </row>
    <row r="2944" spans="3:3">
      <c r="C2944" s="589"/>
    </row>
    <row r="2945" spans="3:3">
      <c r="C2945" s="589"/>
    </row>
    <row r="2946" spans="3:3">
      <c r="C2946" s="589"/>
    </row>
    <row r="2947" spans="3:3">
      <c r="C2947" s="589"/>
    </row>
    <row r="2948" spans="3:3">
      <c r="C2948" s="589"/>
    </row>
    <row r="2949" spans="3:3">
      <c r="C2949" s="589"/>
    </row>
    <row r="2950" spans="3:3">
      <c r="C2950" s="589"/>
    </row>
    <row r="2951" spans="3:3">
      <c r="C2951" s="589"/>
    </row>
    <row r="2952" spans="3:3">
      <c r="C2952" s="589"/>
    </row>
    <row r="2953" spans="3:3">
      <c r="C2953" s="589"/>
    </row>
    <row r="2954" spans="3:3">
      <c r="C2954" s="589"/>
    </row>
    <row r="2955" spans="3:3">
      <c r="C2955" s="589"/>
    </row>
    <row r="2956" spans="3:3">
      <c r="C2956" s="589"/>
    </row>
    <row r="2957" spans="3:3">
      <c r="C2957" s="589"/>
    </row>
    <row r="2958" spans="3:3">
      <c r="C2958" s="589"/>
    </row>
    <row r="2959" spans="3:3">
      <c r="C2959" s="589"/>
    </row>
    <row r="2960" spans="3:3">
      <c r="C2960" s="589"/>
    </row>
    <row r="2961" spans="3:3">
      <c r="C2961" s="589"/>
    </row>
    <row r="2962" spans="3:3">
      <c r="C2962" s="589"/>
    </row>
    <row r="2963" spans="3:3">
      <c r="C2963" s="589"/>
    </row>
    <row r="2964" spans="3:3">
      <c r="C2964" s="589"/>
    </row>
    <row r="2965" spans="3:3">
      <c r="C2965" s="589"/>
    </row>
    <row r="2966" spans="3:3">
      <c r="C2966" s="589"/>
    </row>
    <row r="2967" spans="3:3">
      <c r="C2967" s="589"/>
    </row>
    <row r="2968" spans="3:3">
      <c r="C2968" s="589"/>
    </row>
    <row r="2969" spans="3:3">
      <c r="C2969" s="589"/>
    </row>
    <row r="2970" spans="3:3">
      <c r="C2970" s="589"/>
    </row>
    <row r="2971" spans="3:3">
      <c r="C2971" s="589"/>
    </row>
    <row r="2972" spans="3:3">
      <c r="C2972" s="589"/>
    </row>
    <row r="2973" spans="3:3">
      <c r="C2973" s="589"/>
    </row>
    <row r="2974" spans="3:3">
      <c r="C2974" s="589"/>
    </row>
    <row r="2975" spans="3:3">
      <c r="C2975" s="589"/>
    </row>
    <row r="2976" spans="3:3">
      <c r="C2976" s="589"/>
    </row>
    <row r="2977" spans="3:3">
      <c r="C2977" s="589"/>
    </row>
    <row r="2978" spans="3:3">
      <c r="C2978" s="589"/>
    </row>
    <row r="2979" spans="3:3">
      <c r="C2979" s="589"/>
    </row>
    <row r="2980" spans="3:3">
      <c r="C2980" s="589"/>
    </row>
    <row r="2981" spans="3:3">
      <c r="C2981" s="589"/>
    </row>
    <row r="2982" spans="3:3">
      <c r="C2982" s="589"/>
    </row>
    <row r="2983" spans="3:3">
      <c r="C2983" s="589"/>
    </row>
    <row r="2984" spans="3:3">
      <c r="C2984" s="589"/>
    </row>
    <row r="2985" spans="3:3">
      <c r="C2985" s="589"/>
    </row>
    <row r="2986" spans="3:3">
      <c r="C2986" s="589"/>
    </row>
    <row r="2987" spans="3:3">
      <c r="C2987" s="589"/>
    </row>
    <row r="2988" spans="3:3">
      <c r="C2988" s="589"/>
    </row>
    <row r="2989" spans="3:3">
      <c r="C2989" s="589"/>
    </row>
    <row r="2990" spans="3:3">
      <c r="C2990" s="589"/>
    </row>
    <row r="2991" spans="3:3">
      <c r="C2991" s="589"/>
    </row>
    <row r="2992" spans="3:3">
      <c r="C2992" s="589"/>
    </row>
    <row r="2993" spans="3:3">
      <c r="C2993" s="589"/>
    </row>
    <row r="2994" spans="3:3">
      <c r="C2994" s="589"/>
    </row>
    <row r="2995" spans="3:3">
      <c r="C2995" s="589"/>
    </row>
    <row r="2996" spans="3:3">
      <c r="C2996" s="589"/>
    </row>
    <row r="2997" spans="3:3">
      <c r="C2997" s="589"/>
    </row>
    <row r="2998" spans="3:3">
      <c r="C2998" s="589"/>
    </row>
    <row r="2999" spans="3:3">
      <c r="C2999" s="589"/>
    </row>
    <row r="3000" spans="3:3">
      <c r="C3000" s="589"/>
    </row>
    <row r="3001" spans="3:3">
      <c r="C3001" s="589"/>
    </row>
    <row r="3002" spans="3:3">
      <c r="C3002" s="589"/>
    </row>
    <row r="3003" spans="3:3">
      <c r="C3003" s="589"/>
    </row>
    <row r="3004" spans="3:3">
      <c r="C3004" s="589"/>
    </row>
    <row r="3005" spans="3:3">
      <c r="C3005" s="589"/>
    </row>
    <row r="3006" spans="3:3">
      <c r="C3006" s="589"/>
    </row>
    <row r="3007" spans="3:3">
      <c r="C3007" s="589"/>
    </row>
    <row r="3008" spans="3:3">
      <c r="C3008" s="589"/>
    </row>
    <row r="3009" spans="3:3">
      <c r="C3009" s="589"/>
    </row>
    <row r="3010" spans="3:3">
      <c r="C3010" s="589"/>
    </row>
    <row r="3011" spans="3:3">
      <c r="C3011" s="589"/>
    </row>
    <row r="3012" spans="3:3">
      <c r="C3012" s="589"/>
    </row>
    <row r="3013" spans="3:3">
      <c r="C3013" s="589"/>
    </row>
    <row r="3014" spans="3:3">
      <c r="C3014" s="589"/>
    </row>
    <row r="3015" spans="3:3">
      <c r="C3015" s="589"/>
    </row>
    <row r="3016" spans="3:3">
      <c r="C3016" s="589"/>
    </row>
    <row r="3017" spans="3:3">
      <c r="C3017" s="589"/>
    </row>
    <row r="3018" spans="3:3">
      <c r="C3018" s="589"/>
    </row>
    <row r="3019" spans="3:3">
      <c r="C3019" s="589"/>
    </row>
    <row r="3020" spans="3:3">
      <c r="C3020" s="589"/>
    </row>
    <row r="3021" spans="3:3">
      <c r="C3021" s="589"/>
    </row>
    <row r="3022" spans="3:3">
      <c r="C3022" s="589"/>
    </row>
    <row r="3023" spans="3:3">
      <c r="C3023" s="589"/>
    </row>
    <row r="3024" spans="3:3">
      <c r="C3024" s="589"/>
    </row>
    <row r="3025" spans="3:3">
      <c r="C3025" s="589"/>
    </row>
    <row r="3026" spans="3:3">
      <c r="C3026" s="589"/>
    </row>
    <row r="3027" spans="3:3">
      <c r="C3027" s="589"/>
    </row>
    <row r="3028" spans="3:3">
      <c r="C3028" s="589"/>
    </row>
    <row r="3029" spans="3:3">
      <c r="C3029" s="589"/>
    </row>
    <row r="3030" spans="3:3">
      <c r="C3030" s="589"/>
    </row>
    <row r="3031" spans="3:3">
      <c r="C3031" s="589"/>
    </row>
    <row r="3032" spans="3:3">
      <c r="C3032" s="589"/>
    </row>
    <row r="3033" spans="3:3">
      <c r="C3033" s="589"/>
    </row>
    <row r="3034" spans="3:3">
      <c r="C3034" s="589"/>
    </row>
    <row r="3035" spans="3:3">
      <c r="C3035" s="589"/>
    </row>
    <row r="3036" spans="3:3">
      <c r="C3036" s="589"/>
    </row>
    <row r="3037" spans="3:3">
      <c r="C3037" s="589"/>
    </row>
    <row r="3038" spans="3:3">
      <c r="C3038" s="589"/>
    </row>
    <row r="3039" spans="3:3">
      <c r="C3039" s="589"/>
    </row>
    <row r="3040" spans="3:3">
      <c r="C3040" s="589"/>
    </row>
    <row r="3041" spans="3:3">
      <c r="C3041" s="589"/>
    </row>
    <row r="3042" spans="3:3">
      <c r="C3042" s="589"/>
    </row>
    <row r="3043" spans="3:3">
      <c r="C3043" s="589"/>
    </row>
    <row r="3044" spans="3:3">
      <c r="C3044" s="589"/>
    </row>
    <row r="3045" spans="3:3">
      <c r="C3045" s="589"/>
    </row>
    <row r="3046" spans="3:3">
      <c r="C3046" s="589"/>
    </row>
    <row r="3047" spans="3:3">
      <c r="C3047" s="589"/>
    </row>
    <row r="3048" spans="3:3">
      <c r="C3048" s="589"/>
    </row>
    <row r="3049" spans="3:3">
      <c r="C3049" s="589"/>
    </row>
    <row r="3050" spans="3:3">
      <c r="C3050" s="589"/>
    </row>
    <row r="3051" spans="3:3">
      <c r="C3051" s="589"/>
    </row>
    <row r="3052" spans="3:3">
      <c r="C3052" s="589"/>
    </row>
    <row r="3053" spans="3:3">
      <c r="C3053" s="589"/>
    </row>
    <row r="3054" spans="3:3">
      <c r="C3054" s="589"/>
    </row>
    <row r="3055" spans="3:3">
      <c r="C3055" s="589"/>
    </row>
    <row r="3056" spans="3:3">
      <c r="C3056" s="589"/>
    </row>
    <row r="3057" spans="3:3">
      <c r="C3057" s="589"/>
    </row>
    <row r="3058" spans="3:3">
      <c r="C3058" s="589"/>
    </row>
    <row r="3059" spans="3:3">
      <c r="C3059" s="589"/>
    </row>
    <row r="3060" spans="3:3">
      <c r="C3060" s="589"/>
    </row>
    <row r="3061" spans="3:3">
      <c r="C3061" s="589"/>
    </row>
    <row r="3062" spans="3:3">
      <c r="C3062" s="589"/>
    </row>
    <row r="3063" spans="3:3">
      <c r="C3063" s="589"/>
    </row>
    <row r="3064" spans="3:3">
      <c r="C3064" s="589"/>
    </row>
    <row r="3065" spans="3:3">
      <c r="C3065" s="589"/>
    </row>
    <row r="3066" spans="3:3">
      <c r="C3066" s="589"/>
    </row>
    <row r="3067" spans="3:3">
      <c r="C3067" s="589"/>
    </row>
    <row r="3068" spans="3:3">
      <c r="C3068" s="589"/>
    </row>
    <row r="3069" spans="3:3">
      <c r="C3069" s="589"/>
    </row>
    <row r="3070" spans="3:3">
      <c r="C3070" s="589"/>
    </row>
    <row r="3071" spans="3:3">
      <c r="C3071" s="589"/>
    </row>
    <row r="3072" spans="3:3">
      <c r="C3072" s="589"/>
    </row>
    <row r="3073" spans="3:3">
      <c r="C3073" s="589"/>
    </row>
    <row r="3074" spans="3:3">
      <c r="C3074" s="589"/>
    </row>
    <row r="3075" spans="3:3">
      <c r="C3075" s="589"/>
    </row>
    <row r="3076" spans="3:3">
      <c r="C3076" s="589"/>
    </row>
    <row r="3077" spans="3:3">
      <c r="C3077" s="589"/>
    </row>
    <row r="3078" spans="3:3">
      <c r="C3078" s="589"/>
    </row>
    <row r="3079" spans="3:3">
      <c r="C3079" s="589"/>
    </row>
    <row r="3080" spans="3:3">
      <c r="C3080" s="589"/>
    </row>
    <row r="3081" spans="3:3">
      <c r="C3081" s="589"/>
    </row>
    <row r="3082" spans="3:3">
      <c r="C3082" s="589"/>
    </row>
    <row r="3083" spans="3:3">
      <c r="C3083" s="589"/>
    </row>
    <row r="3084" spans="3:3">
      <c r="C3084" s="589"/>
    </row>
    <row r="3085" spans="3:3">
      <c r="C3085" s="589"/>
    </row>
    <row r="3086" spans="3:3">
      <c r="C3086" s="589"/>
    </row>
    <row r="3087" spans="3:3">
      <c r="C3087" s="589"/>
    </row>
    <row r="3088" spans="3:3">
      <c r="C3088" s="589"/>
    </row>
    <row r="3089" spans="3:3">
      <c r="C3089" s="589"/>
    </row>
    <row r="3090" spans="3:3">
      <c r="C3090" s="589"/>
    </row>
    <row r="3091" spans="3:3">
      <c r="C3091" s="589"/>
    </row>
    <row r="3092" spans="3:3">
      <c r="C3092" s="589"/>
    </row>
    <row r="3093" spans="3:3">
      <c r="C3093" s="589"/>
    </row>
    <row r="3094" spans="3:3">
      <c r="C3094" s="589"/>
    </row>
    <row r="3095" spans="3:3">
      <c r="C3095" s="589"/>
    </row>
    <row r="3096" spans="3:3">
      <c r="C3096" s="589"/>
    </row>
    <row r="3097" spans="3:3">
      <c r="C3097" s="589"/>
    </row>
    <row r="3098" spans="3:3">
      <c r="C3098" s="589"/>
    </row>
    <row r="3099" spans="3:3">
      <c r="C3099" s="589"/>
    </row>
    <row r="3100" spans="3:3">
      <c r="C3100" s="589"/>
    </row>
    <row r="3101" spans="3:3">
      <c r="C3101" s="589"/>
    </row>
    <row r="3102" spans="3:3">
      <c r="C3102" s="589"/>
    </row>
    <row r="3103" spans="3:3">
      <c r="C3103" s="589"/>
    </row>
    <row r="3104" spans="3:3">
      <c r="C3104" s="589"/>
    </row>
    <row r="3105" spans="3:3">
      <c r="C3105" s="589"/>
    </row>
    <row r="3106" spans="3:3">
      <c r="C3106" s="589"/>
    </row>
    <row r="3107" spans="3:3">
      <c r="C3107" s="589"/>
    </row>
    <row r="3108" spans="3:3">
      <c r="C3108" s="589"/>
    </row>
    <row r="3109" spans="3:3">
      <c r="C3109" s="589"/>
    </row>
    <row r="3110" spans="3:3">
      <c r="C3110" s="589"/>
    </row>
    <row r="3111" spans="3:3">
      <c r="C3111" s="589"/>
    </row>
    <row r="3112" spans="3:3">
      <c r="C3112" s="589"/>
    </row>
    <row r="3113" spans="3:3">
      <c r="C3113" s="589"/>
    </row>
    <row r="3114" spans="3:3">
      <c r="C3114" s="589"/>
    </row>
    <row r="3115" spans="3:3">
      <c r="C3115" s="589"/>
    </row>
    <row r="3116" spans="3:3">
      <c r="C3116" s="589"/>
    </row>
    <row r="3117" spans="3:3">
      <c r="C3117" s="589"/>
    </row>
    <row r="3118" spans="3:3">
      <c r="C3118" s="589"/>
    </row>
    <row r="3119" spans="3:3">
      <c r="C3119" s="589"/>
    </row>
    <row r="3120" spans="3:3">
      <c r="C3120" s="589"/>
    </row>
    <row r="3121" spans="3:3">
      <c r="C3121" s="589"/>
    </row>
    <row r="3122" spans="3:3">
      <c r="C3122" s="589"/>
    </row>
    <row r="3123" spans="3:3">
      <c r="C3123" s="589"/>
    </row>
    <row r="3124" spans="3:3">
      <c r="C3124" s="589"/>
    </row>
    <row r="3125" spans="3:3">
      <c r="C3125" s="589"/>
    </row>
    <row r="3126" spans="3:3">
      <c r="C3126" s="589"/>
    </row>
    <row r="3127" spans="3:3">
      <c r="C3127" s="589"/>
    </row>
    <row r="3128" spans="3:3">
      <c r="C3128" s="589"/>
    </row>
    <row r="3129" spans="3:3">
      <c r="C3129" s="589"/>
    </row>
    <row r="3130" spans="3:3">
      <c r="C3130" s="589"/>
    </row>
    <row r="3131" spans="3:3">
      <c r="C3131" s="589"/>
    </row>
    <row r="3132" spans="3:3">
      <c r="C3132" s="589"/>
    </row>
    <row r="3133" spans="3:3">
      <c r="C3133" s="589"/>
    </row>
    <row r="3134" spans="3:3">
      <c r="C3134" s="589"/>
    </row>
    <row r="3135" spans="3:3">
      <c r="C3135" s="589"/>
    </row>
    <row r="3136" spans="3:3">
      <c r="C3136" s="589"/>
    </row>
    <row r="3137" spans="3:3">
      <c r="C3137" s="589"/>
    </row>
    <row r="3138" spans="3:3">
      <c r="C3138" s="589"/>
    </row>
    <row r="3139" spans="3:3">
      <c r="C3139" s="589"/>
    </row>
    <row r="3140" spans="3:3">
      <c r="C3140" s="589"/>
    </row>
    <row r="3141" spans="3:3">
      <c r="C3141" s="589"/>
    </row>
    <row r="3142" spans="3:3">
      <c r="C3142" s="589"/>
    </row>
    <row r="3143" spans="3:3">
      <c r="C3143" s="589"/>
    </row>
    <row r="3144" spans="3:3">
      <c r="C3144" s="589"/>
    </row>
    <row r="3145" spans="3:3">
      <c r="C3145" s="589"/>
    </row>
    <row r="3146" spans="3:3">
      <c r="C3146" s="589"/>
    </row>
    <row r="3147" spans="3:3">
      <c r="C3147" s="589"/>
    </row>
    <row r="3148" spans="3:3">
      <c r="C3148" s="589"/>
    </row>
    <row r="3149" spans="3:3">
      <c r="C3149" s="589"/>
    </row>
    <row r="3150" spans="3:3">
      <c r="C3150" s="589"/>
    </row>
    <row r="3151" spans="3:3">
      <c r="C3151" s="589"/>
    </row>
    <row r="3152" spans="3:3">
      <c r="C3152" s="589"/>
    </row>
    <row r="3153" spans="3:3">
      <c r="C3153" s="589"/>
    </row>
    <row r="3154" spans="3:3">
      <c r="C3154" s="589"/>
    </row>
    <row r="3155" spans="3:3">
      <c r="C3155" s="589"/>
    </row>
    <row r="3156" spans="3:3">
      <c r="C3156" s="589"/>
    </row>
    <row r="3157" spans="3:3">
      <c r="C3157" s="589"/>
    </row>
    <row r="3158" spans="3:3">
      <c r="C3158" s="589"/>
    </row>
    <row r="3159" spans="3:3">
      <c r="C3159" s="589"/>
    </row>
    <row r="3160" spans="3:3">
      <c r="C3160" s="589"/>
    </row>
    <row r="3161" spans="3:3">
      <c r="C3161" s="589"/>
    </row>
    <row r="3162" spans="3:3">
      <c r="C3162" s="589"/>
    </row>
    <row r="3163" spans="3:3">
      <c r="C3163" s="589"/>
    </row>
    <row r="3164" spans="3:3">
      <c r="C3164" s="589"/>
    </row>
    <row r="3165" spans="3:3">
      <c r="C3165" s="589"/>
    </row>
    <row r="3166" spans="3:3">
      <c r="C3166" s="589"/>
    </row>
    <row r="3167" spans="3:3">
      <c r="C3167" s="589"/>
    </row>
    <row r="3168" spans="3:3">
      <c r="C3168" s="589"/>
    </row>
    <row r="3169" spans="3:3">
      <c r="C3169" s="589"/>
    </row>
    <row r="3170" spans="3:3">
      <c r="C3170" s="589"/>
    </row>
    <row r="3171" spans="3:3">
      <c r="C3171" s="589"/>
    </row>
    <row r="3172" spans="3:3">
      <c r="C3172" s="589"/>
    </row>
    <row r="3173" spans="3:3">
      <c r="C3173" s="589"/>
    </row>
    <row r="3174" spans="3:3">
      <c r="C3174" s="589"/>
    </row>
    <row r="3175" spans="3:3">
      <c r="C3175" s="589"/>
    </row>
    <row r="3176" spans="3:3">
      <c r="C3176" s="589"/>
    </row>
    <row r="3177" spans="3:3">
      <c r="C3177" s="589"/>
    </row>
    <row r="3178" spans="3:3">
      <c r="C3178" s="589"/>
    </row>
    <row r="3179" spans="3:3">
      <c r="C3179" s="589"/>
    </row>
    <row r="3180" spans="3:3">
      <c r="C3180" s="589"/>
    </row>
    <row r="3181" spans="3:3">
      <c r="C3181" s="589"/>
    </row>
    <row r="3182" spans="3:3">
      <c r="C3182" s="589"/>
    </row>
    <row r="3183" spans="3:3">
      <c r="C3183" s="589"/>
    </row>
    <row r="3184" spans="3:3">
      <c r="C3184" s="589"/>
    </row>
    <row r="3185" spans="3:3">
      <c r="C3185" s="589"/>
    </row>
    <row r="3186" spans="3:3">
      <c r="C3186" s="589"/>
    </row>
    <row r="3187" spans="3:3">
      <c r="C3187" s="589"/>
    </row>
    <row r="3188" spans="3:3">
      <c r="C3188" s="589"/>
    </row>
    <row r="3189" spans="3:3">
      <c r="C3189" s="589"/>
    </row>
    <row r="3190" spans="3:3">
      <c r="C3190" s="589"/>
    </row>
    <row r="3191" spans="3:3">
      <c r="C3191" s="589"/>
    </row>
    <row r="3192" spans="3:3">
      <c r="C3192" s="589"/>
    </row>
    <row r="3193" spans="3:3">
      <c r="C3193" s="589"/>
    </row>
    <row r="3194" spans="3:3">
      <c r="C3194" s="589"/>
    </row>
    <row r="3195" spans="3:3">
      <c r="C3195" s="589"/>
    </row>
    <row r="3196" spans="3:3">
      <c r="C3196" s="589"/>
    </row>
    <row r="3197" spans="3:3">
      <c r="C3197" s="589"/>
    </row>
    <row r="3198" spans="3:3">
      <c r="C3198" s="589"/>
    </row>
    <row r="3199" spans="3:3">
      <c r="C3199" s="589"/>
    </row>
    <row r="3200" spans="3:3">
      <c r="C3200" s="589"/>
    </row>
    <row r="3201" spans="3:3">
      <c r="C3201" s="589"/>
    </row>
    <row r="3202" spans="3:3">
      <c r="C3202" s="589"/>
    </row>
    <row r="3203" spans="3:3">
      <c r="C3203" s="589"/>
    </row>
    <row r="3204" spans="3:3">
      <c r="C3204" s="589"/>
    </row>
    <row r="3205" spans="3:3">
      <c r="C3205" s="589"/>
    </row>
    <row r="3206" spans="3:3">
      <c r="C3206" s="589"/>
    </row>
    <row r="3207" spans="3:3">
      <c r="C3207" s="589"/>
    </row>
    <row r="3208" spans="3:3">
      <c r="C3208" s="589"/>
    </row>
    <row r="3209" spans="3:3">
      <c r="C3209" s="589"/>
    </row>
    <row r="3210" spans="3:3">
      <c r="C3210" s="589"/>
    </row>
    <row r="3211" spans="3:3">
      <c r="C3211" s="589"/>
    </row>
    <row r="3212" spans="3:3">
      <c r="C3212" s="589"/>
    </row>
    <row r="3213" spans="3:3">
      <c r="C3213" s="589"/>
    </row>
    <row r="3214" spans="3:3">
      <c r="C3214" s="589"/>
    </row>
    <row r="3215" spans="3:3">
      <c r="C3215" s="589"/>
    </row>
    <row r="3216" spans="3:3">
      <c r="C3216" s="589"/>
    </row>
    <row r="3217" spans="3:3">
      <c r="C3217" s="589"/>
    </row>
    <row r="3218" spans="3:3">
      <c r="C3218" s="589"/>
    </row>
    <row r="3219" spans="3:3">
      <c r="C3219" s="589"/>
    </row>
    <row r="3220" spans="3:3">
      <c r="C3220" s="589"/>
    </row>
    <row r="3221" spans="3:3">
      <c r="C3221" s="589"/>
    </row>
    <row r="3222" spans="3:3">
      <c r="C3222" s="589"/>
    </row>
    <row r="3223" spans="3:3">
      <c r="C3223" s="589"/>
    </row>
    <row r="3224" spans="3:3">
      <c r="C3224" s="589"/>
    </row>
    <row r="3225" spans="3:3">
      <c r="C3225" s="589"/>
    </row>
    <row r="3226" spans="3:3">
      <c r="C3226" s="589"/>
    </row>
    <row r="3227" spans="3:3">
      <c r="C3227" s="589"/>
    </row>
    <row r="3228" spans="3:3">
      <c r="C3228" s="589"/>
    </row>
    <row r="3229" spans="3:3">
      <c r="C3229" s="589"/>
    </row>
    <row r="3230" spans="3:3">
      <c r="C3230" s="589"/>
    </row>
    <row r="3231" spans="3:3">
      <c r="C3231" s="589"/>
    </row>
    <row r="3232" spans="3:3">
      <c r="C3232" s="589"/>
    </row>
    <row r="3233" spans="3:3">
      <c r="C3233" s="589"/>
    </row>
    <row r="3234" spans="3:3">
      <c r="C3234" s="589"/>
    </row>
    <row r="3235" spans="3:3">
      <c r="C3235" s="589"/>
    </row>
    <row r="3236" spans="3:3">
      <c r="C3236" s="589"/>
    </row>
    <row r="3237" spans="3:3">
      <c r="C3237" s="589"/>
    </row>
    <row r="3238" spans="3:3">
      <c r="C3238" s="589"/>
    </row>
    <row r="3239" spans="3:3">
      <c r="C3239" s="589"/>
    </row>
    <row r="3240" spans="3:3">
      <c r="C3240" s="589"/>
    </row>
    <row r="3241" spans="3:3">
      <c r="C3241" s="589"/>
    </row>
    <row r="3242" spans="3:3">
      <c r="C3242" s="589"/>
    </row>
    <row r="3243" spans="3:3">
      <c r="C3243" s="589"/>
    </row>
    <row r="3244" spans="3:3">
      <c r="C3244" s="589"/>
    </row>
    <row r="3245" spans="3:3">
      <c r="C3245" s="589"/>
    </row>
    <row r="3246" spans="3:3">
      <c r="C3246" s="589"/>
    </row>
    <row r="3247" spans="3:3">
      <c r="C3247" s="589"/>
    </row>
    <row r="3248" spans="3:3">
      <c r="C3248" s="589"/>
    </row>
    <row r="3249" spans="3:3">
      <c r="C3249" s="589"/>
    </row>
    <row r="3250" spans="3:3">
      <c r="C3250" s="589"/>
    </row>
    <row r="3251" spans="3:3">
      <c r="C3251" s="589"/>
    </row>
    <row r="3252" spans="3:3">
      <c r="C3252" s="589"/>
    </row>
    <row r="3253" spans="3:3">
      <c r="C3253" s="589"/>
    </row>
    <row r="3254" spans="3:3">
      <c r="C3254" s="589"/>
    </row>
    <row r="3255" spans="3:3">
      <c r="C3255" s="589"/>
    </row>
    <row r="3256" spans="3:3">
      <c r="C3256" s="589"/>
    </row>
    <row r="3257" spans="3:3">
      <c r="C3257" s="589"/>
    </row>
    <row r="3258" spans="3:3">
      <c r="C3258" s="589"/>
    </row>
    <row r="3259" spans="3:3">
      <c r="C3259" s="589"/>
    </row>
    <row r="3260" spans="3:3">
      <c r="C3260" s="589"/>
    </row>
    <row r="3261" spans="3:3">
      <c r="C3261" s="589"/>
    </row>
    <row r="3262" spans="3:3">
      <c r="C3262" s="589"/>
    </row>
    <row r="3263" spans="3:3">
      <c r="C3263" s="589"/>
    </row>
    <row r="3264" spans="3:3">
      <c r="C3264" s="589"/>
    </row>
    <row r="3265" spans="3:3">
      <c r="C3265" s="589"/>
    </row>
    <row r="3266" spans="3:3">
      <c r="C3266" s="589"/>
    </row>
    <row r="3267" spans="3:3">
      <c r="C3267" s="589"/>
    </row>
    <row r="3268" spans="3:3">
      <c r="C3268" s="589"/>
    </row>
    <row r="3269" spans="3:3">
      <c r="C3269" s="589"/>
    </row>
    <row r="3270" spans="3:3">
      <c r="C3270" s="589"/>
    </row>
    <row r="3271" spans="3:3">
      <c r="C3271" s="589"/>
    </row>
    <row r="3272" spans="3:3">
      <c r="C3272" s="589"/>
    </row>
    <row r="3273" spans="3:3">
      <c r="C3273" s="589"/>
    </row>
    <row r="3274" spans="3:3">
      <c r="C3274" s="589"/>
    </row>
    <row r="3275" spans="3:3">
      <c r="C3275" s="589"/>
    </row>
    <row r="3276" spans="3:3">
      <c r="C3276" s="589"/>
    </row>
    <row r="3277" spans="3:3">
      <c r="C3277" s="589"/>
    </row>
    <row r="3278" spans="3:3">
      <c r="C3278" s="589"/>
    </row>
    <row r="3279" spans="3:3">
      <c r="C3279" s="589"/>
    </row>
    <row r="3280" spans="3:3">
      <c r="C3280" s="589"/>
    </row>
    <row r="3281" spans="3:3">
      <c r="C3281" s="589"/>
    </row>
    <row r="3282" spans="3:3">
      <c r="C3282" s="589"/>
    </row>
    <row r="3283" spans="3:3">
      <c r="C3283" s="589"/>
    </row>
    <row r="3284" spans="3:3">
      <c r="C3284" s="589"/>
    </row>
    <row r="3285" spans="3:3">
      <c r="C3285" s="589"/>
    </row>
    <row r="3286" spans="3:3">
      <c r="C3286" s="589"/>
    </row>
    <row r="3287" spans="3:3">
      <c r="C3287" s="589"/>
    </row>
    <row r="3288" spans="3:3">
      <c r="C3288" s="589"/>
    </row>
    <row r="3289" spans="3:3">
      <c r="C3289" s="589"/>
    </row>
    <row r="3290" spans="3:3">
      <c r="C3290" s="589"/>
    </row>
    <row r="3291" spans="3:3">
      <c r="C3291" s="589"/>
    </row>
    <row r="3292" spans="3:3">
      <c r="C3292" s="589"/>
    </row>
    <row r="3293" spans="3:3">
      <c r="C3293" s="589"/>
    </row>
    <row r="3294" spans="3:3">
      <c r="C3294" s="589"/>
    </row>
    <row r="3295" spans="3:3">
      <c r="C3295" s="589"/>
    </row>
    <row r="3296" spans="3:3">
      <c r="C3296" s="589"/>
    </row>
    <row r="3297" spans="3:3">
      <c r="C3297" s="589"/>
    </row>
    <row r="3298" spans="3:3">
      <c r="C3298" s="589"/>
    </row>
    <row r="3299" spans="3:3">
      <c r="C3299" s="589"/>
    </row>
    <row r="3300" spans="3:3">
      <c r="C3300" s="589"/>
    </row>
    <row r="3301" spans="3:3">
      <c r="C3301" s="589"/>
    </row>
    <row r="3302" spans="3:3">
      <c r="C3302" s="589"/>
    </row>
    <row r="3303" spans="3:3">
      <c r="C3303" s="589"/>
    </row>
    <row r="3304" spans="3:3">
      <c r="C3304" s="589"/>
    </row>
    <row r="3305" spans="3:3">
      <c r="C3305" s="589"/>
    </row>
    <row r="3306" spans="3:3">
      <c r="C3306" s="589"/>
    </row>
    <row r="3307" spans="3:3">
      <c r="C3307" s="589"/>
    </row>
    <row r="3308" spans="3:3">
      <c r="C3308" s="589"/>
    </row>
    <row r="3309" spans="3:3">
      <c r="C3309" s="589"/>
    </row>
    <row r="3310" spans="3:3">
      <c r="C3310" s="589"/>
    </row>
    <row r="3311" spans="3:3">
      <c r="C3311" s="589"/>
    </row>
    <row r="3312" spans="3:3">
      <c r="C3312" s="589"/>
    </row>
    <row r="3313" spans="3:3">
      <c r="C3313" s="589"/>
    </row>
    <row r="3314" spans="3:3">
      <c r="C3314" s="589"/>
    </row>
    <row r="3315" spans="3:3">
      <c r="C3315" s="589"/>
    </row>
    <row r="3316" spans="3:3">
      <c r="C3316" s="589"/>
    </row>
    <row r="3317" spans="3:3">
      <c r="C3317" s="589"/>
    </row>
    <row r="3318" spans="3:3">
      <c r="C3318" s="589"/>
    </row>
    <row r="3319" spans="3:3">
      <c r="C3319" s="589"/>
    </row>
    <row r="3320" spans="3:3">
      <c r="C3320" s="589"/>
    </row>
    <row r="3321" spans="3:3">
      <c r="C3321" s="589"/>
    </row>
    <row r="3322" spans="3:3">
      <c r="C3322" s="589"/>
    </row>
    <row r="3323" spans="3:3">
      <c r="C3323" s="589"/>
    </row>
    <row r="3324" spans="3:3">
      <c r="C3324" s="589"/>
    </row>
    <row r="3325" spans="3:3">
      <c r="C3325" s="589"/>
    </row>
    <row r="3326" spans="3:3">
      <c r="C3326" s="589"/>
    </row>
    <row r="3327" spans="3:3">
      <c r="C3327" s="589"/>
    </row>
    <row r="3328" spans="3:3">
      <c r="C3328" s="589"/>
    </row>
    <row r="3329" spans="3:3">
      <c r="C3329" s="589"/>
    </row>
    <row r="3330" spans="3:3">
      <c r="C3330" s="589"/>
    </row>
    <row r="3331" spans="3:3">
      <c r="C3331" s="589"/>
    </row>
    <row r="3332" spans="3:3">
      <c r="C3332" s="589"/>
    </row>
    <row r="3333" spans="3:3">
      <c r="C3333" s="589"/>
    </row>
    <row r="3334" spans="3:3">
      <c r="C3334" s="589"/>
    </row>
    <row r="3335" spans="3:3">
      <c r="C3335" s="589"/>
    </row>
    <row r="3336" spans="3:3">
      <c r="C3336" s="589"/>
    </row>
    <row r="3337" spans="3:3">
      <c r="C3337" s="589"/>
    </row>
    <row r="3338" spans="3:3">
      <c r="C3338" s="589"/>
    </row>
    <row r="3339" spans="3:3">
      <c r="C3339" s="589"/>
    </row>
    <row r="3340" spans="3:3">
      <c r="C3340" s="589"/>
    </row>
    <row r="3341" spans="3:3">
      <c r="C3341" s="589"/>
    </row>
    <row r="3342" spans="3:3">
      <c r="C3342" s="589"/>
    </row>
    <row r="3343" spans="3:3">
      <c r="C3343" s="589"/>
    </row>
    <row r="3344" spans="3:3">
      <c r="C3344" s="589"/>
    </row>
    <row r="3345" spans="3:3">
      <c r="C3345" s="589"/>
    </row>
    <row r="3346" spans="3:3">
      <c r="C3346" s="589"/>
    </row>
    <row r="3347" spans="3:3">
      <c r="C3347" s="589"/>
    </row>
    <row r="3348" spans="3:3">
      <c r="C3348" s="589"/>
    </row>
    <row r="3349" spans="3:3">
      <c r="C3349" s="589"/>
    </row>
    <row r="3350" spans="3:3">
      <c r="C3350" s="589"/>
    </row>
    <row r="3351" spans="3:3">
      <c r="C3351" s="589"/>
    </row>
    <row r="3352" spans="3:3">
      <c r="C3352" s="589"/>
    </row>
    <row r="3353" spans="3:3">
      <c r="C3353" s="589"/>
    </row>
    <row r="3354" spans="3:3">
      <c r="C3354" s="589"/>
    </row>
    <row r="3355" spans="3:3">
      <c r="C3355" s="589"/>
    </row>
    <row r="3356" spans="3:3">
      <c r="C3356" s="589"/>
    </row>
    <row r="3357" spans="3:3">
      <c r="C3357" s="589"/>
    </row>
    <row r="3358" spans="3:3">
      <c r="C3358" s="589"/>
    </row>
    <row r="3359" spans="3:3">
      <c r="C3359" s="589"/>
    </row>
    <row r="3360" spans="3:3">
      <c r="C3360" s="589"/>
    </row>
    <row r="3361" spans="3:3">
      <c r="C3361" s="589"/>
    </row>
    <row r="3362" spans="3:3">
      <c r="C3362" s="589"/>
    </row>
    <row r="3363" spans="3:3">
      <c r="C3363" s="589"/>
    </row>
    <row r="3364" spans="3:3">
      <c r="C3364" s="589"/>
    </row>
    <row r="3365" spans="3:3">
      <c r="C3365" s="589"/>
    </row>
    <row r="3366" spans="3:3">
      <c r="C3366" s="589"/>
    </row>
    <row r="3367" spans="3:3">
      <c r="C3367" s="589"/>
    </row>
    <row r="3368" spans="3:3">
      <c r="C3368" s="589"/>
    </row>
    <row r="3369" spans="3:3">
      <c r="C3369" s="589"/>
    </row>
    <row r="3370" spans="3:3">
      <c r="C3370" s="589"/>
    </row>
    <row r="3371" spans="3:3">
      <c r="C3371" s="589"/>
    </row>
    <row r="3372" spans="3:3">
      <c r="C3372" s="589"/>
    </row>
    <row r="3373" spans="3:3">
      <c r="C3373" s="589"/>
    </row>
    <row r="3374" spans="3:3">
      <c r="C3374" s="589"/>
    </row>
    <row r="3375" spans="3:3">
      <c r="C3375" s="589"/>
    </row>
    <row r="3376" spans="3:3">
      <c r="C3376" s="589"/>
    </row>
    <row r="3377" spans="3:3">
      <c r="C3377" s="589"/>
    </row>
    <row r="3378" spans="3:3">
      <c r="C3378" s="589"/>
    </row>
    <row r="3379" spans="3:3">
      <c r="C3379" s="589"/>
    </row>
    <row r="3380" spans="3:3">
      <c r="C3380" s="589"/>
    </row>
    <row r="3381" spans="3:3">
      <c r="C3381" s="589"/>
    </row>
    <row r="3382" spans="3:3">
      <c r="C3382" s="589"/>
    </row>
    <row r="3383" spans="3:3">
      <c r="C3383" s="589"/>
    </row>
    <row r="3384" spans="3:3">
      <c r="C3384" s="589"/>
    </row>
    <row r="3385" spans="3:3">
      <c r="C3385" s="589"/>
    </row>
    <row r="3386" spans="3:3">
      <c r="C3386" s="589"/>
    </row>
    <row r="3387" spans="3:3">
      <c r="C3387" s="589"/>
    </row>
    <row r="3388" spans="3:3">
      <c r="C3388" s="589"/>
    </row>
    <row r="3389" spans="3:3">
      <c r="C3389" s="589"/>
    </row>
    <row r="3390" spans="3:3">
      <c r="C3390" s="589"/>
    </row>
    <row r="3391" spans="3:3">
      <c r="C3391" s="589"/>
    </row>
    <row r="3392" spans="3:3">
      <c r="C3392" s="589"/>
    </row>
    <row r="3393" spans="3:3">
      <c r="C3393" s="589"/>
    </row>
    <row r="3394" spans="3:3">
      <c r="C3394" s="589"/>
    </row>
    <row r="3395" spans="3:3">
      <c r="C3395" s="589"/>
    </row>
    <row r="3396" spans="3:3">
      <c r="C3396" s="589"/>
    </row>
    <row r="3397" spans="3:3">
      <c r="C3397" s="589"/>
    </row>
    <row r="3398" spans="3:3">
      <c r="C3398" s="589"/>
    </row>
    <row r="3399" spans="3:3">
      <c r="C3399" s="589"/>
    </row>
    <row r="3400" spans="3:3">
      <c r="C3400" s="589"/>
    </row>
    <row r="3401" spans="3:3">
      <c r="C3401" s="589"/>
    </row>
    <row r="3402" spans="3:3">
      <c r="C3402" s="589"/>
    </row>
    <row r="3403" spans="3:3">
      <c r="C3403" s="589"/>
    </row>
    <row r="3404" spans="3:3">
      <c r="C3404" s="589"/>
    </row>
    <row r="3405" spans="3:3">
      <c r="C3405" s="589"/>
    </row>
    <row r="3406" spans="3:3">
      <c r="C3406" s="589"/>
    </row>
    <row r="3407" spans="3:3">
      <c r="C3407" s="589"/>
    </row>
    <row r="3408" spans="3:3">
      <c r="C3408" s="589"/>
    </row>
    <row r="3409" spans="3:3">
      <c r="C3409" s="589"/>
    </row>
    <row r="3410" spans="3:3">
      <c r="C3410" s="589"/>
    </row>
    <row r="3411" spans="3:3">
      <c r="C3411" s="589"/>
    </row>
    <row r="3412" spans="3:3">
      <c r="C3412" s="589"/>
    </row>
    <row r="3413" spans="3:3">
      <c r="C3413" s="589"/>
    </row>
    <row r="3414" spans="3:3">
      <c r="C3414" s="589"/>
    </row>
    <row r="3415" spans="3:3">
      <c r="C3415" s="589"/>
    </row>
    <row r="3416" spans="3:3">
      <c r="C3416" s="589"/>
    </row>
    <row r="3417" spans="3:3">
      <c r="C3417" s="589"/>
    </row>
    <row r="3418" spans="3:3">
      <c r="C3418" s="589"/>
    </row>
    <row r="3419" spans="3:3">
      <c r="C3419" s="589"/>
    </row>
    <row r="3420" spans="3:3">
      <c r="C3420" s="589"/>
    </row>
    <row r="3421" spans="3:3">
      <c r="C3421" s="589"/>
    </row>
    <row r="3422" spans="3:3">
      <c r="C3422" s="589"/>
    </row>
    <row r="3423" spans="3:3">
      <c r="C3423" s="589"/>
    </row>
    <row r="3424" spans="3:3">
      <c r="C3424" s="589"/>
    </row>
    <row r="3425" spans="3:3">
      <c r="C3425" s="589"/>
    </row>
    <row r="3426" spans="3:3">
      <c r="C3426" s="589"/>
    </row>
    <row r="3427" spans="3:3">
      <c r="C3427" s="589"/>
    </row>
    <row r="3428" spans="3:3">
      <c r="C3428" s="589"/>
    </row>
    <row r="3429" spans="3:3">
      <c r="C3429" s="589"/>
    </row>
    <row r="3430" spans="3:3">
      <c r="C3430" s="589"/>
    </row>
    <row r="3431" spans="3:3">
      <c r="C3431" s="589"/>
    </row>
    <row r="3432" spans="3:3">
      <c r="C3432" s="589"/>
    </row>
    <row r="3433" spans="3:3">
      <c r="C3433" s="589"/>
    </row>
    <row r="3434" spans="3:3">
      <c r="C3434" s="589"/>
    </row>
    <row r="3435" spans="3:3">
      <c r="C3435" s="589"/>
    </row>
    <row r="3436" spans="3:3">
      <c r="C3436" s="589"/>
    </row>
    <row r="3437" spans="3:3">
      <c r="C3437" s="589"/>
    </row>
    <row r="3438" spans="3:3">
      <c r="C3438" s="589"/>
    </row>
    <row r="3439" spans="3:3">
      <c r="C3439" s="589"/>
    </row>
    <row r="3440" spans="3:3">
      <c r="C3440" s="589"/>
    </row>
    <row r="3441" spans="3:3">
      <c r="C3441" s="589"/>
    </row>
    <row r="3442" spans="3:3">
      <c r="C3442" s="589"/>
    </row>
    <row r="3443" spans="3:3">
      <c r="C3443" s="589"/>
    </row>
    <row r="3444" spans="3:3">
      <c r="C3444" s="589"/>
    </row>
    <row r="3445" spans="3:3">
      <c r="C3445" s="589"/>
    </row>
    <row r="3446" spans="3:3">
      <c r="C3446" s="589"/>
    </row>
    <row r="3447" spans="3:3">
      <c r="C3447" s="589"/>
    </row>
    <row r="3448" spans="3:3">
      <c r="C3448" s="589"/>
    </row>
    <row r="3449" spans="3:3">
      <c r="C3449" s="589"/>
    </row>
    <row r="3450" spans="3:3">
      <c r="C3450" s="589"/>
    </row>
    <row r="3451" spans="3:3">
      <c r="C3451" s="589"/>
    </row>
    <row r="3452" spans="3:3">
      <c r="C3452" s="589"/>
    </row>
    <row r="3453" spans="3:3">
      <c r="C3453" s="589"/>
    </row>
    <row r="3454" spans="3:3">
      <c r="C3454" s="589"/>
    </row>
    <row r="3455" spans="3:3">
      <c r="C3455" s="589"/>
    </row>
    <row r="3456" spans="3:3">
      <c r="C3456" s="589"/>
    </row>
    <row r="3457" spans="3:3">
      <c r="C3457" s="589"/>
    </row>
    <row r="3458" spans="3:3">
      <c r="C3458" s="589"/>
    </row>
    <row r="3459" spans="3:3">
      <c r="C3459" s="589"/>
    </row>
    <row r="3460" spans="3:3">
      <c r="C3460" s="589"/>
    </row>
    <row r="3461" spans="3:3">
      <c r="C3461" s="589"/>
    </row>
    <row r="3462" spans="3:3">
      <c r="C3462" s="589"/>
    </row>
    <row r="3463" spans="3:3">
      <c r="C3463" s="589"/>
    </row>
    <row r="3464" spans="3:3">
      <c r="C3464" s="589"/>
    </row>
    <row r="3465" spans="3:3">
      <c r="C3465" s="589"/>
    </row>
    <row r="3466" spans="3:3">
      <c r="C3466" s="589"/>
    </row>
    <row r="3467" spans="3:3">
      <c r="C3467" s="589"/>
    </row>
    <row r="3468" spans="3:3">
      <c r="C3468" s="589"/>
    </row>
    <row r="3469" spans="3:3">
      <c r="C3469" s="589"/>
    </row>
    <row r="3470" spans="3:3">
      <c r="C3470" s="589"/>
    </row>
    <row r="3471" spans="3:3">
      <c r="C3471" s="589"/>
    </row>
    <row r="3472" spans="3:3">
      <c r="C3472" s="589"/>
    </row>
    <row r="3473" spans="3:3">
      <c r="C3473" s="589"/>
    </row>
    <row r="3474" spans="3:3">
      <c r="C3474" s="589"/>
    </row>
    <row r="3475" spans="3:3">
      <c r="C3475" s="589"/>
    </row>
    <row r="3476" spans="3:3">
      <c r="C3476" s="589"/>
    </row>
    <row r="3477" spans="3:3">
      <c r="C3477" s="589"/>
    </row>
    <row r="3478" spans="3:3">
      <c r="C3478" s="589"/>
    </row>
    <row r="3479" spans="3:3">
      <c r="C3479" s="589"/>
    </row>
    <row r="3480" spans="3:3">
      <c r="C3480" s="589"/>
    </row>
    <row r="3481" spans="3:3">
      <c r="C3481" s="589"/>
    </row>
    <row r="3482" spans="3:3">
      <c r="C3482" s="589"/>
    </row>
    <row r="3483" spans="3:3">
      <c r="C3483" s="589"/>
    </row>
    <row r="3484" spans="3:3">
      <c r="C3484" s="589"/>
    </row>
    <row r="3485" spans="3:3">
      <c r="C3485" s="589"/>
    </row>
    <row r="3486" spans="3:3">
      <c r="C3486" s="589"/>
    </row>
    <row r="3487" spans="3:3">
      <c r="C3487" s="589"/>
    </row>
    <row r="3488" spans="3:3">
      <c r="C3488" s="589"/>
    </row>
    <row r="3489" spans="3:3">
      <c r="C3489" s="589"/>
    </row>
    <row r="3490" spans="3:3">
      <c r="C3490" s="589"/>
    </row>
    <row r="3491" spans="3:3">
      <c r="C3491" s="589"/>
    </row>
    <row r="3492" spans="3:3">
      <c r="C3492" s="589"/>
    </row>
    <row r="3493" spans="3:3">
      <c r="C3493" s="589"/>
    </row>
    <row r="3494" spans="3:3">
      <c r="C3494" s="589"/>
    </row>
    <row r="3495" spans="3:3">
      <c r="C3495" s="589"/>
    </row>
    <row r="3496" spans="3:3">
      <c r="C3496" s="589"/>
    </row>
    <row r="3497" spans="3:3">
      <c r="C3497" s="589"/>
    </row>
    <row r="3498" spans="3:3">
      <c r="C3498" s="589"/>
    </row>
    <row r="3499" spans="3:3">
      <c r="C3499" s="589"/>
    </row>
    <row r="3500" spans="3:3">
      <c r="C3500" s="589"/>
    </row>
    <row r="3501" spans="3:3">
      <c r="C3501" s="589"/>
    </row>
    <row r="3502" spans="3:3">
      <c r="C3502" s="589"/>
    </row>
    <row r="3503" spans="3:3">
      <c r="C3503" s="589"/>
    </row>
    <row r="3504" spans="3:3">
      <c r="C3504" s="589"/>
    </row>
    <row r="3505" spans="3:3">
      <c r="C3505" s="589"/>
    </row>
    <row r="3506" spans="3:3">
      <c r="C3506" s="589"/>
    </row>
    <row r="3507" spans="3:3">
      <c r="C3507" s="589"/>
    </row>
    <row r="3508" spans="3:3">
      <c r="C3508" s="589"/>
    </row>
    <row r="3509" spans="3:3">
      <c r="C3509" s="589"/>
    </row>
    <row r="3510" spans="3:3">
      <c r="C3510" s="589"/>
    </row>
    <row r="3511" spans="3:3">
      <c r="C3511" s="589"/>
    </row>
    <row r="3512" spans="3:3">
      <c r="C3512" s="589"/>
    </row>
    <row r="3513" spans="3:3">
      <c r="C3513" s="589"/>
    </row>
    <row r="3514" spans="3:3">
      <c r="C3514" s="589"/>
    </row>
    <row r="3515" spans="3:3">
      <c r="C3515" s="589"/>
    </row>
    <row r="3516" spans="3:3">
      <c r="C3516" s="589"/>
    </row>
    <row r="3517" spans="3:3">
      <c r="C3517" s="589"/>
    </row>
    <row r="3518" spans="3:3">
      <c r="C3518" s="589"/>
    </row>
    <row r="3519" spans="3:3">
      <c r="C3519" s="589"/>
    </row>
    <row r="3520" spans="3:3">
      <c r="C3520" s="589"/>
    </row>
    <row r="3521" spans="3:3">
      <c r="C3521" s="589"/>
    </row>
    <row r="3522" spans="3:3">
      <c r="C3522" s="589"/>
    </row>
    <row r="3523" spans="3:3">
      <c r="C3523" s="589"/>
    </row>
    <row r="3524" spans="3:3">
      <c r="C3524" s="589"/>
    </row>
    <row r="3525" spans="3:3">
      <c r="C3525" s="589"/>
    </row>
    <row r="3526" spans="3:3">
      <c r="C3526" s="589"/>
    </row>
    <row r="3527" spans="3:3">
      <c r="C3527" s="589"/>
    </row>
    <row r="3528" spans="3:3">
      <c r="C3528" s="589"/>
    </row>
    <row r="3529" spans="3:3">
      <c r="C3529" s="589"/>
    </row>
    <row r="3530" spans="3:3">
      <c r="C3530" s="589"/>
    </row>
    <row r="3531" spans="3:3">
      <c r="C3531" s="589"/>
    </row>
    <row r="3532" spans="3:3">
      <c r="C3532" s="589"/>
    </row>
    <row r="3533" spans="3:3">
      <c r="C3533" s="589"/>
    </row>
    <row r="3534" spans="3:3">
      <c r="C3534" s="589"/>
    </row>
    <row r="3535" spans="3:3">
      <c r="C3535" s="589"/>
    </row>
    <row r="3536" spans="3:3">
      <c r="C3536" s="589"/>
    </row>
    <row r="3537" spans="3:3">
      <c r="C3537" s="589"/>
    </row>
    <row r="3538" spans="3:3">
      <c r="C3538" s="589"/>
    </row>
    <row r="3539" spans="3:3">
      <c r="C3539" s="589"/>
    </row>
    <row r="3540" spans="3:3">
      <c r="C3540" s="589"/>
    </row>
    <row r="3541" spans="3:3">
      <c r="C3541" s="589"/>
    </row>
    <row r="3542" spans="3:3">
      <c r="C3542" s="589"/>
    </row>
    <row r="3543" spans="3:3">
      <c r="C3543" s="589"/>
    </row>
    <row r="3544" spans="3:3">
      <c r="C3544" s="589"/>
    </row>
    <row r="3545" spans="3:3">
      <c r="C3545" s="589"/>
    </row>
    <row r="3546" spans="3:3">
      <c r="C3546" s="589"/>
    </row>
    <row r="3547" spans="3:3">
      <c r="C3547" s="589"/>
    </row>
    <row r="3548" spans="3:3">
      <c r="C3548" s="589"/>
    </row>
    <row r="3549" spans="3:3">
      <c r="C3549" s="589"/>
    </row>
    <row r="3550" spans="3:3">
      <c r="C3550" s="589"/>
    </row>
    <row r="3551" spans="3:3">
      <c r="C3551" s="589"/>
    </row>
    <row r="3552" spans="3:3">
      <c r="C3552" s="589"/>
    </row>
    <row r="3553" spans="3:3">
      <c r="C3553" s="589"/>
    </row>
    <row r="3554" spans="3:3">
      <c r="C3554" s="589"/>
    </row>
    <row r="3555" spans="3:3">
      <c r="C3555" s="589"/>
    </row>
    <row r="3556" spans="3:3">
      <c r="C3556" s="589"/>
    </row>
    <row r="3557" spans="3:3">
      <c r="C3557" s="589"/>
    </row>
    <row r="3558" spans="3:3">
      <c r="C3558" s="589"/>
    </row>
    <row r="3559" spans="3:3">
      <c r="C3559" s="589"/>
    </row>
    <row r="3560" spans="3:3">
      <c r="C3560" s="589"/>
    </row>
    <row r="3561" spans="3:3">
      <c r="C3561" s="589"/>
    </row>
    <row r="3562" spans="3:3">
      <c r="C3562" s="589"/>
    </row>
    <row r="3563" spans="3:3">
      <c r="C3563" s="589"/>
    </row>
    <row r="3564" spans="3:3">
      <c r="C3564" s="589"/>
    </row>
    <row r="3565" spans="3:3">
      <c r="C3565" s="589"/>
    </row>
    <row r="3566" spans="3:3">
      <c r="C3566" s="589"/>
    </row>
    <row r="3567" spans="3:3">
      <c r="C3567" s="589"/>
    </row>
    <row r="3568" spans="3:3">
      <c r="C3568" s="589"/>
    </row>
    <row r="3569" spans="3:3">
      <c r="C3569" s="589"/>
    </row>
    <row r="3570" spans="3:3">
      <c r="C3570" s="589"/>
    </row>
    <row r="3571" spans="3:3">
      <c r="C3571" s="589"/>
    </row>
    <row r="3572" spans="3:3">
      <c r="C3572" s="589"/>
    </row>
    <row r="3573" spans="3:3">
      <c r="C3573" s="589"/>
    </row>
    <row r="3574" spans="3:3">
      <c r="C3574" s="589"/>
    </row>
    <row r="3575" spans="3:3">
      <c r="C3575" s="589"/>
    </row>
    <row r="3576" spans="3:3">
      <c r="C3576" s="589"/>
    </row>
    <row r="3577" spans="3:3">
      <c r="C3577" s="589"/>
    </row>
    <row r="3578" spans="3:3">
      <c r="C3578" s="589"/>
    </row>
    <row r="3579" spans="3:3">
      <c r="C3579" s="589"/>
    </row>
    <row r="3580" spans="3:3">
      <c r="C3580" s="589"/>
    </row>
    <row r="3581" spans="3:3">
      <c r="C3581" s="589"/>
    </row>
    <row r="3582" spans="3:3">
      <c r="C3582" s="589"/>
    </row>
    <row r="3583" spans="3:3">
      <c r="C3583" s="589"/>
    </row>
    <row r="3584" spans="3:3">
      <c r="C3584" s="589"/>
    </row>
    <row r="3585" spans="3:3">
      <c r="C3585" s="589"/>
    </row>
    <row r="3586" spans="3:3">
      <c r="C3586" s="589"/>
    </row>
    <row r="3587" spans="3:3">
      <c r="C3587" s="589"/>
    </row>
    <row r="3588" spans="3:3">
      <c r="C3588" s="589"/>
    </row>
    <row r="3589" spans="3:3">
      <c r="C3589" s="589"/>
    </row>
    <row r="3590" spans="3:3">
      <c r="C3590" s="589"/>
    </row>
    <row r="3591" spans="3:3">
      <c r="C3591" s="589"/>
    </row>
    <row r="3592" spans="3:3">
      <c r="C3592" s="589"/>
    </row>
    <row r="3593" spans="3:3">
      <c r="C3593" s="589"/>
    </row>
    <row r="3594" spans="3:3">
      <c r="C3594" s="589"/>
    </row>
    <row r="3595" spans="3:3">
      <c r="C3595" s="589"/>
    </row>
    <row r="3596" spans="3:3">
      <c r="C3596" s="589"/>
    </row>
    <row r="3597" spans="3:3">
      <c r="C3597" s="589"/>
    </row>
    <row r="3598" spans="3:3">
      <c r="C3598" s="589"/>
    </row>
    <row r="3599" spans="3:3">
      <c r="C3599" s="589"/>
    </row>
    <row r="3600" spans="3:3">
      <c r="C3600" s="589"/>
    </row>
    <row r="3601" spans="3:3">
      <c r="C3601" s="589"/>
    </row>
    <row r="3602" spans="3:3">
      <c r="C3602" s="589"/>
    </row>
    <row r="3603" spans="3:3">
      <c r="C3603" s="589"/>
    </row>
    <row r="3604" spans="3:3">
      <c r="C3604" s="589"/>
    </row>
    <row r="3605" spans="3:3">
      <c r="C3605" s="589"/>
    </row>
    <row r="3606" spans="3:3">
      <c r="C3606" s="589"/>
    </row>
    <row r="3607" spans="3:3">
      <c r="C3607" s="589"/>
    </row>
    <row r="3608" spans="3:3">
      <c r="C3608" s="589"/>
    </row>
    <row r="3609" spans="3:3">
      <c r="C3609" s="589"/>
    </row>
    <row r="3610" spans="3:3">
      <c r="C3610" s="589"/>
    </row>
    <row r="3611" spans="3:3">
      <c r="C3611" s="589"/>
    </row>
    <row r="3612" spans="3:3">
      <c r="C3612" s="589"/>
    </row>
    <row r="3613" spans="3:3">
      <c r="C3613" s="589"/>
    </row>
    <row r="3614" spans="3:3">
      <c r="C3614" s="589"/>
    </row>
    <row r="3615" spans="3:3">
      <c r="C3615" s="589"/>
    </row>
    <row r="3616" spans="3:3">
      <c r="C3616" s="589"/>
    </row>
    <row r="3617" spans="3:3">
      <c r="C3617" s="589"/>
    </row>
    <row r="3618" spans="3:3">
      <c r="C3618" s="589"/>
    </row>
    <row r="3619" spans="3:3">
      <c r="C3619" s="589"/>
    </row>
    <row r="3620" spans="3:3">
      <c r="C3620" s="589"/>
    </row>
    <row r="3621" spans="3:3">
      <c r="C3621" s="589"/>
    </row>
    <row r="3622" spans="3:3">
      <c r="C3622" s="589"/>
    </row>
    <row r="3623" spans="3:3">
      <c r="C3623" s="589"/>
    </row>
    <row r="3624" spans="3:3">
      <c r="C3624" s="589"/>
    </row>
    <row r="3625" spans="3:3">
      <c r="C3625" s="589"/>
    </row>
    <row r="3626" spans="3:3">
      <c r="C3626" s="589"/>
    </row>
    <row r="3627" spans="3:3">
      <c r="C3627" s="589"/>
    </row>
    <row r="3628" spans="3:3">
      <c r="C3628" s="589"/>
    </row>
    <row r="3629" spans="3:3">
      <c r="C3629" s="589"/>
    </row>
    <row r="3630" spans="3:3">
      <c r="C3630" s="589"/>
    </row>
    <row r="3631" spans="3:3">
      <c r="C3631" s="589"/>
    </row>
    <row r="3632" spans="3:3">
      <c r="C3632" s="589"/>
    </row>
    <row r="3633" spans="3:3">
      <c r="C3633" s="589"/>
    </row>
    <row r="3634" spans="3:3">
      <c r="C3634" s="589"/>
    </row>
    <row r="3635" spans="3:3">
      <c r="C3635" s="589"/>
    </row>
    <row r="3636" spans="3:3">
      <c r="C3636" s="589"/>
    </row>
    <row r="3637" spans="3:3">
      <c r="C3637" s="589"/>
    </row>
    <row r="3638" spans="3:3">
      <c r="C3638" s="589"/>
    </row>
    <row r="3639" spans="3:3">
      <c r="C3639" s="589"/>
    </row>
    <row r="3640" spans="3:3">
      <c r="C3640" s="589"/>
    </row>
    <row r="3641" spans="3:3">
      <c r="C3641" s="589"/>
    </row>
    <row r="3642" spans="3:3">
      <c r="C3642" s="589"/>
    </row>
    <row r="3643" spans="3:3">
      <c r="C3643" s="589"/>
    </row>
    <row r="3644" spans="3:3">
      <c r="C3644" s="589"/>
    </row>
    <row r="3645" spans="3:3">
      <c r="C3645" s="589"/>
    </row>
    <row r="3646" spans="3:3">
      <c r="C3646" s="589"/>
    </row>
    <row r="3647" spans="3:3">
      <c r="C3647" s="589"/>
    </row>
    <row r="3648" spans="3:3">
      <c r="C3648" s="589"/>
    </row>
    <row r="3649" spans="3:3">
      <c r="C3649" s="589"/>
    </row>
    <row r="3650" spans="3:3">
      <c r="C3650" s="589"/>
    </row>
    <row r="3651" spans="3:3">
      <c r="C3651" s="589"/>
    </row>
    <row r="3652" spans="3:3">
      <c r="C3652" s="589"/>
    </row>
    <row r="3653" spans="3:3">
      <c r="C3653" s="589"/>
    </row>
    <row r="3654" spans="3:3">
      <c r="C3654" s="589"/>
    </row>
    <row r="3655" spans="3:3">
      <c r="C3655" s="589"/>
    </row>
    <row r="3656" spans="3:3">
      <c r="C3656" s="589"/>
    </row>
    <row r="3657" spans="3:3">
      <c r="C3657" s="589"/>
    </row>
    <row r="3658" spans="3:3">
      <c r="C3658" s="589"/>
    </row>
    <row r="3659" spans="3:3">
      <c r="C3659" s="589"/>
    </row>
    <row r="3660" spans="3:3">
      <c r="C3660" s="589"/>
    </row>
    <row r="3661" spans="3:3">
      <c r="C3661" s="589"/>
    </row>
    <row r="3662" spans="3:3">
      <c r="C3662" s="589"/>
    </row>
    <row r="3663" spans="3:3">
      <c r="C3663" s="589"/>
    </row>
    <row r="3664" spans="3:3">
      <c r="C3664" s="589"/>
    </row>
    <row r="3665" spans="3:3">
      <c r="C3665" s="589"/>
    </row>
    <row r="3666" spans="3:3">
      <c r="C3666" s="589"/>
    </row>
    <row r="3667" spans="3:3">
      <c r="C3667" s="589"/>
    </row>
    <row r="3668" spans="3:3">
      <c r="C3668" s="589"/>
    </row>
    <row r="3669" spans="3:3">
      <c r="C3669" s="589"/>
    </row>
    <row r="3670" spans="3:3">
      <c r="C3670" s="589"/>
    </row>
    <row r="3671" spans="3:3">
      <c r="C3671" s="589"/>
    </row>
    <row r="3672" spans="3:3">
      <c r="C3672" s="589"/>
    </row>
    <row r="3673" spans="3:3">
      <c r="C3673" s="589"/>
    </row>
    <row r="3674" spans="3:3">
      <c r="C3674" s="589"/>
    </row>
    <row r="3675" spans="3:3">
      <c r="C3675" s="589"/>
    </row>
    <row r="3676" spans="3:3">
      <c r="C3676" s="589"/>
    </row>
    <row r="3677" spans="3:3">
      <c r="C3677" s="589"/>
    </row>
    <row r="3678" spans="3:3">
      <c r="C3678" s="589"/>
    </row>
    <row r="3679" spans="3:3">
      <c r="C3679" s="589"/>
    </row>
    <row r="3680" spans="3:3">
      <c r="C3680" s="589"/>
    </row>
    <row r="3681" spans="3:3">
      <c r="C3681" s="589"/>
    </row>
    <row r="3682" spans="3:3">
      <c r="C3682" s="589"/>
    </row>
    <row r="3683" spans="3:3">
      <c r="C3683" s="589"/>
    </row>
    <row r="3684" spans="3:3">
      <c r="C3684" s="589"/>
    </row>
    <row r="3685" spans="3:3">
      <c r="C3685" s="589"/>
    </row>
    <row r="3686" spans="3:3">
      <c r="C3686" s="589"/>
    </row>
    <row r="3687" spans="3:3">
      <c r="C3687" s="589"/>
    </row>
    <row r="3688" spans="3:3">
      <c r="C3688" s="589"/>
    </row>
    <row r="3689" spans="3:3">
      <c r="C3689" s="589"/>
    </row>
    <row r="3690" spans="3:3">
      <c r="C3690" s="589"/>
    </row>
    <row r="3691" spans="3:3">
      <c r="C3691" s="589"/>
    </row>
    <row r="3692" spans="3:3">
      <c r="C3692" s="589"/>
    </row>
    <row r="3693" spans="3:3">
      <c r="C3693" s="589"/>
    </row>
    <row r="3694" spans="3:3">
      <c r="C3694" s="589"/>
    </row>
    <row r="3695" spans="3:3">
      <c r="C3695" s="589"/>
    </row>
    <row r="3696" spans="3:3">
      <c r="C3696" s="589"/>
    </row>
    <row r="3697" spans="3:3">
      <c r="C3697" s="589"/>
    </row>
    <row r="3698" spans="3:3">
      <c r="C3698" s="589"/>
    </row>
    <row r="3699" spans="3:3">
      <c r="C3699" s="589"/>
    </row>
    <row r="3700" spans="3:3">
      <c r="C3700" s="589"/>
    </row>
    <row r="3701" spans="3:3">
      <c r="C3701" s="589"/>
    </row>
    <row r="3702" spans="3:3">
      <c r="C3702" s="589"/>
    </row>
    <row r="3703" spans="3:3">
      <c r="C3703" s="589"/>
    </row>
    <row r="3704" spans="3:3">
      <c r="C3704" s="589"/>
    </row>
    <row r="3705" spans="3:3">
      <c r="C3705" s="589"/>
    </row>
    <row r="3706" spans="3:3">
      <c r="C3706" s="589"/>
    </row>
    <row r="3707" spans="3:3">
      <c r="C3707" s="589"/>
    </row>
    <row r="3708" spans="3:3">
      <c r="C3708" s="589"/>
    </row>
    <row r="3709" spans="3:3">
      <c r="C3709" s="589"/>
    </row>
    <row r="3710" spans="3:3">
      <c r="C3710" s="589"/>
    </row>
    <row r="3711" spans="3:3">
      <c r="C3711" s="589"/>
    </row>
    <row r="3712" spans="3:3">
      <c r="C3712" s="589"/>
    </row>
    <row r="3713" spans="3:3">
      <c r="C3713" s="589"/>
    </row>
    <row r="3714" spans="3:3">
      <c r="C3714" s="589"/>
    </row>
    <row r="3715" spans="3:3">
      <c r="C3715" s="589"/>
    </row>
    <row r="3716" spans="3:3">
      <c r="C3716" s="589"/>
    </row>
    <row r="3717" spans="3:3">
      <c r="C3717" s="589"/>
    </row>
    <row r="3718" spans="3:3">
      <c r="C3718" s="589"/>
    </row>
    <row r="3719" spans="3:3">
      <c r="C3719" s="589"/>
    </row>
    <row r="3720" spans="3:3">
      <c r="C3720" s="589"/>
    </row>
    <row r="3721" spans="3:3">
      <c r="C3721" s="589"/>
    </row>
    <row r="3722" spans="3:3">
      <c r="C3722" s="589"/>
    </row>
    <row r="3723" spans="3:3">
      <c r="C3723" s="589"/>
    </row>
    <row r="3724" spans="3:3">
      <c r="C3724" s="589"/>
    </row>
    <row r="3725" spans="3:3">
      <c r="C3725" s="589"/>
    </row>
    <row r="3726" spans="3:3">
      <c r="C3726" s="589"/>
    </row>
    <row r="3727" spans="3:3">
      <c r="C3727" s="589"/>
    </row>
    <row r="3728" spans="3:3">
      <c r="C3728" s="589"/>
    </row>
    <row r="3729" spans="3:3">
      <c r="C3729" s="589"/>
    </row>
    <row r="3730" spans="3:3">
      <c r="C3730" s="589"/>
    </row>
    <row r="3731" spans="3:3">
      <c r="C3731" s="589"/>
    </row>
    <row r="3732" spans="3:3">
      <c r="C3732" s="589"/>
    </row>
    <row r="3733" spans="3:3">
      <c r="C3733" s="589"/>
    </row>
    <row r="3734" spans="3:3">
      <c r="C3734" s="589"/>
    </row>
    <row r="3735" spans="3:3">
      <c r="C3735" s="589"/>
    </row>
    <row r="3736" spans="3:3">
      <c r="C3736" s="589"/>
    </row>
    <row r="3737" spans="3:3">
      <c r="C3737" s="589"/>
    </row>
    <row r="3738" spans="3:3">
      <c r="C3738" s="589"/>
    </row>
    <row r="3739" spans="3:3">
      <c r="C3739" s="589"/>
    </row>
    <row r="3740" spans="3:3">
      <c r="C3740" s="589"/>
    </row>
    <row r="3741" spans="3:3">
      <c r="C3741" s="589"/>
    </row>
    <row r="3742" spans="3:3">
      <c r="C3742" s="589"/>
    </row>
    <row r="3743" spans="3:3">
      <c r="C3743" s="589"/>
    </row>
    <row r="3744" spans="3:3">
      <c r="C3744" s="589"/>
    </row>
    <row r="3745" spans="3:3">
      <c r="C3745" s="589"/>
    </row>
    <row r="3746" spans="3:3">
      <c r="C3746" s="589"/>
    </row>
    <row r="3747" spans="3:3">
      <c r="C3747" s="589"/>
    </row>
    <row r="3748" spans="3:3">
      <c r="C3748" s="589"/>
    </row>
    <row r="3749" spans="3:3">
      <c r="C3749" s="589"/>
    </row>
    <row r="3750" spans="3:3">
      <c r="C3750" s="589"/>
    </row>
    <row r="3751" spans="3:3">
      <c r="C3751" s="589"/>
    </row>
    <row r="3752" spans="3:3">
      <c r="C3752" s="589"/>
    </row>
    <row r="3753" spans="3:3">
      <c r="C3753" s="589"/>
    </row>
    <row r="3754" spans="3:3">
      <c r="C3754" s="589"/>
    </row>
    <row r="3755" spans="3:3">
      <c r="C3755" s="589"/>
    </row>
    <row r="3756" spans="3:3">
      <c r="C3756" s="589"/>
    </row>
    <row r="3757" spans="3:3">
      <c r="C3757" s="589"/>
    </row>
    <row r="3758" spans="3:3">
      <c r="C3758" s="589"/>
    </row>
    <row r="3759" spans="3:3">
      <c r="C3759" s="589"/>
    </row>
    <row r="3760" spans="3:3">
      <c r="C3760" s="589"/>
    </row>
    <row r="3761" spans="3:3">
      <c r="C3761" s="589"/>
    </row>
    <row r="3762" spans="3:3">
      <c r="C3762" s="589"/>
    </row>
    <row r="3763" spans="3:3">
      <c r="C3763" s="589"/>
    </row>
    <row r="3764" spans="3:3">
      <c r="C3764" s="589"/>
    </row>
    <row r="3765" spans="3:3">
      <c r="C3765" s="589"/>
    </row>
    <row r="3766" spans="3:3">
      <c r="C3766" s="589"/>
    </row>
    <row r="3767" spans="3:3">
      <c r="C3767" s="589"/>
    </row>
    <row r="3768" spans="3:3">
      <c r="C3768" s="589"/>
    </row>
    <row r="3769" spans="3:3">
      <c r="C3769" s="589"/>
    </row>
    <row r="3770" spans="3:3">
      <c r="C3770" s="589"/>
    </row>
    <row r="3771" spans="3:3">
      <c r="C3771" s="589"/>
    </row>
    <row r="3772" spans="3:3">
      <c r="C3772" s="589"/>
    </row>
    <row r="3773" spans="3:3">
      <c r="C3773" s="589"/>
    </row>
    <row r="3774" spans="3:3">
      <c r="C3774" s="589"/>
    </row>
    <row r="3775" spans="3:3">
      <c r="C3775" s="589"/>
    </row>
    <row r="3776" spans="3:3">
      <c r="C3776" s="589"/>
    </row>
    <row r="3777" spans="3:3">
      <c r="C3777" s="589"/>
    </row>
    <row r="3778" spans="3:3">
      <c r="C3778" s="589"/>
    </row>
    <row r="3779" spans="3:3">
      <c r="C3779" s="589"/>
    </row>
    <row r="3780" spans="3:3">
      <c r="C3780" s="589"/>
    </row>
    <row r="3781" spans="3:3">
      <c r="C3781" s="589"/>
    </row>
    <row r="3782" spans="3:3">
      <c r="C3782" s="589"/>
    </row>
    <row r="3783" spans="3:3">
      <c r="C3783" s="589"/>
    </row>
    <row r="3784" spans="3:3">
      <c r="C3784" s="589"/>
    </row>
    <row r="3785" spans="3:3">
      <c r="C3785" s="589"/>
    </row>
    <row r="3786" spans="3:3">
      <c r="C3786" s="589"/>
    </row>
    <row r="3787" spans="3:3">
      <c r="C3787" s="589"/>
    </row>
    <row r="3788" spans="3:3">
      <c r="C3788" s="589"/>
    </row>
    <row r="3789" spans="3:3">
      <c r="C3789" s="589"/>
    </row>
    <row r="3790" spans="3:3">
      <c r="C3790" s="589"/>
    </row>
    <row r="3791" spans="3:3">
      <c r="C3791" s="589"/>
    </row>
    <row r="3792" spans="3:3">
      <c r="C3792" s="589"/>
    </row>
    <row r="3793" spans="3:3">
      <c r="C3793" s="589"/>
    </row>
    <row r="3794" spans="3:3">
      <c r="C3794" s="589"/>
    </row>
    <row r="3795" spans="3:3">
      <c r="C3795" s="589"/>
    </row>
    <row r="3796" spans="3:3">
      <c r="C3796" s="589"/>
    </row>
    <row r="3797" spans="3:3">
      <c r="C3797" s="589"/>
    </row>
    <row r="3798" spans="3:3">
      <c r="C3798" s="589"/>
    </row>
    <row r="3799" spans="3:3">
      <c r="C3799" s="589"/>
    </row>
    <row r="3800" spans="3:3">
      <c r="C3800" s="589"/>
    </row>
    <row r="3801" spans="3:3">
      <c r="C3801" s="589"/>
    </row>
    <row r="3802" spans="3:3">
      <c r="C3802" s="589"/>
    </row>
    <row r="3803" spans="3:3">
      <c r="C3803" s="589"/>
    </row>
    <row r="3804" spans="3:3">
      <c r="C3804" s="589"/>
    </row>
    <row r="3805" spans="3:3">
      <c r="C3805" s="589"/>
    </row>
    <row r="3806" spans="3:3">
      <c r="C3806" s="589"/>
    </row>
    <row r="3807" spans="3:3">
      <c r="C3807" s="589"/>
    </row>
    <row r="3808" spans="3:3">
      <c r="C3808" s="589"/>
    </row>
    <row r="3809" spans="3:3">
      <c r="C3809" s="589"/>
    </row>
    <row r="3810" spans="3:3">
      <c r="C3810" s="589"/>
    </row>
    <row r="3811" spans="3:3">
      <c r="C3811" s="589"/>
    </row>
    <row r="3812" spans="3:3">
      <c r="C3812" s="589"/>
    </row>
    <row r="3813" spans="3:3">
      <c r="C3813" s="589"/>
    </row>
    <row r="3814" spans="3:3">
      <c r="C3814" s="589"/>
    </row>
    <row r="3815" spans="3:3">
      <c r="C3815" s="589"/>
    </row>
    <row r="3816" spans="3:3">
      <c r="C3816" s="589"/>
    </row>
    <row r="3817" spans="3:3">
      <c r="C3817" s="589"/>
    </row>
    <row r="3818" spans="3:3">
      <c r="C3818" s="589"/>
    </row>
    <row r="3819" spans="3:3">
      <c r="C3819" s="589"/>
    </row>
    <row r="3820" spans="3:3">
      <c r="C3820" s="589"/>
    </row>
    <row r="3821" spans="3:3">
      <c r="C3821" s="589"/>
    </row>
    <row r="3822" spans="3:3">
      <c r="C3822" s="589"/>
    </row>
    <row r="3823" spans="3:3">
      <c r="C3823" s="589"/>
    </row>
    <row r="3824" spans="3:3">
      <c r="C3824" s="589"/>
    </row>
    <row r="3825" spans="3:3">
      <c r="C3825" s="589"/>
    </row>
    <row r="3826" spans="3:3">
      <c r="C3826" s="589"/>
    </row>
    <row r="3827" spans="3:3">
      <c r="C3827" s="589"/>
    </row>
    <row r="3828" spans="3:3">
      <c r="C3828" s="589"/>
    </row>
    <row r="3829" spans="3:3">
      <c r="C3829" s="589"/>
    </row>
    <row r="3830" spans="3:3">
      <c r="C3830" s="589"/>
    </row>
    <row r="3831" spans="3:3">
      <c r="C3831" s="589"/>
    </row>
    <row r="3832" spans="3:3">
      <c r="C3832" s="589"/>
    </row>
    <row r="3833" spans="3:3">
      <c r="C3833" s="589"/>
    </row>
    <row r="3834" spans="3:3">
      <c r="C3834" s="589"/>
    </row>
    <row r="3835" spans="3:3">
      <c r="C3835" s="589"/>
    </row>
    <row r="3836" spans="3:3">
      <c r="C3836" s="589"/>
    </row>
    <row r="3837" spans="3:3">
      <c r="C3837" s="589"/>
    </row>
    <row r="3838" spans="3:3">
      <c r="C3838" s="589"/>
    </row>
    <row r="3839" spans="3:3">
      <c r="C3839" s="589"/>
    </row>
    <row r="3840" spans="3:3">
      <c r="C3840" s="589"/>
    </row>
    <row r="3841" spans="3:3">
      <c r="C3841" s="589"/>
    </row>
    <row r="3842" spans="3:3">
      <c r="C3842" s="589"/>
    </row>
    <row r="3843" spans="3:3">
      <c r="C3843" s="589"/>
    </row>
    <row r="3844" spans="3:3">
      <c r="C3844" s="589"/>
    </row>
    <row r="3845" spans="3:3">
      <c r="C3845" s="589"/>
    </row>
    <row r="3846" spans="3:3">
      <c r="C3846" s="589"/>
    </row>
    <row r="3847" spans="3:3">
      <c r="C3847" s="589"/>
    </row>
    <row r="3848" spans="3:3">
      <c r="C3848" s="589"/>
    </row>
    <row r="3849" spans="3:3">
      <c r="C3849" s="589"/>
    </row>
    <row r="3850" spans="3:3">
      <c r="C3850" s="589"/>
    </row>
    <row r="3851" spans="3:3">
      <c r="C3851" s="589"/>
    </row>
    <row r="3852" spans="3:3">
      <c r="C3852" s="589"/>
    </row>
    <row r="3853" spans="3:3">
      <c r="C3853" s="589"/>
    </row>
    <row r="3854" spans="3:3">
      <c r="C3854" s="589"/>
    </row>
    <row r="3855" spans="3:3">
      <c r="C3855" s="589"/>
    </row>
    <row r="3856" spans="3:3">
      <c r="C3856" s="589"/>
    </row>
    <row r="3857" spans="3:3">
      <c r="C3857" s="589"/>
    </row>
    <row r="3858" spans="3:3">
      <c r="C3858" s="589"/>
    </row>
    <row r="3859" spans="3:3">
      <c r="C3859" s="589"/>
    </row>
    <row r="3860" spans="3:3">
      <c r="C3860" s="589"/>
    </row>
    <row r="3861" spans="3:3">
      <c r="C3861" s="589"/>
    </row>
    <row r="3862" spans="3:3">
      <c r="C3862" s="589"/>
    </row>
    <row r="3863" spans="3:3">
      <c r="C3863" s="589"/>
    </row>
    <row r="3864" spans="3:3">
      <c r="C3864" s="589"/>
    </row>
    <row r="3865" spans="3:3">
      <c r="C3865" s="589"/>
    </row>
    <row r="3866" spans="3:3">
      <c r="C3866" s="589"/>
    </row>
    <row r="3867" spans="3:3">
      <c r="C3867" s="589"/>
    </row>
    <row r="3868" spans="3:3">
      <c r="C3868" s="589"/>
    </row>
    <row r="3869" spans="3:3">
      <c r="C3869" s="589"/>
    </row>
    <row r="3870" spans="3:3">
      <c r="C3870" s="589"/>
    </row>
    <row r="3871" spans="3:3">
      <c r="C3871" s="589"/>
    </row>
    <row r="3872" spans="3:3">
      <c r="C3872" s="589"/>
    </row>
    <row r="3873" spans="3:3">
      <c r="C3873" s="589"/>
    </row>
    <row r="3874" spans="3:3">
      <c r="C3874" s="589"/>
    </row>
    <row r="3875" spans="3:3">
      <c r="C3875" s="589"/>
    </row>
    <row r="3876" spans="3:3">
      <c r="C3876" s="589"/>
    </row>
    <row r="3877" spans="3:3">
      <c r="C3877" s="589"/>
    </row>
    <row r="3878" spans="3:3">
      <c r="C3878" s="589"/>
    </row>
    <row r="3879" spans="3:3">
      <c r="C3879" s="589"/>
    </row>
    <row r="3880" spans="3:3">
      <c r="C3880" s="589"/>
    </row>
    <row r="3881" spans="3:3">
      <c r="C3881" s="589"/>
    </row>
    <row r="3882" spans="3:3">
      <c r="C3882" s="589"/>
    </row>
    <row r="3883" spans="3:3">
      <c r="C3883" s="589"/>
    </row>
    <row r="3884" spans="3:3">
      <c r="C3884" s="589"/>
    </row>
    <row r="3885" spans="3:3">
      <c r="C3885" s="589"/>
    </row>
    <row r="3886" spans="3:3">
      <c r="C3886" s="589"/>
    </row>
    <row r="3887" spans="3:3">
      <c r="C3887" s="589"/>
    </row>
    <row r="3888" spans="3:3">
      <c r="C3888" s="589"/>
    </row>
    <row r="3889" spans="3:3">
      <c r="C3889" s="589"/>
    </row>
    <row r="3890" spans="3:3">
      <c r="C3890" s="589"/>
    </row>
    <row r="3891" spans="3:3">
      <c r="C3891" s="589"/>
    </row>
    <row r="3892" spans="3:3">
      <c r="C3892" s="589"/>
    </row>
    <row r="3893" spans="3:3">
      <c r="C3893" s="589"/>
    </row>
    <row r="3894" spans="3:3">
      <c r="C3894" s="589"/>
    </row>
    <row r="3895" spans="3:3">
      <c r="C3895" s="589"/>
    </row>
    <row r="3896" spans="3:3">
      <c r="C3896" s="589"/>
    </row>
    <row r="3897" spans="3:3">
      <c r="C3897" s="589"/>
    </row>
    <row r="3898" spans="3:3">
      <c r="C3898" s="589"/>
    </row>
    <row r="3899" spans="3:3">
      <c r="C3899" s="589"/>
    </row>
    <row r="3900" spans="3:3">
      <c r="C3900" s="589"/>
    </row>
    <row r="3901" spans="3:3">
      <c r="C3901" s="589"/>
    </row>
    <row r="3902" spans="3:3">
      <c r="C3902" s="589"/>
    </row>
    <row r="3903" spans="3:3">
      <c r="C3903" s="589"/>
    </row>
    <row r="3904" spans="3:3">
      <c r="C3904" s="589"/>
    </row>
    <row r="3905" spans="3:3">
      <c r="C3905" s="589"/>
    </row>
    <row r="3906" spans="3:3">
      <c r="C3906" s="589"/>
    </row>
    <row r="3907" spans="3:3">
      <c r="C3907" s="589"/>
    </row>
    <row r="3908" spans="3:3">
      <c r="C3908" s="589"/>
    </row>
    <row r="3909" spans="3:3">
      <c r="C3909" s="589"/>
    </row>
    <row r="3910" spans="3:3">
      <c r="C3910" s="589"/>
    </row>
    <row r="3911" spans="3:3">
      <c r="C3911" s="589"/>
    </row>
    <row r="3912" spans="3:3">
      <c r="C3912" s="589"/>
    </row>
    <row r="3913" spans="3:3">
      <c r="C3913" s="589"/>
    </row>
    <row r="3914" spans="3:3">
      <c r="C3914" s="589"/>
    </row>
    <row r="3915" spans="3:3">
      <c r="C3915" s="589"/>
    </row>
    <row r="3916" spans="3:3">
      <c r="C3916" s="589"/>
    </row>
    <row r="3917" spans="3:3">
      <c r="C3917" s="589"/>
    </row>
    <row r="3918" spans="3:3">
      <c r="C3918" s="589"/>
    </row>
    <row r="3919" spans="3:3">
      <c r="C3919" s="589"/>
    </row>
    <row r="3920" spans="3:3">
      <c r="C3920" s="589"/>
    </row>
    <row r="3921" spans="3:3">
      <c r="C3921" s="589"/>
    </row>
    <row r="3922" spans="3:3">
      <c r="C3922" s="589"/>
    </row>
    <row r="3923" spans="3:3">
      <c r="C3923" s="589"/>
    </row>
    <row r="3924" spans="3:3">
      <c r="C3924" s="589"/>
    </row>
    <row r="3925" spans="3:3">
      <c r="C3925" s="589"/>
    </row>
    <row r="3926" spans="3:3">
      <c r="C3926" s="589"/>
    </row>
    <row r="3927" spans="3:3">
      <c r="C3927" s="589"/>
    </row>
    <row r="3928" spans="3:3">
      <c r="C3928" s="589"/>
    </row>
    <row r="3929" spans="3:3">
      <c r="C3929" s="589"/>
    </row>
    <row r="3930" spans="3:3">
      <c r="C3930" s="589"/>
    </row>
    <row r="3931" spans="3:3">
      <c r="C3931" s="589"/>
    </row>
    <row r="3932" spans="3:3">
      <c r="C3932" s="589"/>
    </row>
    <row r="3933" spans="3:3">
      <c r="C3933" s="589"/>
    </row>
    <row r="3934" spans="3:3">
      <c r="C3934" s="589"/>
    </row>
    <row r="3935" spans="3:3">
      <c r="C3935" s="589"/>
    </row>
    <row r="3936" spans="3:3">
      <c r="C3936" s="589"/>
    </row>
    <row r="3937" spans="3:3">
      <c r="C3937" s="589"/>
    </row>
    <row r="3938" spans="3:3">
      <c r="C3938" s="589"/>
    </row>
    <row r="3939" spans="3:3">
      <c r="C3939" s="589"/>
    </row>
    <row r="3940" spans="3:3">
      <c r="C3940" s="589"/>
    </row>
    <row r="3941" spans="3:3">
      <c r="C3941" s="589"/>
    </row>
    <row r="3942" spans="3:3">
      <c r="C3942" s="589"/>
    </row>
    <row r="3943" spans="3:3">
      <c r="C3943" s="589"/>
    </row>
    <row r="3944" spans="3:3">
      <c r="C3944" s="589"/>
    </row>
    <row r="3945" spans="3:3">
      <c r="C3945" s="589"/>
    </row>
    <row r="3946" spans="3:3">
      <c r="C3946" s="589"/>
    </row>
    <row r="3947" spans="3:3">
      <c r="C3947" s="589"/>
    </row>
    <row r="3948" spans="3:3">
      <c r="C3948" s="589"/>
    </row>
    <row r="3949" spans="3:3">
      <c r="C3949" s="589"/>
    </row>
    <row r="3950" spans="3:3">
      <c r="C3950" s="589"/>
    </row>
    <row r="3951" spans="3:3">
      <c r="C3951" s="589"/>
    </row>
    <row r="3952" spans="3:3">
      <c r="C3952" s="589"/>
    </row>
    <row r="3953" spans="3:3">
      <c r="C3953" s="589"/>
    </row>
    <row r="3954" spans="3:3">
      <c r="C3954" s="589"/>
    </row>
    <row r="3955" spans="3:3">
      <c r="C3955" s="589"/>
    </row>
    <row r="3956" spans="3:3">
      <c r="C3956" s="589"/>
    </row>
    <row r="3957" spans="3:3">
      <c r="C3957" s="589"/>
    </row>
    <row r="3958" spans="3:3">
      <c r="C3958" s="589"/>
    </row>
    <row r="3959" spans="3:3">
      <c r="C3959" s="589"/>
    </row>
    <row r="3960" spans="3:3">
      <c r="C3960" s="589"/>
    </row>
    <row r="3961" spans="3:3">
      <c r="C3961" s="589"/>
    </row>
    <row r="3962" spans="3:3">
      <c r="C3962" s="589"/>
    </row>
    <row r="3963" spans="3:3">
      <c r="C3963" s="589"/>
    </row>
    <row r="3964" spans="3:3">
      <c r="C3964" s="589"/>
    </row>
    <row r="3965" spans="3:3">
      <c r="C3965" s="589"/>
    </row>
    <row r="3966" spans="3:3">
      <c r="C3966" s="589"/>
    </row>
    <row r="3967" spans="3:3">
      <c r="C3967" s="589"/>
    </row>
    <row r="3968" spans="3:3">
      <c r="C3968" s="589"/>
    </row>
    <row r="3969" spans="3:3">
      <c r="C3969" s="589"/>
    </row>
    <row r="3970" spans="3:3">
      <c r="C3970" s="589"/>
    </row>
    <row r="3971" spans="3:3">
      <c r="C3971" s="589"/>
    </row>
    <row r="3972" spans="3:3">
      <c r="C3972" s="589"/>
    </row>
    <row r="3973" spans="3:3">
      <c r="C3973" s="589"/>
    </row>
    <row r="3974" spans="3:3">
      <c r="C3974" s="589"/>
    </row>
    <row r="3975" spans="3:3">
      <c r="C3975" s="589"/>
    </row>
    <row r="3976" spans="3:3">
      <c r="C3976" s="589"/>
    </row>
    <row r="3977" spans="3:3">
      <c r="C3977" s="589"/>
    </row>
    <row r="3978" spans="3:3">
      <c r="C3978" s="589"/>
    </row>
    <row r="3979" spans="3:3">
      <c r="C3979" s="589"/>
    </row>
    <row r="3980" spans="3:3">
      <c r="C3980" s="589"/>
    </row>
    <row r="3981" spans="3:3">
      <c r="C3981" s="589"/>
    </row>
    <row r="3982" spans="3:3">
      <c r="C3982" s="589"/>
    </row>
    <row r="3983" spans="3:3">
      <c r="C3983" s="589"/>
    </row>
    <row r="3984" spans="3:3">
      <c r="C3984" s="589"/>
    </row>
    <row r="3985" spans="3:3">
      <c r="C3985" s="589"/>
    </row>
    <row r="3986" spans="3:3">
      <c r="C3986" s="589"/>
    </row>
    <row r="3987" spans="3:3">
      <c r="C3987" s="589"/>
    </row>
    <row r="3988" spans="3:3">
      <c r="C3988" s="589"/>
    </row>
    <row r="3989" spans="3:3">
      <c r="C3989" s="589"/>
    </row>
    <row r="3990" spans="3:3">
      <c r="C3990" s="589"/>
    </row>
    <row r="3991" spans="3:3">
      <c r="C3991" s="589"/>
    </row>
    <row r="3992" spans="3:3">
      <c r="C3992" s="589"/>
    </row>
    <row r="3993" spans="3:3">
      <c r="C3993" s="589"/>
    </row>
    <row r="3994" spans="3:3">
      <c r="C3994" s="589"/>
    </row>
    <row r="3995" spans="3:3">
      <c r="C3995" s="589"/>
    </row>
    <row r="3996" spans="3:3">
      <c r="C3996" s="589"/>
    </row>
    <row r="3997" spans="3:3">
      <c r="C3997" s="589"/>
    </row>
    <row r="3998" spans="3:3">
      <c r="C3998" s="589"/>
    </row>
    <row r="3999" spans="3:3">
      <c r="C3999" s="589"/>
    </row>
    <row r="4000" spans="3:3">
      <c r="C4000" s="589"/>
    </row>
    <row r="4001" spans="3:3">
      <c r="C4001" s="589"/>
    </row>
    <row r="4002" spans="3:3">
      <c r="C4002" s="589"/>
    </row>
    <row r="4003" spans="3:3">
      <c r="C4003" s="589"/>
    </row>
    <row r="4004" spans="3:3">
      <c r="C4004" s="589"/>
    </row>
    <row r="4005" spans="3:3">
      <c r="C4005" s="589"/>
    </row>
    <row r="4006" spans="3:3">
      <c r="C4006" s="589"/>
    </row>
    <row r="4007" spans="3:3">
      <c r="C4007" s="589"/>
    </row>
    <row r="4008" spans="3:3">
      <c r="C4008" s="589"/>
    </row>
    <row r="4009" spans="3:3">
      <c r="C4009" s="589"/>
    </row>
    <row r="4010" spans="3:3">
      <c r="C4010" s="589"/>
    </row>
    <row r="4011" spans="3:3">
      <c r="C4011" s="589"/>
    </row>
    <row r="4012" spans="3:3">
      <c r="C4012" s="589"/>
    </row>
    <row r="4013" spans="3:3">
      <c r="C4013" s="589"/>
    </row>
    <row r="4014" spans="3:3">
      <c r="C4014" s="589"/>
    </row>
    <row r="4015" spans="3:3">
      <c r="C4015" s="589"/>
    </row>
    <row r="4016" spans="3:3">
      <c r="C4016" s="589"/>
    </row>
    <row r="4017" spans="3:3">
      <c r="C4017" s="589"/>
    </row>
    <row r="4018" spans="3:3">
      <c r="C4018" s="589"/>
    </row>
    <row r="4019" spans="3:3">
      <c r="C4019" s="589"/>
    </row>
    <row r="4020" spans="3:3">
      <c r="C4020" s="589"/>
    </row>
    <row r="4021" spans="3:3">
      <c r="C4021" s="589"/>
    </row>
    <row r="4022" spans="3:3">
      <c r="C4022" s="589"/>
    </row>
    <row r="4023" spans="3:3">
      <c r="C4023" s="589"/>
    </row>
    <row r="4024" spans="3:3">
      <c r="C4024" s="589"/>
    </row>
    <row r="4025" spans="3:3">
      <c r="C4025" s="589"/>
    </row>
    <row r="4026" spans="3:3">
      <c r="C4026" s="589"/>
    </row>
    <row r="4027" spans="3:3">
      <c r="C4027" s="589"/>
    </row>
    <row r="4028" spans="3:3">
      <c r="C4028" s="589"/>
    </row>
    <row r="4029" spans="3:3">
      <c r="C4029" s="589"/>
    </row>
    <row r="4030" spans="3:3">
      <c r="C4030" s="589"/>
    </row>
    <row r="4031" spans="3:3">
      <c r="C4031" s="589"/>
    </row>
    <row r="4032" spans="3:3">
      <c r="C4032" s="589"/>
    </row>
    <row r="4033" spans="3:3">
      <c r="C4033" s="589"/>
    </row>
    <row r="4034" spans="3:3">
      <c r="C4034" s="589"/>
    </row>
    <row r="4035" spans="3:3">
      <c r="C4035" s="589"/>
    </row>
    <row r="4036" spans="3:3">
      <c r="C4036" s="589"/>
    </row>
    <row r="4037" spans="3:3">
      <c r="C4037" s="589"/>
    </row>
    <row r="4038" spans="3:3">
      <c r="C4038" s="589"/>
    </row>
    <row r="4039" spans="3:3">
      <c r="C4039" s="589"/>
    </row>
    <row r="4040" spans="3:3">
      <c r="C4040" s="589"/>
    </row>
    <row r="4041" spans="3:3">
      <c r="C4041" s="589"/>
    </row>
    <row r="4042" spans="3:3">
      <c r="C4042" s="589"/>
    </row>
    <row r="4043" spans="3:3">
      <c r="C4043" s="589"/>
    </row>
    <row r="4044" spans="3:3">
      <c r="C4044" s="589"/>
    </row>
    <row r="4045" spans="3:3">
      <c r="C4045" s="589"/>
    </row>
    <row r="4046" spans="3:3">
      <c r="C4046" s="589"/>
    </row>
    <row r="4047" spans="3:3">
      <c r="C4047" s="589"/>
    </row>
    <row r="4048" spans="3:3">
      <c r="C4048" s="589"/>
    </row>
    <row r="4049" spans="3:3">
      <c r="C4049" s="589"/>
    </row>
    <row r="4050" spans="3:3">
      <c r="C4050" s="589"/>
    </row>
    <row r="4051" spans="3:3">
      <c r="C4051" s="589"/>
    </row>
    <row r="4052" spans="3:3">
      <c r="C4052" s="589"/>
    </row>
    <row r="4053" spans="3:3">
      <c r="C4053" s="589"/>
    </row>
    <row r="4054" spans="3:3">
      <c r="C4054" s="589"/>
    </row>
    <row r="4055" spans="3:3">
      <c r="C4055" s="589"/>
    </row>
    <row r="4056" spans="3:3">
      <c r="C4056" s="589"/>
    </row>
    <row r="4057" spans="3:3">
      <c r="C4057" s="589"/>
    </row>
    <row r="4058" spans="3:3">
      <c r="C4058" s="589"/>
    </row>
    <row r="4059" spans="3:3">
      <c r="C4059" s="589"/>
    </row>
    <row r="4060" spans="3:3">
      <c r="C4060" s="589"/>
    </row>
    <row r="4061" spans="3:3">
      <c r="C4061" s="589"/>
    </row>
    <row r="4062" spans="3:3">
      <c r="C4062" s="589"/>
    </row>
    <row r="4063" spans="3:3">
      <c r="C4063" s="589"/>
    </row>
    <row r="4064" spans="3:3">
      <c r="C4064" s="589"/>
    </row>
    <row r="4065" spans="3:3">
      <c r="C4065" s="589"/>
    </row>
    <row r="4066" spans="3:3">
      <c r="C4066" s="589"/>
    </row>
    <row r="4067" spans="3:3">
      <c r="C4067" s="589"/>
    </row>
    <row r="4068" spans="3:3">
      <c r="C4068" s="589"/>
    </row>
    <row r="4069" spans="3:3">
      <c r="C4069" s="589"/>
    </row>
    <row r="4070" spans="3:3">
      <c r="C4070" s="589"/>
    </row>
    <row r="4071" spans="3:3">
      <c r="C4071" s="589"/>
    </row>
    <row r="4072" spans="3:3">
      <c r="C4072" s="589"/>
    </row>
    <row r="4073" spans="3:3">
      <c r="C4073" s="589"/>
    </row>
    <row r="4074" spans="3:3">
      <c r="C4074" s="589"/>
    </row>
    <row r="4075" spans="3:3">
      <c r="C4075" s="589"/>
    </row>
    <row r="4076" spans="3:3">
      <c r="C4076" s="589"/>
    </row>
    <row r="4077" spans="3:3">
      <c r="C4077" s="589"/>
    </row>
    <row r="4078" spans="3:3">
      <c r="C4078" s="589"/>
    </row>
    <row r="4079" spans="3:3">
      <c r="C4079" s="589"/>
    </row>
    <row r="4080" spans="3:3">
      <c r="C4080" s="589"/>
    </row>
    <row r="4081" spans="3:3">
      <c r="C4081" s="589"/>
    </row>
    <row r="4082" spans="3:3">
      <c r="C4082" s="589"/>
    </row>
    <row r="4083" spans="3:3">
      <c r="C4083" s="589"/>
    </row>
    <row r="4084" spans="3:3">
      <c r="C4084" s="589"/>
    </row>
    <row r="4085" spans="3:3">
      <c r="C4085" s="589"/>
    </row>
    <row r="4086" spans="3:3">
      <c r="C4086" s="589"/>
    </row>
    <row r="4087" spans="3:3">
      <c r="C4087" s="589"/>
    </row>
    <row r="4088" spans="3:3">
      <c r="C4088" s="589"/>
    </row>
    <row r="4089" spans="3:3">
      <c r="C4089" s="589"/>
    </row>
    <row r="4090" spans="3:3">
      <c r="C4090" s="589"/>
    </row>
    <row r="4091" spans="3:3">
      <c r="C4091" s="589"/>
    </row>
    <row r="4092" spans="3:3">
      <c r="C4092" s="589"/>
    </row>
    <row r="4093" spans="3:3">
      <c r="C4093" s="589"/>
    </row>
    <row r="4094" spans="3:3">
      <c r="C4094" s="589"/>
    </row>
    <row r="4095" spans="3:3">
      <c r="C4095" s="589"/>
    </row>
    <row r="4096" spans="3:3">
      <c r="C4096" s="589"/>
    </row>
    <row r="4097" spans="3:3">
      <c r="C4097" s="589"/>
    </row>
    <row r="4098" spans="3:3">
      <c r="C4098" s="589"/>
    </row>
    <row r="4099" spans="3:3">
      <c r="C4099" s="589"/>
    </row>
    <row r="4100" spans="3:3">
      <c r="C4100" s="589"/>
    </row>
    <row r="4101" spans="3:3">
      <c r="C4101" s="589"/>
    </row>
    <row r="4102" spans="3:3">
      <c r="C4102" s="589"/>
    </row>
    <row r="4103" spans="3:3">
      <c r="C4103" s="589"/>
    </row>
    <row r="4104" spans="3:3">
      <c r="C4104" s="589"/>
    </row>
    <row r="4105" spans="3:3">
      <c r="C4105" s="589"/>
    </row>
    <row r="4106" spans="3:3">
      <c r="C4106" s="589"/>
    </row>
    <row r="4107" spans="3:3">
      <c r="C4107" s="589"/>
    </row>
    <row r="4108" spans="3:3">
      <c r="C4108" s="589"/>
    </row>
    <row r="4109" spans="3:3">
      <c r="C4109" s="589"/>
    </row>
    <row r="4110" spans="3:3">
      <c r="C4110" s="589"/>
    </row>
    <row r="4111" spans="3:3">
      <c r="C4111" s="589"/>
    </row>
    <row r="4112" spans="3:3">
      <c r="C4112" s="589"/>
    </row>
    <row r="4113" spans="3:3">
      <c r="C4113" s="589"/>
    </row>
    <row r="4114" spans="3:3">
      <c r="C4114" s="589"/>
    </row>
    <row r="4115" spans="3:3">
      <c r="C4115" s="589"/>
    </row>
    <row r="4116" spans="3:3">
      <c r="C4116" s="589"/>
    </row>
    <row r="4117" spans="3:3">
      <c r="C4117" s="589"/>
    </row>
    <row r="4118" spans="3:3">
      <c r="C4118" s="589"/>
    </row>
    <row r="4119" spans="3:3">
      <c r="C4119" s="589"/>
    </row>
    <row r="4120" spans="3:3">
      <c r="C4120" s="589"/>
    </row>
    <row r="4121" spans="3:3">
      <c r="C4121" s="589"/>
    </row>
    <row r="4122" spans="3:3">
      <c r="C4122" s="589"/>
    </row>
    <row r="4123" spans="3:3">
      <c r="C4123" s="589"/>
    </row>
    <row r="4124" spans="3:3">
      <c r="C4124" s="589"/>
    </row>
    <row r="4125" spans="3:3">
      <c r="C4125" s="589"/>
    </row>
    <row r="4126" spans="3:3">
      <c r="C4126" s="589"/>
    </row>
    <row r="4127" spans="3:3">
      <c r="C4127" s="589"/>
    </row>
    <row r="4128" spans="3:3">
      <c r="C4128" s="589"/>
    </row>
    <row r="4129" spans="3:3">
      <c r="C4129" s="589"/>
    </row>
    <row r="4130" spans="3:3">
      <c r="C4130" s="589"/>
    </row>
    <row r="4131" spans="3:3">
      <c r="C4131" s="589"/>
    </row>
    <row r="4132" spans="3:3">
      <c r="C4132" s="589"/>
    </row>
    <row r="4133" spans="3:3">
      <c r="C4133" s="589"/>
    </row>
    <row r="4134" spans="3:3">
      <c r="C4134" s="589"/>
    </row>
    <row r="4135" spans="3:3">
      <c r="C4135" s="589"/>
    </row>
    <row r="4136" spans="3:3">
      <c r="C4136" s="589"/>
    </row>
    <row r="4137" spans="3:3">
      <c r="C4137" s="589"/>
    </row>
    <row r="4138" spans="3:3">
      <c r="C4138" s="589"/>
    </row>
    <row r="4139" spans="3:3">
      <c r="C4139" s="589"/>
    </row>
    <row r="4140" spans="3:3">
      <c r="C4140" s="589"/>
    </row>
    <row r="4141" spans="3:3">
      <c r="C4141" s="589"/>
    </row>
  </sheetData>
  <mergeCells count="11">
    <mergeCell ref="A1:M1"/>
    <mergeCell ref="A2:M2"/>
    <mergeCell ref="A4:A5"/>
    <mergeCell ref="B4:C4"/>
    <mergeCell ref="D4:D5"/>
    <mergeCell ref="E4:F4"/>
    <mergeCell ref="G4:G5"/>
    <mergeCell ref="H4:I4"/>
    <mergeCell ref="J4:J5"/>
    <mergeCell ref="K4:L4"/>
    <mergeCell ref="M4:M5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horizontalDpi="0" verticalDpi="0" r:id="rId1"/>
  <headerFooter differentFirst="1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100"/>
  <sheetViews>
    <sheetView workbookViewId="0">
      <selection activeCell="A2" sqref="A2:BD100"/>
    </sheetView>
  </sheetViews>
  <sheetFormatPr defaultColWidth="9.125" defaultRowHeight="12.9"/>
  <cols>
    <col min="1" max="1" width="39.75" style="3" customWidth="1"/>
    <col min="2" max="2" width="9.125" style="76"/>
    <col min="3" max="11" width="9.125" style="1" hidden="1" customWidth="1"/>
    <col min="12" max="12" width="0" style="1" hidden="1" customWidth="1"/>
    <col min="13" max="15" width="9.125" style="1"/>
    <col min="16" max="16" width="7.875" style="1" customWidth="1"/>
    <col min="17" max="17" width="9.125" style="1"/>
    <col min="18" max="18" width="7.875" style="1" customWidth="1"/>
    <col min="19" max="19" width="9.125" style="1"/>
    <col min="20" max="20" width="0" style="1" hidden="1" customWidth="1"/>
    <col min="21" max="21" width="7.875" style="1" hidden="1" customWidth="1"/>
    <col min="22" max="22" width="9.125" style="1"/>
    <col min="23" max="23" width="0" style="1" hidden="1" customWidth="1"/>
    <col min="24" max="24" width="7.875" style="1" hidden="1" customWidth="1"/>
    <col min="25" max="25" width="0" style="1" hidden="1" customWidth="1"/>
    <col min="26" max="26" width="7.875" style="1" hidden="1" customWidth="1"/>
    <col min="27" max="27" width="9.125" style="1"/>
    <col min="28" max="28" width="0" style="1" hidden="1" customWidth="1"/>
    <col min="29" max="29" width="7.875" style="1" hidden="1" customWidth="1"/>
    <col min="30" max="30" width="0" style="1" hidden="1" customWidth="1"/>
    <col min="31" max="31" width="9.75" style="1" hidden="1" customWidth="1"/>
    <col min="32" max="32" width="9.125" style="1"/>
    <col min="33" max="33" width="0" style="1" hidden="1" customWidth="1"/>
    <col min="34" max="34" width="7.875" style="1" hidden="1" customWidth="1"/>
    <col min="35" max="35" width="0" style="1" hidden="1" customWidth="1"/>
    <col min="36" max="36" width="9.75" style="1" hidden="1" customWidth="1"/>
    <col min="37" max="37" width="9.125" style="1"/>
    <col min="38" max="38" width="0" style="1" hidden="1" customWidth="1"/>
    <col min="39" max="39" width="7.875" style="1" hidden="1" customWidth="1"/>
    <col min="40" max="40" width="0" style="1" hidden="1" customWidth="1"/>
    <col min="41" max="41" width="9.75" style="1" hidden="1" customWidth="1"/>
    <col min="42" max="42" width="9.125" style="1"/>
    <col min="43" max="43" width="0" style="1" hidden="1" customWidth="1"/>
    <col min="44" max="44" width="7.875" style="1" hidden="1" customWidth="1"/>
    <col min="45" max="45" width="0" style="1" hidden="1" customWidth="1"/>
    <col min="46" max="46" width="9.75" style="1" hidden="1" customWidth="1"/>
    <col min="47" max="47" width="9.125" style="1"/>
    <col min="48" max="51" width="0" style="1" hidden="1" customWidth="1"/>
    <col min="52" max="16384" width="9.125" style="1"/>
  </cols>
  <sheetData>
    <row r="1" spans="1:56" ht="13.6">
      <c r="A1" s="16"/>
    </row>
    <row r="2" spans="1:56" ht="14.3">
      <c r="A2" s="13" t="s">
        <v>0</v>
      </c>
    </row>
    <row r="3" spans="1:56" ht="14.3">
      <c r="A3" s="9" t="s">
        <v>197</v>
      </c>
    </row>
    <row r="4" spans="1:56" ht="4.0999999999999996" customHeight="1">
      <c r="A4" s="4"/>
    </row>
    <row r="5" spans="1:56" ht="17.5" customHeight="1">
      <c r="A5" s="696"/>
      <c r="B5" s="699">
        <v>2017</v>
      </c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1">
        <v>2018</v>
      </c>
      <c r="O5" s="692"/>
      <c r="P5" s="692"/>
      <c r="Q5" s="692"/>
      <c r="R5" s="692"/>
      <c r="S5" s="693"/>
      <c r="T5" s="693"/>
      <c r="U5" s="693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  <c r="BD5" s="695"/>
    </row>
    <row r="6" spans="1:56" ht="41.95" customHeight="1">
      <c r="A6" s="697"/>
      <c r="B6" s="687" t="s">
        <v>172</v>
      </c>
      <c r="C6" s="687" t="s">
        <v>173</v>
      </c>
      <c r="D6" s="687" t="s">
        <v>177</v>
      </c>
      <c r="E6" s="687" t="s">
        <v>194</v>
      </c>
      <c r="F6" s="687" t="s">
        <v>195</v>
      </c>
      <c r="G6" s="687" t="s">
        <v>196</v>
      </c>
      <c r="H6" s="687" t="s">
        <v>200</v>
      </c>
      <c r="I6" s="687" t="s">
        <v>204</v>
      </c>
      <c r="J6" s="687" t="s">
        <v>205</v>
      </c>
      <c r="K6" s="687" t="s">
        <v>206</v>
      </c>
      <c r="L6" s="687" t="s">
        <v>207</v>
      </c>
      <c r="M6" s="687" t="s">
        <v>209</v>
      </c>
      <c r="N6" s="687" t="s">
        <v>212</v>
      </c>
      <c r="O6" s="689" t="s">
        <v>174</v>
      </c>
      <c r="P6" s="690"/>
      <c r="Q6" s="689" t="s">
        <v>94</v>
      </c>
      <c r="R6" s="690"/>
      <c r="S6" s="687" t="s">
        <v>219</v>
      </c>
      <c r="T6" s="689" t="s">
        <v>94</v>
      </c>
      <c r="U6" s="690"/>
      <c r="V6" s="687" t="s">
        <v>229</v>
      </c>
      <c r="W6" s="689" t="s">
        <v>221</v>
      </c>
      <c r="X6" s="690"/>
      <c r="Y6" s="689" t="s">
        <v>94</v>
      </c>
      <c r="Z6" s="690"/>
      <c r="AA6" s="687" t="s">
        <v>240</v>
      </c>
      <c r="AB6" s="689" t="s">
        <v>221</v>
      </c>
      <c r="AC6" s="690"/>
      <c r="AD6" s="689" t="s">
        <v>94</v>
      </c>
      <c r="AE6" s="690"/>
      <c r="AF6" s="687" t="s">
        <v>248</v>
      </c>
      <c r="AG6" s="689" t="s">
        <v>221</v>
      </c>
      <c r="AH6" s="690"/>
      <c r="AI6" s="689" t="s">
        <v>94</v>
      </c>
      <c r="AJ6" s="690"/>
      <c r="AK6" s="687" t="s">
        <v>399</v>
      </c>
      <c r="AL6" s="689" t="s">
        <v>221</v>
      </c>
      <c r="AM6" s="690"/>
      <c r="AN6" s="689" t="s">
        <v>94</v>
      </c>
      <c r="AO6" s="690"/>
      <c r="AP6" s="687" t="s">
        <v>406</v>
      </c>
      <c r="AQ6" s="689" t="s">
        <v>221</v>
      </c>
      <c r="AR6" s="690"/>
      <c r="AS6" s="689" t="s">
        <v>94</v>
      </c>
      <c r="AT6" s="690"/>
      <c r="AU6" s="687" t="s">
        <v>443</v>
      </c>
      <c r="AV6" s="689" t="s">
        <v>221</v>
      </c>
      <c r="AW6" s="690"/>
      <c r="AX6" s="689" t="s">
        <v>94</v>
      </c>
      <c r="AY6" s="690"/>
      <c r="AZ6" s="687" t="s">
        <v>449</v>
      </c>
      <c r="BA6" s="689" t="s">
        <v>221</v>
      </c>
      <c r="BB6" s="690"/>
      <c r="BC6" s="689" t="s">
        <v>94</v>
      </c>
      <c r="BD6" s="690"/>
    </row>
    <row r="7" spans="1:56" ht="20.25" customHeight="1">
      <c r="A7" s="698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120" t="s">
        <v>1</v>
      </c>
      <c r="P7" s="5" t="s">
        <v>2</v>
      </c>
      <c r="Q7" s="120" t="s">
        <v>1</v>
      </c>
      <c r="R7" s="5" t="s">
        <v>2</v>
      </c>
      <c r="S7" s="688"/>
      <c r="T7" s="120" t="s">
        <v>1</v>
      </c>
      <c r="U7" s="5" t="s">
        <v>2</v>
      </c>
      <c r="V7" s="688"/>
      <c r="W7" s="120" t="s">
        <v>1</v>
      </c>
      <c r="X7" s="5" t="s">
        <v>2</v>
      </c>
      <c r="Y7" s="120" t="s">
        <v>1</v>
      </c>
      <c r="Z7" s="5" t="s">
        <v>2</v>
      </c>
      <c r="AA7" s="688"/>
      <c r="AB7" s="120" t="s">
        <v>1</v>
      </c>
      <c r="AC7" s="5" t="s">
        <v>2</v>
      </c>
      <c r="AD7" s="120" t="s">
        <v>1</v>
      </c>
      <c r="AE7" s="5" t="s">
        <v>2</v>
      </c>
      <c r="AF7" s="688"/>
      <c r="AG7" s="120" t="s">
        <v>1</v>
      </c>
      <c r="AH7" s="5" t="s">
        <v>2</v>
      </c>
      <c r="AI7" s="120" t="s">
        <v>1</v>
      </c>
      <c r="AJ7" s="5" t="s">
        <v>2</v>
      </c>
      <c r="AK7" s="688"/>
      <c r="AL7" s="120" t="s">
        <v>1</v>
      </c>
      <c r="AM7" s="5" t="s">
        <v>2</v>
      </c>
      <c r="AN7" s="120" t="s">
        <v>1</v>
      </c>
      <c r="AO7" s="5" t="s">
        <v>2</v>
      </c>
      <c r="AP7" s="688"/>
      <c r="AQ7" s="120" t="s">
        <v>1</v>
      </c>
      <c r="AR7" s="5" t="s">
        <v>2</v>
      </c>
      <c r="AS7" s="120" t="s">
        <v>1</v>
      </c>
      <c r="AT7" s="5" t="s">
        <v>2</v>
      </c>
      <c r="AU7" s="688"/>
      <c r="AV7" s="120" t="s">
        <v>1</v>
      </c>
      <c r="AW7" s="5" t="s">
        <v>2</v>
      </c>
      <c r="AX7" s="120" t="s">
        <v>1</v>
      </c>
      <c r="AY7" s="5" t="s">
        <v>2</v>
      </c>
      <c r="AZ7" s="688"/>
      <c r="BA7" s="120" t="s">
        <v>1</v>
      </c>
      <c r="BB7" s="5" t="s">
        <v>2</v>
      </c>
      <c r="BC7" s="120" t="s">
        <v>1</v>
      </c>
      <c r="BD7" s="5" t="s">
        <v>2</v>
      </c>
    </row>
    <row r="8" spans="1:56" ht="14.3">
      <c r="A8" s="17" t="s">
        <v>92</v>
      </c>
      <c r="B8" s="126">
        <v>2725</v>
      </c>
      <c r="C8" s="126">
        <v>3232</v>
      </c>
      <c r="D8" s="126">
        <v>3613</v>
      </c>
      <c r="E8" s="126">
        <v>3635</v>
      </c>
      <c r="F8" s="126">
        <v>3848</v>
      </c>
      <c r="G8" s="126">
        <v>3331</v>
      </c>
      <c r="H8" s="126">
        <v>3208</v>
      </c>
      <c r="I8" s="126">
        <v>3456</v>
      </c>
      <c r="J8" s="126">
        <v>3354</v>
      </c>
      <c r="K8" s="126">
        <v>3387</v>
      </c>
      <c r="L8" s="126">
        <v>3505</v>
      </c>
      <c r="M8" s="126">
        <v>3123</v>
      </c>
      <c r="N8" s="126">
        <v>2487</v>
      </c>
      <c r="O8" s="20">
        <f>N8-B8</f>
        <v>-238</v>
      </c>
      <c r="P8" s="6">
        <f>N8/B8*100-100</f>
        <v>-8.7339449541284324</v>
      </c>
      <c r="Q8" s="20">
        <f>N8-M8</f>
        <v>-636</v>
      </c>
      <c r="R8" s="6">
        <f>N8/M8*100-100</f>
        <v>-20.365033621517767</v>
      </c>
      <c r="S8" s="126">
        <v>2676</v>
      </c>
      <c r="T8" s="20">
        <f>S8-N8</f>
        <v>189</v>
      </c>
      <c r="U8" s="6">
        <f>S8/N8*100-100</f>
        <v>7.5995174909529624</v>
      </c>
      <c r="V8" s="126">
        <v>2795</v>
      </c>
      <c r="W8" s="20">
        <f>V8-N8</f>
        <v>308</v>
      </c>
      <c r="X8" s="6">
        <f>V8/N8*100-100</f>
        <v>12.384398874145546</v>
      </c>
      <c r="Y8" s="20">
        <f>V8-S8</f>
        <v>119</v>
      </c>
      <c r="Z8" s="6">
        <f>V8/S8*100-100</f>
        <v>4.4469357249626427</v>
      </c>
      <c r="AA8" s="126">
        <v>2860</v>
      </c>
      <c r="AB8" s="20">
        <f>AA8-N8</f>
        <v>373</v>
      </c>
      <c r="AC8" s="6">
        <f>AA8/N8*100-100</f>
        <v>14.99798954563731</v>
      </c>
      <c r="AD8" s="20">
        <f>AA8-V8</f>
        <v>65</v>
      </c>
      <c r="AE8" s="6">
        <f>AA8/V8*100-100</f>
        <v>2.3255813953488484</v>
      </c>
      <c r="AF8" s="126">
        <v>3001</v>
      </c>
      <c r="AG8" s="20">
        <f>AF8-N8</f>
        <v>514</v>
      </c>
      <c r="AH8" s="6">
        <f>AF8/N8*100-100</f>
        <v>20.667470848411739</v>
      </c>
      <c r="AI8" s="20">
        <f>AF8-AA8</f>
        <v>141</v>
      </c>
      <c r="AJ8" s="6">
        <f>AF8/AA8*100-100</f>
        <v>4.9300699300699193</v>
      </c>
      <c r="AK8" s="126">
        <v>2818</v>
      </c>
      <c r="AL8" s="20">
        <f>AK8-N8</f>
        <v>331</v>
      </c>
      <c r="AM8" s="6">
        <f>AK8/N8*100-100</f>
        <v>13.309207880981106</v>
      </c>
      <c r="AN8" s="20">
        <f>AK8-AF8</f>
        <v>-183</v>
      </c>
      <c r="AO8" s="6">
        <f>AK8/AF8*100-100</f>
        <v>-6.0979673442185884</v>
      </c>
      <c r="AP8" s="126">
        <v>2803</v>
      </c>
      <c r="AQ8" s="20">
        <f>AP8-N8</f>
        <v>316</v>
      </c>
      <c r="AR8" s="6">
        <f>AP8/N8*100-100</f>
        <v>12.706071572175318</v>
      </c>
      <c r="AS8" s="20">
        <f>AP8-AK8</f>
        <v>-15</v>
      </c>
      <c r="AT8" s="6">
        <f>AP8/AK8*100-100</f>
        <v>-0.5322924059616696</v>
      </c>
      <c r="AU8" s="126">
        <v>3389</v>
      </c>
      <c r="AV8" s="20">
        <f>AU8-N8</f>
        <v>902</v>
      </c>
      <c r="AW8" s="6">
        <f>AU8/N8*100-100</f>
        <v>36.268596702854836</v>
      </c>
      <c r="AX8" s="20">
        <f>AU8-AP8</f>
        <v>586</v>
      </c>
      <c r="AY8" s="6">
        <f>AU8/AP8*100-100</f>
        <v>20.906171958615772</v>
      </c>
      <c r="AZ8" s="126">
        <v>3219</v>
      </c>
      <c r="BA8" s="20">
        <f>AZ8-N8</f>
        <v>732</v>
      </c>
      <c r="BB8" s="6">
        <f>AZ8/N8*100-100</f>
        <v>29.433051869722561</v>
      </c>
      <c r="BC8" s="20">
        <f>AZ8-AU8</f>
        <v>-170</v>
      </c>
      <c r="BD8" s="6">
        <f>AZ8/AU8*100-100</f>
        <v>-5.0162289760991428</v>
      </c>
    </row>
    <row r="9" spans="1:56" s="2" customFormat="1" ht="45" customHeight="1">
      <c r="A9" s="24" t="s">
        <v>179</v>
      </c>
      <c r="B9" s="26">
        <f>B11+B30+B41+B50+B58+B73+B78+B91</f>
        <v>182.49999999999997</v>
      </c>
      <c r="C9" s="26">
        <f t="shared" ref="C9:N9" si="0">C11+C30+C41+C50+C58+C73+C78+C91</f>
        <v>193.5</v>
      </c>
      <c r="D9" s="26">
        <f t="shared" si="0"/>
        <v>216.60000000000002</v>
      </c>
      <c r="E9" s="26">
        <f t="shared" si="0"/>
        <v>223.50000000000003</v>
      </c>
      <c r="F9" s="26">
        <f t="shared" si="0"/>
        <v>181.3</v>
      </c>
      <c r="G9" s="26">
        <f t="shared" si="0"/>
        <v>186.2</v>
      </c>
      <c r="H9" s="26">
        <f t="shared" si="0"/>
        <v>209.6</v>
      </c>
      <c r="I9" s="26">
        <f t="shared" si="0"/>
        <v>203.29999999999998</v>
      </c>
      <c r="J9" s="26">
        <f t="shared" si="0"/>
        <v>185.5</v>
      </c>
      <c r="K9" s="26">
        <f t="shared" si="0"/>
        <v>195.2</v>
      </c>
      <c r="L9" s="26">
        <f t="shared" si="0"/>
        <v>209.49999999999997</v>
      </c>
      <c r="M9" s="26">
        <f t="shared" si="0"/>
        <v>212</v>
      </c>
      <c r="N9" s="26">
        <f t="shared" si="0"/>
        <v>158.10000000000002</v>
      </c>
      <c r="O9" s="27">
        <f>N9-B9</f>
        <v>-24.399999999999949</v>
      </c>
      <c r="P9" s="25">
        <f>N9/B9*100-100</f>
        <v>-13.369863013698605</v>
      </c>
      <c r="Q9" s="27">
        <f>N9-M9</f>
        <v>-53.899999999999977</v>
      </c>
      <c r="R9" s="25">
        <f>N9/M9*100-100</f>
        <v>-25.424528301886781</v>
      </c>
      <c r="S9" s="26">
        <f>S11+S30+S41+S50+S58+S73+S78+S91</f>
        <v>175.29999999999998</v>
      </c>
      <c r="T9" s="27">
        <f>S9-N9</f>
        <v>17.19999999999996</v>
      </c>
      <c r="U9" s="25">
        <f>S9/N9*100-100</f>
        <v>10.87919038583172</v>
      </c>
      <c r="V9" s="26">
        <f>V11+V30+V41+V50+V58+V73+V78+V91</f>
        <v>203.4</v>
      </c>
      <c r="W9" s="27">
        <f>V9-N9</f>
        <v>45.299999999999983</v>
      </c>
      <c r="X9" s="25">
        <f>V9/N9*100-100</f>
        <v>28.65275142314988</v>
      </c>
      <c r="Y9" s="27">
        <f>V9-S9</f>
        <v>28.100000000000023</v>
      </c>
      <c r="Z9" s="25">
        <f>V9/S9*100-100</f>
        <v>16.029663434112962</v>
      </c>
      <c r="AA9" s="26">
        <f>AA11+AA30+AA41+AA50+AA58+AA73+AA78+AA91</f>
        <v>204.70000000000002</v>
      </c>
      <c r="AB9" s="27">
        <f>AA9-N9</f>
        <v>46.599999999999994</v>
      </c>
      <c r="AC9" s="25">
        <f>AA9/N9*100-100</f>
        <v>29.475015812776718</v>
      </c>
      <c r="AD9" s="27">
        <f>AA9-V9</f>
        <v>1.3000000000000114</v>
      </c>
      <c r="AE9" s="25">
        <f>AA9/V9*100-100</f>
        <v>0.63913470993117016</v>
      </c>
      <c r="AF9" s="26">
        <f>AF11+AF30+AF41+AF50+AF58+AF73+AF78+AF91</f>
        <v>189.7</v>
      </c>
      <c r="AG9" s="27">
        <f>AF9-N9</f>
        <v>31.599999999999966</v>
      </c>
      <c r="AH9" s="25">
        <f>AF9/N9*100-100</f>
        <v>19.987349778621109</v>
      </c>
      <c r="AI9" s="27">
        <f>AF9-AA9</f>
        <v>-15.000000000000028</v>
      </c>
      <c r="AJ9" s="25">
        <f>AF9/AA9*100-100</f>
        <v>-7.3277967757694285</v>
      </c>
      <c r="AK9" s="26">
        <f>AK11+AK30+AK41+AK50+AK58+AK73+AK78+AK91</f>
        <v>173.09800000000001</v>
      </c>
      <c r="AL9" s="27">
        <f>AK9-N9</f>
        <v>14.99799999999999</v>
      </c>
      <c r="AM9" s="25">
        <f>AK9/N9*100-100</f>
        <v>9.4864010120176943</v>
      </c>
      <c r="AN9" s="27">
        <f>AK9-AF9</f>
        <v>-16.601999999999975</v>
      </c>
      <c r="AO9" s="25">
        <f>AK9/AF9*100-100</f>
        <v>-8.7517132314180088</v>
      </c>
      <c r="AP9" s="26">
        <f>AP11+AP30+AP41+AP50+AP58+AP73+AP78+AP91</f>
        <v>162.60000000000002</v>
      </c>
      <c r="AQ9" s="27">
        <f>AP9-N9</f>
        <v>4.5</v>
      </c>
      <c r="AR9" s="25">
        <f>AP9/N9*100-100</f>
        <v>2.8462998102466912</v>
      </c>
      <c r="AS9" s="27">
        <f>AP9-AK9</f>
        <v>-10.49799999999999</v>
      </c>
      <c r="AT9" s="25">
        <f>AP9/AK9*100-100</f>
        <v>-6.0647725565864334</v>
      </c>
      <c r="AU9" s="26">
        <f>AU11+AU30+AU41+AU50+AU58+AU73+AU78+AU91</f>
        <v>152.10000000000002</v>
      </c>
      <c r="AV9" s="27">
        <f>AU9-N9</f>
        <v>-6</v>
      </c>
      <c r="AW9" s="25">
        <f>AU9/N9*100-100</f>
        <v>-3.7950664136622407</v>
      </c>
      <c r="AX9" s="27">
        <f>AU9-AP9</f>
        <v>-10.5</v>
      </c>
      <c r="AY9" s="25">
        <f>AU9/AP9*100-100</f>
        <v>-6.4575645756457618</v>
      </c>
      <c r="AZ9" s="26">
        <f>AZ11+AZ30+AZ41+AZ50+AZ58+AZ73+AZ78+AZ91</f>
        <v>140</v>
      </c>
      <c r="BA9" s="27">
        <f>AZ9-N9</f>
        <v>-18.100000000000023</v>
      </c>
      <c r="BB9" s="25">
        <f>AZ9/N9*100-100</f>
        <v>-11.448450347881106</v>
      </c>
      <c r="BC9" s="27">
        <f>AZ9-AU9</f>
        <v>-12.100000000000023</v>
      </c>
      <c r="BD9" s="25">
        <f>AZ9/AU9*100-100</f>
        <v>-7.9552925706772015</v>
      </c>
    </row>
    <row r="10" spans="1:56" s="2" customFormat="1" ht="28.55">
      <c r="A10" s="28" t="s">
        <v>93</v>
      </c>
      <c r="B10" s="95">
        <f t="shared" ref="B10:N10" si="1">B9/B8*100</f>
        <v>6.6972477064220177</v>
      </c>
      <c r="C10" s="95">
        <f t="shared" si="1"/>
        <v>5.9870049504950495</v>
      </c>
      <c r="D10" s="95">
        <f t="shared" si="1"/>
        <v>5.9950179905895382</v>
      </c>
      <c r="E10" s="95">
        <f t="shared" si="1"/>
        <v>6.1485557083906475</v>
      </c>
      <c r="F10" s="95">
        <f t="shared" si="1"/>
        <v>4.7115384615384626</v>
      </c>
      <c r="G10" s="95">
        <f t="shared" si="1"/>
        <v>5.5899129390573403</v>
      </c>
      <c r="H10" s="95">
        <f t="shared" si="1"/>
        <v>6.5336658354114716</v>
      </c>
      <c r="I10" s="95">
        <f t="shared" si="1"/>
        <v>5.8825231481481479</v>
      </c>
      <c r="J10" s="95">
        <f t="shared" si="1"/>
        <v>5.5307096004770422</v>
      </c>
      <c r="K10" s="95">
        <f t="shared" si="1"/>
        <v>5.763212282255683</v>
      </c>
      <c r="L10" s="95">
        <f t="shared" si="1"/>
        <v>5.9771754636233947</v>
      </c>
      <c r="M10" s="95">
        <f t="shared" si="1"/>
        <v>6.788344540505924</v>
      </c>
      <c r="N10" s="95">
        <f t="shared" si="1"/>
        <v>6.3570566948130294</v>
      </c>
      <c r="O10" s="29"/>
      <c r="P10" s="6"/>
      <c r="Q10" s="29"/>
      <c r="R10" s="6"/>
      <c r="S10" s="95">
        <f>S9/S8*100</f>
        <v>6.5508221225710015</v>
      </c>
      <c r="T10" s="29"/>
      <c r="U10" s="6"/>
      <c r="V10" s="95">
        <f>V9/V8*100</f>
        <v>7.2772808586762077</v>
      </c>
      <c r="W10" s="29"/>
      <c r="X10" s="6"/>
      <c r="Y10" s="29"/>
      <c r="Z10" s="6"/>
      <c r="AA10" s="95">
        <f>AA9/AA8*100</f>
        <v>7.1573426573426584</v>
      </c>
      <c r="AB10" s="29"/>
      <c r="AC10" s="6"/>
      <c r="AD10" s="29"/>
      <c r="AE10" s="6"/>
      <c r="AF10" s="95">
        <f>AF9/AF8*100</f>
        <v>6.3212262579140281</v>
      </c>
      <c r="AG10" s="29"/>
      <c r="AH10" s="6"/>
      <c r="AI10" s="29"/>
      <c r="AJ10" s="6"/>
      <c r="AK10" s="95">
        <f>AK9/AK8*100</f>
        <v>6.1425833924769346</v>
      </c>
      <c r="AL10" s="29"/>
      <c r="AM10" s="6"/>
      <c r="AN10" s="29"/>
      <c r="AO10" s="6"/>
      <c r="AP10" s="95">
        <f>AP9/AP8*100</f>
        <v>5.8009275775954343</v>
      </c>
      <c r="AQ10" s="29"/>
      <c r="AR10" s="6"/>
      <c r="AS10" s="29"/>
      <c r="AT10" s="6"/>
      <c r="AU10" s="95">
        <f>AU9/AU8*100</f>
        <v>4.4880495721451767</v>
      </c>
      <c r="AV10" s="29"/>
      <c r="AW10" s="6"/>
      <c r="AX10" s="29"/>
      <c r="AY10" s="6"/>
      <c r="AZ10" s="95">
        <f>AZ9/AZ8*100</f>
        <v>4.3491767629698659</v>
      </c>
      <c r="BA10" s="29"/>
      <c r="BB10" s="6"/>
      <c r="BC10" s="29"/>
      <c r="BD10" s="6"/>
    </row>
    <row r="11" spans="1:56" s="34" customFormat="1" ht="15.8" customHeight="1">
      <c r="A11" s="30" t="s">
        <v>3</v>
      </c>
      <c r="B11" s="31">
        <f t="shared" ref="B11:N11" si="2">SUM(B12:B29)</f>
        <v>57.4</v>
      </c>
      <c r="C11" s="31">
        <f t="shared" si="2"/>
        <v>52.4</v>
      </c>
      <c r="D11" s="31">
        <f t="shared" si="2"/>
        <v>52.1</v>
      </c>
      <c r="E11" s="31">
        <f t="shared" si="2"/>
        <v>55.7</v>
      </c>
      <c r="F11" s="31">
        <f t="shared" si="2"/>
        <v>52.8</v>
      </c>
      <c r="G11" s="31">
        <f t="shared" si="2"/>
        <v>51.900000000000006</v>
      </c>
      <c r="H11" s="31">
        <f t="shared" si="2"/>
        <v>50.6</v>
      </c>
      <c r="I11" s="31">
        <f t="shared" si="2"/>
        <v>42.4</v>
      </c>
      <c r="J11" s="31">
        <f t="shared" si="2"/>
        <v>38.899999999999991</v>
      </c>
      <c r="K11" s="31">
        <f t="shared" si="2"/>
        <v>38.300000000000004</v>
      </c>
      <c r="L11" s="31">
        <f t="shared" si="2"/>
        <v>43.8</v>
      </c>
      <c r="M11" s="31">
        <f t="shared" si="2"/>
        <v>38.4</v>
      </c>
      <c r="N11" s="31">
        <f t="shared" si="2"/>
        <v>35.799999999999997</v>
      </c>
      <c r="O11" s="32">
        <f>N11-B11</f>
        <v>-21.6</v>
      </c>
      <c r="P11" s="33">
        <f>N11/B11*100-100</f>
        <v>-37.630662020905923</v>
      </c>
      <c r="Q11" s="32">
        <f>N11-M11</f>
        <v>-2.6000000000000014</v>
      </c>
      <c r="R11" s="33">
        <f>N11/M11*100-100</f>
        <v>-6.7708333333333428</v>
      </c>
      <c r="S11" s="31">
        <f>SUM(S12:S29)</f>
        <v>42.399999999999991</v>
      </c>
      <c r="T11" s="32">
        <f>S11-N11</f>
        <v>6.5999999999999943</v>
      </c>
      <c r="U11" s="33">
        <f>S11/N11*100-100</f>
        <v>18.43575418994412</v>
      </c>
      <c r="V11" s="31">
        <f>SUM(V12:V29)</f>
        <v>47.4</v>
      </c>
      <c r="W11" s="32">
        <f>V11-N11</f>
        <v>11.600000000000001</v>
      </c>
      <c r="X11" s="33">
        <f>V11/N11*100-100</f>
        <v>32.402234636871498</v>
      </c>
      <c r="Y11" s="32">
        <f>V11-S11</f>
        <v>5.0000000000000071</v>
      </c>
      <c r="Z11" s="33">
        <f>V11/S11*100-100</f>
        <v>11.792452830188708</v>
      </c>
      <c r="AA11" s="31">
        <f>SUM(AA12:AA29)</f>
        <v>46.599999999999994</v>
      </c>
      <c r="AB11" s="32">
        <f>AA11-N11</f>
        <v>10.799999999999997</v>
      </c>
      <c r="AC11" s="33">
        <f>AA11/N11*100-100</f>
        <v>30.167597765363126</v>
      </c>
      <c r="AD11" s="32">
        <f>AA11-V11</f>
        <v>-0.80000000000000426</v>
      </c>
      <c r="AE11" s="33">
        <f>AA11/V11*100-100</f>
        <v>-1.6877637130801872</v>
      </c>
      <c r="AF11" s="31">
        <f>SUM(AF12:AF29)</f>
        <v>41</v>
      </c>
      <c r="AG11" s="32">
        <f>AF11-N11</f>
        <v>5.2000000000000028</v>
      </c>
      <c r="AH11" s="33">
        <f>AF11/N11*100-100</f>
        <v>14.525139664804485</v>
      </c>
      <c r="AI11" s="32">
        <f>AF11-AA11</f>
        <v>-5.5999999999999943</v>
      </c>
      <c r="AJ11" s="33">
        <f>AF11/AA11*100-100</f>
        <v>-12.017167381974232</v>
      </c>
      <c r="AK11" s="31">
        <f>SUM(AK12:AK29)</f>
        <v>41.853999999999999</v>
      </c>
      <c r="AL11" s="32">
        <f>AK11-N11</f>
        <v>6.054000000000002</v>
      </c>
      <c r="AM11" s="33">
        <f>AK11/N11*100-100</f>
        <v>16.910614525139664</v>
      </c>
      <c r="AN11" s="32">
        <f>AK11-AF11</f>
        <v>0.8539999999999992</v>
      </c>
      <c r="AO11" s="33">
        <f>AK11/AF11*100-100</f>
        <v>2.0829268292682883</v>
      </c>
      <c r="AP11" s="31">
        <f>SUM(AP12:AP29)</f>
        <v>41.6</v>
      </c>
      <c r="AQ11" s="32">
        <f>AP11-N11</f>
        <v>5.8000000000000043</v>
      </c>
      <c r="AR11" s="33">
        <f>AP11/N11*100-100</f>
        <v>16.201117318435763</v>
      </c>
      <c r="AS11" s="32">
        <f>AP11-AK11</f>
        <v>-0.25399999999999778</v>
      </c>
      <c r="AT11" s="33">
        <f>AP11/AK11*100-100</f>
        <v>-0.60687150571031623</v>
      </c>
      <c r="AU11" s="31">
        <f>SUM(AU12:AU29)</f>
        <v>41.4</v>
      </c>
      <c r="AV11" s="32">
        <f>AU11-N11</f>
        <v>5.6000000000000014</v>
      </c>
      <c r="AW11" s="33">
        <f>AU11/N11*100-100</f>
        <v>15.64245810055867</v>
      </c>
      <c r="AX11" s="32">
        <f>AU11-AP11</f>
        <v>-0.20000000000000284</v>
      </c>
      <c r="AY11" s="33">
        <f>AU11/AP11*100-100</f>
        <v>-0.48076923076924061</v>
      </c>
      <c r="AZ11" s="31">
        <f>SUM(AZ12:AZ29)</f>
        <v>39</v>
      </c>
      <c r="BA11" s="32">
        <f>AZ11-N11</f>
        <v>3.2000000000000028</v>
      </c>
      <c r="BB11" s="33">
        <f>AZ11/N11*100-100</f>
        <v>8.9385474860335279</v>
      </c>
      <c r="BC11" s="32">
        <f>AZ11-AU11</f>
        <v>-2.3999999999999986</v>
      </c>
      <c r="BD11" s="33">
        <f>AZ11/AU11*100-100</f>
        <v>-5.7971014492753596</v>
      </c>
    </row>
    <row r="12" spans="1:56" ht="14.95" customHeight="1">
      <c r="A12" s="7" t="s">
        <v>4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" t="s">
        <v>7</v>
      </c>
      <c r="P12" s="8" t="s">
        <v>7</v>
      </c>
      <c r="Q12" s="21" t="s">
        <v>7</v>
      </c>
      <c r="R12" s="8" t="s">
        <v>7</v>
      </c>
      <c r="S12" s="88">
        <v>0</v>
      </c>
      <c r="T12" s="21" t="s">
        <v>7</v>
      </c>
      <c r="U12" s="8" t="s">
        <v>7</v>
      </c>
      <c r="V12" s="88">
        <v>0</v>
      </c>
      <c r="W12" s="8" t="s">
        <v>7</v>
      </c>
      <c r="X12" s="8" t="s">
        <v>7</v>
      </c>
      <c r="Y12" s="21" t="s">
        <v>7</v>
      </c>
      <c r="Z12" s="8" t="s">
        <v>7</v>
      </c>
      <c r="AA12" s="88">
        <v>0</v>
      </c>
      <c r="AB12" s="8" t="s">
        <v>7</v>
      </c>
      <c r="AC12" s="8" t="s">
        <v>7</v>
      </c>
      <c r="AD12" s="21" t="s">
        <v>7</v>
      </c>
      <c r="AE12" s="8" t="s">
        <v>7</v>
      </c>
      <c r="AF12" s="88">
        <v>0</v>
      </c>
      <c r="AG12" s="8" t="s">
        <v>7</v>
      </c>
      <c r="AH12" s="8" t="s">
        <v>7</v>
      </c>
      <c r="AI12" s="21" t="s">
        <v>7</v>
      </c>
      <c r="AJ12" s="8" t="s">
        <v>7</v>
      </c>
      <c r="AK12" s="88">
        <v>0</v>
      </c>
      <c r="AL12" s="8" t="s">
        <v>7</v>
      </c>
      <c r="AM12" s="8" t="s">
        <v>7</v>
      </c>
      <c r="AN12" s="21" t="s">
        <v>7</v>
      </c>
      <c r="AO12" s="8" t="s">
        <v>7</v>
      </c>
      <c r="AP12" s="88">
        <v>0</v>
      </c>
      <c r="AQ12" s="8" t="s">
        <v>7</v>
      </c>
      <c r="AR12" s="8" t="s">
        <v>7</v>
      </c>
      <c r="AS12" s="21" t="s">
        <v>7</v>
      </c>
      <c r="AT12" s="8" t="s">
        <v>7</v>
      </c>
      <c r="AU12" s="88">
        <v>0</v>
      </c>
      <c r="AV12" s="8" t="s">
        <v>7</v>
      </c>
      <c r="AW12" s="8" t="s">
        <v>7</v>
      </c>
      <c r="AX12" s="21" t="s">
        <v>7</v>
      </c>
      <c r="AY12" s="8" t="s">
        <v>7</v>
      </c>
      <c r="AZ12" s="88">
        <v>0</v>
      </c>
      <c r="BA12" s="8" t="s">
        <v>7</v>
      </c>
      <c r="BB12" s="8" t="s">
        <v>7</v>
      </c>
      <c r="BC12" s="21" t="s">
        <v>7</v>
      </c>
      <c r="BD12" s="8" t="s">
        <v>7</v>
      </c>
    </row>
    <row r="13" spans="1:56" ht="13.6">
      <c r="A13" s="7" t="s">
        <v>5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" t="s">
        <v>7</v>
      </c>
      <c r="P13" s="8" t="s">
        <v>7</v>
      </c>
      <c r="Q13" s="21" t="s">
        <v>7</v>
      </c>
      <c r="R13" s="8" t="s">
        <v>7</v>
      </c>
      <c r="S13" s="88">
        <v>0</v>
      </c>
      <c r="T13" s="21" t="s">
        <v>7</v>
      </c>
      <c r="U13" s="8" t="s">
        <v>7</v>
      </c>
      <c r="V13" s="88">
        <v>0</v>
      </c>
      <c r="W13" s="8" t="s">
        <v>7</v>
      </c>
      <c r="X13" s="8" t="s">
        <v>7</v>
      </c>
      <c r="Y13" s="21" t="s">
        <v>7</v>
      </c>
      <c r="Z13" s="8" t="s">
        <v>7</v>
      </c>
      <c r="AA13" s="88">
        <v>0</v>
      </c>
      <c r="AB13" s="8" t="s">
        <v>7</v>
      </c>
      <c r="AC13" s="8" t="s">
        <v>7</v>
      </c>
      <c r="AD13" s="21" t="s">
        <v>7</v>
      </c>
      <c r="AE13" s="8" t="s">
        <v>7</v>
      </c>
      <c r="AF13" s="88">
        <v>0</v>
      </c>
      <c r="AG13" s="8" t="s">
        <v>7</v>
      </c>
      <c r="AH13" s="8" t="s">
        <v>7</v>
      </c>
      <c r="AI13" s="21" t="s">
        <v>7</v>
      </c>
      <c r="AJ13" s="8" t="s">
        <v>7</v>
      </c>
      <c r="AK13" s="88">
        <v>0</v>
      </c>
      <c r="AL13" s="8" t="s">
        <v>7</v>
      </c>
      <c r="AM13" s="8" t="s">
        <v>7</v>
      </c>
      <c r="AN13" s="21" t="s">
        <v>7</v>
      </c>
      <c r="AO13" s="8" t="s">
        <v>7</v>
      </c>
      <c r="AP13" s="88">
        <v>0</v>
      </c>
      <c r="AQ13" s="8" t="s">
        <v>7</v>
      </c>
      <c r="AR13" s="8" t="s">
        <v>7</v>
      </c>
      <c r="AS13" s="21" t="s">
        <v>7</v>
      </c>
      <c r="AT13" s="8" t="s">
        <v>7</v>
      </c>
      <c r="AU13" s="88">
        <v>0</v>
      </c>
      <c r="AV13" s="8" t="s">
        <v>7</v>
      </c>
      <c r="AW13" s="8" t="s">
        <v>7</v>
      </c>
      <c r="AX13" s="21" t="s">
        <v>7</v>
      </c>
      <c r="AY13" s="8" t="s">
        <v>7</v>
      </c>
      <c r="AZ13" s="88">
        <v>0</v>
      </c>
      <c r="BA13" s="8" t="s">
        <v>7</v>
      </c>
      <c r="BB13" s="8" t="s">
        <v>7</v>
      </c>
      <c r="BC13" s="21" t="s">
        <v>7</v>
      </c>
      <c r="BD13" s="8" t="s">
        <v>7</v>
      </c>
    </row>
    <row r="14" spans="1:56" ht="13.6">
      <c r="A14" s="7" t="s">
        <v>6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21" t="s">
        <v>7</v>
      </c>
      <c r="P14" s="8" t="s">
        <v>7</v>
      </c>
      <c r="Q14" s="21" t="s">
        <v>7</v>
      </c>
      <c r="R14" s="8" t="s">
        <v>7</v>
      </c>
      <c r="S14" s="82">
        <v>0</v>
      </c>
      <c r="T14" s="21" t="s">
        <v>7</v>
      </c>
      <c r="U14" s="8" t="s">
        <v>7</v>
      </c>
      <c r="V14" s="82">
        <v>0</v>
      </c>
      <c r="W14" s="21" t="s">
        <v>7</v>
      </c>
      <c r="X14" s="8" t="s">
        <v>7</v>
      </c>
      <c r="Y14" s="21" t="s">
        <v>7</v>
      </c>
      <c r="Z14" s="8" t="s">
        <v>7</v>
      </c>
      <c r="AA14" s="82">
        <v>0</v>
      </c>
      <c r="AB14" s="21" t="s">
        <v>7</v>
      </c>
      <c r="AC14" s="8" t="s">
        <v>7</v>
      </c>
      <c r="AD14" s="21" t="s">
        <v>7</v>
      </c>
      <c r="AE14" s="8" t="s">
        <v>7</v>
      </c>
      <c r="AF14" s="82">
        <v>0</v>
      </c>
      <c r="AG14" s="21" t="s">
        <v>7</v>
      </c>
      <c r="AH14" s="8" t="s">
        <v>7</v>
      </c>
      <c r="AI14" s="21" t="s">
        <v>7</v>
      </c>
      <c r="AJ14" s="8" t="s">
        <v>7</v>
      </c>
      <c r="AK14" s="82">
        <v>0</v>
      </c>
      <c r="AL14" s="21" t="s">
        <v>7</v>
      </c>
      <c r="AM14" s="8" t="s">
        <v>7</v>
      </c>
      <c r="AN14" s="21" t="s">
        <v>7</v>
      </c>
      <c r="AO14" s="8" t="s">
        <v>7</v>
      </c>
      <c r="AP14" s="82">
        <v>0</v>
      </c>
      <c r="AQ14" s="21" t="s">
        <v>7</v>
      </c>
      <c r="AR14" s="8" t="s">
        <v>7</v>
      </c>
      <c r="AS14" s="21" t="s">
        <v>7</v>
      </c>
      <c r="AT14" s="8" t="s">
        <v>7</v>
      </c>
      <c r="AU14" s="82">
        <v>0</v>
      </c>
      <c r="AV14" s="21" t="s">
        <v>7</v>
      </c>
      <c r="AW14" s="8" t="s">
        <v>7</v>
      </c>
      <c r="AX14" s="21" t="s">
        <v>7</v>
      </c>
      <c r="AY14" s="8" t="s">
        <v>7</v>
      </c>
      <c r="AZ14" s="82">
        <v>0</v>
      </c>
      <c r="BA14" s="21" t="s">
        <v>7</v>
      </c>
      <c r="BB14" s="8" t="s">
        <v>7</v>
      </c>
      <c r="BC14" s="21" t="s">
        <v>7</v>
      </c>
      <c r="BD14" s="8" t="s">
        <v>7</v>
      </c>
    </row>
    <row r="15" spans="1:56" s="11" customFormat="1" ht="13.6">
      <c r="A15" s="10" t="s">
        <v>8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21" t="s">
        <v>7</v>
      </c>
      <c r="P15" s="8" t="s">
        <v>7</v>
      </c>
      <c r="Q15" s="21" t="s">
        <v>7</v>
      </c>
      <c r="R15" s="8" t="s">
        <v>7</v>
      </c>
      <c r="S15" s="82">
        <v>0</v>
      </c>
      <c r="T15" s="21" t="s">
        <v>7</v>
      </c>
      <c r="U15" s="8" t="s">
        <v>7</v>
      </c>
      <c r="V15" s="82">
        <v>0</v>
      </c>
      <c r="W15" s="21" t="s">
        <v>7</v>
      </c>
      <c r="X15" s="8" t="s">
        <v>7</v>
      </c>
      <c r="Y15" s="21" t="s">
        <v>7</v>
      </c>
      <c r="Z15" s="8" t="s">
        <v>7</v>
      </c>
      <c r="AA15" s="82">
        <v>0</v>
      </c>
      <c r="AB15" s="21" t="s">
        <v>7</v>
      </c>
      <c r="AC15" s="8" t="s">
        <v>7</v>
      </c>
      <c r="AD15" s="21" t="s">
        <v>7</v>
      </c>
      <c r="AE15" s="8" t="s">
        <v>7</v>
      </c>
      <c r="AF15" s="82">
        <v>0</v>
      </c>
      <c r="AG15" s="21" t="s">
        <v>7</v>
      </c>
      <c r="AH15" s="8" t="s">
        <v>7</v>
      </c>
      <c r="AI15" s="21" t="s">
        <v>7</v>
      </c>
      <c r="AJ15" s="8" t="s">
        <v>7</v>
      </c>
      <c r="AK15" s="82">
        <v>0</v>
      </c>
      <c r="AL15" s="21" t="s">
        <v>7</v>
      </c>
      <c r="AM15" s="8" t="s">
        <v>7</v>
      </c>
      <c r="AN15" s="21" t="s">
        <v>7</v>
      </c>
      <c r="AO15" s="8" t="s">
        <v>7</v>
      </c>
      <c r="AP15" s="82">
        <v>0</v>
      </c>
      <c r="AQ15" s="21" t="s">
        <v>7</v>
      </c>
      <c r="AR15" s="8" t="s">
        <v>7</v>
      </c>
      <c r="AS15" s="21" t="s">
        <v>7</v>
      </c>
      <c r="AT15" s="8" t="s">
        <v>7</v>
      </c>
      <c r="AU15" s="82">
        <v>0</v>
      </c>
      <c r="AV15" s="21" t="s">
        <v>7</v>
      </c>
      <c r="AW15" s="8" t="s">
        <v>7</v>
      </c>
      <c r="AX15" s="21" t="s">
        <v>7</v>
      </c>
      <c r="AY15" s="8" t="s">
        <v>7</v>
      </c>
      <c r="AZ15" s="82">
        <v>0</v>
      </c>
      <c r="BA15" s="21" t="s">
        <v>7</v>
      </c>
      <c r="BB15" s="8" t="s">
        <v>7</v>
      </c>
      <c r="BC15" s="21" t="s">
        <v>7</v>
      </c>
      <c r="BD15" s="8" t="s">
        <v>7</v>
      </c>
    </row>
    <row r="16" spans="1:56" ht="14.3">
      <c r="A16" s="7" t="s">
        <v>9</v>
      </c>
      <c r="B16" s="127">
        <v>2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21">
        <f>N16-B16</f>
        <v>-2</v>
      </c>
      <c r="P16" s="8">
        <f>N16/B16*100-100</f>
        <v>-100</v>
      </c>
      <c r="Q16" s="21" t="s">
        <v>7</v>
      </c>
      <c r="R16" s="8" t="s">
        <v>7</v>
      </c>
      <c r="S16" s="82">
        <v>0</v>
      </c>
      <c r="T16" s="21" t="s">
        <v>7</v>
      </c>
      <c r="U16" s="8" t="s">
        <v>7</v>
      </c>
      <c r="V16" s="82">
        <v>0</v>
      </c>
      <c r="W16" s="21" t="s">
        <v>7</v>
      </c>
      <c r="X16" s="8" t="s">
        <v>7</v>
      </c>
      <c r="Y16" s="21" t="s">
        <v>7</v>
      </c>
      <c r="Z16" s="8" t="s">
        <v>7</v>
      </c>
      <c r="AA16" s="127">
        <v>0.7</v>
      </c>
      <c r="AB16" s="20">
        <f>AA16-N16</f>
        <v>0.7</v>
      </c>
      <c r="AC16" s="8" t="s">
        <v>7</v>
      </c>
      <c r="AD16" s="20">
        <f>AA16-V16</f>
        <v>0.7</v>
      </c>
      <c r="AE16" s="8" t="s">
        <v>7</v>
      </c>
      <c r="AF16" s="82">
        <v>0</v>
      </c>
      <c r="AG16" s="21">
        <f>AF16-N16</f>
        <v>0</v>
      </c>
      <c r="AH16" s="8" t="s">
        <v>7</v>
      </c>
      <c r="AI16" s="21">
        <f>AF16-AA16</f>
        <v>-0.7</v>
      </c>
      <c r="AJ16" s="8">
        <f>AF16/AA16*100-100</f>
        <v>-100</v>
      </c>
      <c r="AK16" s="82">
        <v>0</v>
      </c>
      <c r="AL16" s="21" t="s">
        <v>7</v>
      </c>
      <c r="AM16" s="8" t="s">
        <v>7</v>
      </c>
      <c r="AN16" s="21" t="s">
        <v>7</v>
      </c>
      <c r="AO16" s="8" t="s">
        <v>7</v>
      </c>
      <c r="AP16" s="82">
        <v>0</v>
      </c>
      <c r="AQ16" s="21" t="s">
        <v>7</v>
      </c>
      <c r="AR16" s="8" t="s">
        <v>7</v>
      </c>
      <c r="AS16" s="21" t="s">
        <v>7</v>
      </c>
      <c r="AT16" s="8" t="s">
        <v>7</v>
      </c>
      <c r="AU16" s="82">
        <v>0</v>
      </c>
      <c r="AV16" s="21" t="s">
        <v>7</v>
      </c>
      <c r="AW16" s="8" t="s">
        <v>7</v>
      </c>
      <c r="AX16" s="21" t="s">
        <v>7</v>
      </c>
      <c r="AY16" s="8" t="s">
        <v>7</v>
      </c>
      <c r="AZ16" s="82">
        <v>0</v>
      </c>
      <c r="BA16" s="21" t="s">
        <v>7</v>
      </c>
      <c r="BB16" s="8" t="s">
        <v>7</v>
      </c>
      <c r="BC16" s="21" t="s">
        <v>7</v>
      </c>
      <c r="BD16" s="8" t="s">
        <v>7</v>
      </c>
    </row>
    <row r="17" spans="1:56" ht="14.3">
      <c r="A17" s="7" t="s">
        <v>10</v>
      </c>
      <c r="B17" s="95">
        <v>46</v>
      </c>
      <c r="C17" s="95">
        <v>46.5</v>
      </c>
      <c r="D17" s="95">
        <v>47</v>
      </c>
      <c r="E17" s="95">
        <v>47.5</v>
      </c>
      <c r="F17" s="95">
        <v>48</v>
      </c>
      <c r="G17" s="95">
        <v>48.5</v>
      </c>
      <c r="H17" s="95">
        <v>45.1</v>
      </c>
      <c r="I17" s="95">
        <v>39.299999999999997</v>
      </c>
      <c r="J17" s="95">
        <v>36.299999999999997</v>
      </c>
      <c r="K17" s="95">
        <v>36</v>
      </c>
      <c r="L17" s="95">
        <v>36</v>
      </c>
      <c r="M17" s="95">
        <v>35.299999999999997</v>
      </c>
      <c r="N17" s="95">
        <v>35.299999999999997</v>
      </c>
      <c r="O17" s="21">
        <f>N17-B17</f>
        <v>-10.700000000000003</v>
      </c>
      <c r="P17" s="8">
        <f>N17/B17*100-100</f>
        <v>-23.260869565217405</v>
      </c>
      <c r="Q17" s="20">
        <f>N17-M17</f>
        <v>0</v>
      </c>
      <c r="R17" s="6">
        <f>N17/M17*100-100</f>
        <v>0</v>
      </c>
      <c r="S17" s="95">
        <v>35.299999999999997</v>
      </c>
      <c r="T17" s="20">
        <f>S17-N17</f>
        <v>0</v>
      </c>
      <c r="U17" s="6">
        <f>S17/N17*100-100</f>
        <v>0</v>
      </c>
      <c r="V17" s="95">
        <v>35.299999999999997</v>
      </c>
      <c r="W17" s="20">
        <f>V17-N17</f>
        <v>0</v>
      </c>
      <c r="X17" s="6">
        <f>V17/N17*100-100</f>
        <v>0</v>
      </c>
      <c r="Y17" s="20">
        <f>V17-S17</f>
        <v>0</v>
      </c>
      <c r="Z17" s="6">
        <f>V17/S17*100-100</f>
        <v>0</v>
      </c>
      <c r="AA17" s="95">
        <v>35.299999999999997</v>
      </c>
      <c r="AB17" s="20">
        <f>AA17-N17</f>
        <v>0</v>
      </c>
      <c r="AC17" s="6">
        <f>AA17/N17*100-100</f>
        <v>0</v>
      </c>
      <c r="AD17" s="20">
        <f>AA17-V17</f>
        <v>0</v>
      </c>
      <c r="AE17" s="6">
        <f>AA17/V17*100-100</f>
        <v>0</v>
      </c>
      <c r="AF17" s="95">
        <v>35.299999999999997</v>
      </c>
      <c r="AG17" s="20">
        <f>AF17-N17</f>
        <v>0</v>
      </c>
      <c r="AH17" s="6">
        <f>AF17/N17*100-100</f>
        <v>0</v>
      </c>
      <c r="AI17" s="20">
        <f>AF17-AA17</f>
        <v>0</v>
      </c>
      <c r="AJ17" s="6">
        <f>AF17/AA17*100-100</f>
        <v>0</v>
      </c>
      <c r="AK17" s="95">
        <v>35.299999999999997</v>
      </c>
      <c r="AL17" s="20">
        <f>AK17-N17</f>
        <v>0</v>
      </c>
      <c r="AM17" s="6">
        <f>AK17/N17*100-100</f>
        <v>0</v>
      </c>
      <c r="AN17" s="20">
        <f>AK17-AF17</f>
        <v>0</v>
      </c>
      <c r="AO17" s="6">
        <f>AK17/AF17*100-100</f>
        <v>0</v>
      </c>
      <c r="AP17" s="95">
        <v>35.299999999999997</v>
      </c>
      <c r="AQ17" s="20">
        <f>AP17-N17</f>
        <v>0</v>
      </c>
      <c r="AR17" s="6">
        <f>AP17/N17*100-100</f>
        <v>0</v>
      </c>
      <c r="AS17" s="20">
        <f>AP17-AK17</f>
        <v>0</v>
      </c>
      <c r="AT17" s="6">
        <f>AP17/AK17*100-100</f>
        <v>0</v>
      </c>
      <c r="AU17" s="95">
        <v>35.299999999999997</v>
      </c>
      <c r="AV17" s="20">
        <f>AU17-N17</f>
        <v>0</v>
      </c>
      <c r="AW17" s="6">
        <f>AU17/N17*100-100</f>
        <v>0</v>
      </c>
      <c r="AX17" s="20">
        <f>AU17-AP17</f>
        <v>0</v>
      </c>
      <c r="AY17" s="6">
        <f>AU17/AP17*100-100</f>
        <v>0</v>
      </c>
      <c r="AZ17" s="95">
        <v>35.299999999999997</v>
      </c>
      <c r="BA17" s="20">
        <f>AZ17-N17</f>
        <v>0</v>
      </c>
      <c r="BB17" s="6">
        <f>AZ17/N17*100-100</f>
        <v>0</v>
      </c>
      <c r="BC17" s="20">
        <f>AZ17-AU17</f>
        <v>0</v>
      </c>
      <c r="BD17" s="6">
        <f>AZ17/AU17*100-100</f>
        <v>0</v>
      </c>
    </row>
    <row r="18" spans="1:56" ht="14.3">
      <c r="A18" s="7" t="s">
        <v>11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142">
        <v>0.5</v>
      </c>
      <c r="M18" s="142">
        <v>0.5</v>
      </c>
      <c r="N18" s="142">
        <v>0.5</v>
      </c>
      <c r="O18" s="20">
        <f>N18-B18</f>
        <v>0.5</v>
      </c>
      <c r="P18" s="8" t="s">
        <v>7</v>
      </c>
      <c r="Q18" s="20">
        <f>N18-M18</f>
        <v>0</v>
      </c>
      <c r="R18" s="6">
        <f>N18/M18*100-100</f>
        <v>0</v>
      </c>
      <c r="S18" s="142">
        <v>0.5</v>
      </c>
      <c r="T18" s="20">
        <f>S18-N18</f>
        <v>0</v>
      </c>
      <c r="U18" s="6">
        <f>S18/N18*100-100</f>
        <v>0</v>
      </c>
      <c r="V18" s="142">
        <v>0.5</v>
      </c>
      <c r="W18" s="20">
        <f>V18-N18</f>
        <v>0</v>
      </c>
      <c r="X18" s="6">
        <f>V18/N18*100-100</f>
        <v>0</v>
      </c>
      <c r="Y18" s="20">
        <f>V18-S18</f>
        <v>0</v>
      </c>
      <c r="Z18" s="6">
        <f>V18/S18*100-100</f>
        <v>0</v>
      </c>
      <c r="AA18" s="142">
        <v>0.5</v>
      </c>
      <c r="AB18" s="20">
        <f>AA18-N18</f>
        <v>0</v>
      </c>
      <c r="AC18" s="6">
        <f>AA18/N18*100-100</f>
        <v>0</v>
      </c>
      <c r="AD18" s="20">
        <f>AA18-V18</f>
        <v>0</v>
      </c>
      <c r="AE18" s="6">
        <f>AA18/V18*100-100</f>
        <v>0</v>
      </c>
      <c r="AF18" s="142">
        <v>0.5</v>
      </c>
      <c r="AG18" s="20">
        <f>AF18-N18</f>
        <v>0</v>
      </c>
      <c r="AH18" s="6">
        <f>AF18/N18*100-100</f>
        <v>0</v>
      </c>
      <c r="AI18" s="20">
        <f>AF18-AA18</f>
        <v>0</v>
      </c>
      <c r="AJ18" s="6">
        <f>AF18/AA18*100-100</f>
        <v>0</v>
      </c>
      <c r="AK18" s="142">
        <v>0.5</v>
      </c>
      <c r="AL18" s="20">
        <f>AK18-N18</f>
        <v>0</v>
      </c>
      <c r="AM18" s="6">
        <f>AK18/N18*100-100</f>
        <v>0</v>
      </c>
      <c r="AN18" s="20">
        <f>AK18-AF18</f>
        <v>0</v>
      </c>
      <c r="AO18" s="6">
        <f>AK18/AF18*100-100</f>
        <v>0</v>
      </c>
      <c r="AP18" s="142">
        <v>0.5</v>
      </c>
      <c r="AQ18" s="20">
        <f>AP18-N18</f>
        <v>0</v>
      </c>
      <c r="AR18" s="6">
        <f>AP18/N18*100-100</f>
        <v>0</v>
      </c>
      <c r="AS18" s="20">
        <f>AP18-AK18</f>
        <v>0</v>
      </c>
      <c r="AT18" s="6">
        <f>AP18/AK18*100-100</f>
        <v>0</v>
      </c>
      <c r="AU18" s="142">
        <v>0.5</v>
      </c>
      <c r="AV18" s="20">
        <f>AU18-N18</f>
        <v>0</v>
      </c>
      <c r="AW18" s="6">
        <f>AU18/N18*100-100</f>
        <v>0</v>
      </c>
      <c r="AX18" s="20">
        <f>AU18-AP18</f>
        <v>0</v>
      </c>
      <c r="AY18" s="6">
        <f>AU18/AP18*100-100</f>
        <v>0</v>
      </c>
      <c r="AZ18" s="142">
        <v>0.5</v>
      </c>
      <c r="BA18" s="20">
        <f>AZ18-N18</f>
        <v>0</v>
      </c>
      <c r="BB18" s="6">
        <f>AZ18/N18*100-100</f>
        <v>0</v>
      </c>
      <c r="BC18" s="20">
        <f>AZ18-AU18</f>
        <v>0</v>
      </c>
      <c r="BD18" s="6">
        <f>AZ18/AU18*100-100</f>
        <v>0</v>
      </c>
    </row>
    <row r="19" spans="1:56" ht="14.3">
      <c r="A19" s="7" t="s">
        <v>12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142">
        <v>0.7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21" t="s">
        <v>7</v>
      </c>
      <c r="P19" s="8" t="s">
        <v>7</v>
      </c>
      <c r="Q19" s="21" t="s">
        <v>7</v>
      </c>
      <c r="R19" s="8" t="s">
        <v>7</v>
      </c>
      <c r="S19" s="142">
        <v>1.3</v>
      </c>
      <c r="T19" s="20">
        <f>S19-N19</f>
        <v>1.3</v>
      </c>
      <c r="U19" s="6" t="s">
        <v>7</v>
      </c>
      <c r="V19" s="142">
        <v>1.7</v>
      </c>
      <c r="W19" s="20">
        <f>V19-N19</f>
        <v>1.7</v>
      </c>
      <c r="X19" s="6" t="s">
        <v>7</v>
      </c>
      <c r="Y19" s="20">
        <f>V19-S19</f>
        <v>0.39999999999999991</v>
      </c>
      <c r="Z19" s="6">
        <f>V19/S19*100-100</f>
        <v>30.769230769230774</v>
      </c>
      <c r="AA19" s="142">
        <v>1.9</v>
      </c>
      <c r="AB19" s="20">
        <f>AA19-N19</f>
        <v>1.9</v>
      </c>
      <c r="AC19" s="8" t="s">
        <v>7</v>
      </c>
      <c r="AD19" s="20">
        <f>AA19-V19</f>
        <v>0.19999999999999996</v>
      </c>
      <c r="AE19" s="6">
        <f>AA19/V19*100-100</f>
        <v>11.764705882352942</v>
      </c>
      <c r="AF19" s="142">
        <v>2.5</v>
      </c>
      <c r="AG19" s="20">
        <f>AF19-N19</f>
        <v>2.5</v>
      </c>
      <c r="AH19" s="6" t="s">
        <v>7</v>
      </c>
      <c r="AI19" s="20">
        <f>AF19-AA19</f>
        <v>0.60000000000000009</v>
      </c>
      <c r="AJ19" s="6">
        <f>AF19/AA19*100-100</f>
        <v>31.578947368421069</v>
      </c>
      <c r="AK19" s="142">
        <v>2.5</v>
      </c>
      <c r="AL19" s="20">
        <f>AK19-N19</f>
        <v>2.5</v>
      </c>
      <c r="AM19" s="8" t="s">
        <v>7</v>
      </c>
      <c r="AN19" s="20">
        <f>AK19-AF19</f>
        <v>0</v>
      </c>
      <c r="AO19" s="6">
        <f>AK19/AF19*100-100</f>
        <v>0</v>
      </c>
      <c r="AP19" s="142">
        <v>2.7</v>
      </c>
      <c r="AQ19" s="20">
        <f>AP19-N19</f>
        <v>2.7</v>
      </c>
      <c r="AR19" s="6" t="s">
        <v>7</v>
      </c>
      <c r="AS19" s="20">
        <f>AP19-AK19</f>
        <v>0.20000000000000018</v>
      </c>
      <c r="AT19" s="6">
        <f>AP19/AK19*100-100</f>
        <v>8</v>
      </c>
      <c r="AU19" s="142">
        <v>2.5</v>
      </c>
      <c r="AV19" s="20">
        <f>AU19-N19</f>
        <v>2.5</v>
      </c>
      <c r="AW19" s="6" t="s">
        <v>7</v>
      </c>
      <c r="AX19" s="21">
        <f>AU19-AP19</f>
        <v>-0.20000000000000018</v>
      </c>
      <c r="AY19" s="8">
        <f>AU19/AP19*100-100</f>
        <v>-7.407407407407419</v>
      </c>
      <c r="AZ19" s="82">
        <v>0</v>
      </c>
      <c r="BA19" s="20">
        <f>AZ19-N19</f>
        <v>0</v>
      </c>
      <c r="BB19" s="6" t="s">
        <v>7</v>
      </c>
      <c r="BC19" s="21">
        <f>AZ19-AU19</f>
        <v>-2.5</v>
      </c>
      <c r="BD19" s="8">
        <f>AZ19/AU19*100-100</f>
        <v>-100</v>
      </c>
    </row>
    <row r="20" spans="1:56" ht="13.6">
      <c r="A20" s="7" t="s">
        <v>13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21" t="s">
        <v>7</v>
      </c>
      <c r="P20" s="8" t="s">
        <v>7</v>
      </c>
      <c r="Q20" s="21" t="s">
        <v>7</v>
      </c>
      <c r="R20" s="8" t="s">
        <v>7</v>
      </c>
      <c r="S20" s="82">
        <v>0</v>
      </c>
      <c r="T20" s="21" t="s">
        <v>7</v>
      </c>
      <c r="U20" s="8" t="s">
        <v>7</v>
      </c>
      <c r="V20" s="82">
        <v>0</v>
      </c>
      <c r="W20" s="21" t="s">
        <v>7</v>
      </c>
      <c r="X20" s="8" t="s">
        <v>7</v>
      </c>
      <c r="Y20" s="21" t="s">
        <v>7</v>
      </c>
      <c r="Z20" s="8" t="s">
        <v>7</v>
      </c>
      <c r="AA20" s="82">
        <v>0</v>
      </c>
      <c r="AB20" s="21" t="s">
        <v>7</v>
      </c>
      <c r="AC20" s="8" t="s">
        <v>7</v>
      </c>
      <c r="AD20" s="21" t="s">
        <v>7</v>
      </c>
      <c r="AE20" s="8" t="s">
        <v>7</v>
      </c>
      <c r="AF20" s="82">
        <v>0</v>
      </c>
      <c r="AG20" s="21" t="s">
        <v>7</v>
      </c>
      <c r="AH20" s="8" t="s">
        <v>7</v>
      </c>
      <c r="AI20" s="21" t="s">
        <v>7</v>
      </c>
      <c r="AJ20" s="8" t="s">
        <v>7</v>
      </c>
      <c r="AK20" s="82">
        <v>0</v>
      </c>
      <c r="AL20" s="21" t="s">
        <v>7</v>
      </c>
      <c r="AM20" s="8" t="s">
        <v>7</v>
      </c>
      <c r="AN20" s="21" t="s">
        <v>7</v>
      </c>
      <c r="AO20" s="8" t="s">
        <v>7</v>
      </c>
      <c r="AP20" s="82">
        <v>0</v>
      </c>
      <c r="AQ20" s="21" t="s">
        <v>7</v>
      </c>
      <c r="AR20" s="8" t="s">
        <v>7</v>
      </c>
      <c r="AS20" s="21" t="s">
        <v>7</v>
      </c>
      <c r="AT20" s="8" t="s">
        <v>7</v>
      </c>
      <c r="AU20" s="82">
        <v>0</v>
      </c>
      <c r="AV20" s="21" t="s">
        <v>7</v>
      </c>
      <c r="AW20" s="8" t="s">
        <v>7</v>
      </c>
      <c r="AX20" s="21" t="s">
        <v>7</v>
      </c>
      <c r="AY20" s="8" t="s">
        <v>7</v>
      </c>
      <c r="AZ20" s="82">
        <v>0</v>
      </c>
      <c r="BA20" s="21" t="s">
        <v>7</v>
      </c>
      <c r="BB20" s="8" t="s">
        <v>7</v>
      </c>
      <c r="BC20" s="21" t="s">
        <v>7</v>
      </c>
      <c r="BD20" s="8" t="s">
        <v>7</v>
      </c>
    </row>
    <row r="21" spans="1:56" ht="14.3">
      <c r="A21" s="7" t="s">
        <v>14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127">
        <v>1.5</v>
      </c>
      <c r="M21" s="82">
        <v>0</v>
      </c>
      <c r="N21" s="82">
        <v>0</v>
      </c>
      <c r="O21" s="21" t="s">
        <v>7</v>
      </c>
      <c r="P21" s="8" t="s">
        <v>7</v>
      </c>
      <c r="Q21" s="21" t="s">
        <v>7</v>
      </c>
      <c r="R21" s="8" t="s">
        <v>7</v>
      </c>
      <c r="S21" s="82">
        <v>0</v>
      </c>
      <c r="T21" s="21" t="s">
        <v>7</v>
      </c>
      <c r="U21" s="8" t="s">
        <v>7</v>
      </c>
      <c r="V21" s="127">
        <v>7.1</v>
      </c>
      <c r="W21" s="20">
        <f>V21-N21</f>
        <v>7.1</v>
      </c>
      <c r="X21" s="6" t="s">
        <v>7</v>
      </c>
      <c r="Y21" s="20">
        <f>V21-S21</f>
        <v>7.1</v>
      </c>
      <c r="Z21" s="6" t="s">
        <v>7</v>
      </c>
      <c r="AA21" s="127">
        <v>7.8</v>
      </c>
      <c r="AB21" s="20">
        <f>AA21-N21</f>
        <v>7.8</v>
      </c>
      <c r="AC21" s="8" t="s">
        <v>7</v>
      </c>
      <c r="AD21" s="20">
        <f>AA21-V21</f>
        <v>0.70000000000000018</v>
      </c>
      <c r="AE21" s="6">
        <f>AA21/V21*100-100</f>
        <v>9.8591549295774712</v>
      </c>
      <c r="AF21" s="82">
        <v>0</v>
      </c>
      <c r="AG21" s="21">
        <f>AF21-N21</f>
        <v>0</v>
      </c>
      <c r="AH21" s="8" t="s">
        <v>7</v>
      </c>
      <c r="AI21" s="21">
        <f>AF21-AA21</f>
        <v>-7.8</v>
      </c>
      <c r="AJ21" s="8">
        <f>AF21/AA21*100-100</f>
        <v>-100</v>
      </c>
      <c r="AK21" s="82">
        <v>0</v>
      </c>
      <c r="AL21" s="21" t="s">
        <v>7</v>
      </c>
      <c r="AM21" s="8" t="s">
        <v>7</v>
      </c>
      <c r="AN21" s="21" t="s">
        <v>7</v>
      </c>
      <c r="AO21" s="8" t="s">
        <v>7</v>
      </c>
      <c r="AP21" s="82">
        <v>0</v>
      </c>
      <c r="AQ21" s="21" t="s">
        <v>7</v>
      </c>
      <c r="AR21" s="8" t="s">
        <v>7</v>
      </c>
      <c r="AS21" s="21" t="s">
        <v>7</v>
      </c>
      <c r="AT21" s="8" t="s">
        <v>7</v>
      </c>
      <c r="AU21" s="82">
        <v>0</v>
      </c>
      <c r="AV21" s="21" t="s">
        <v>7</v>
      </c>
      <c r="AW21" s="8" t="s">
        <v>7</v>
      </c>
      <c r="AX21" s="21" t="s">
        <v>7</v>
      </c>
      <c r="AY21" s="8" t="s">
        <v>7</v>
      </c>
      <c r="AZ21" s="82">
        <v>0</v>
      </c>
      <c r="BA21" s="21" t="s">
        <v>7</v>
      </c>
      <c r="BB21" s="8" t="s">
        <v>7</v>
      </c>
      <c r="BC21" s="21" t="s">
        <v>7</v>
      </c>
      <c r="BD21" s="8" t="s">
        <v>7</v>
      </c>
    </row>
    <row r="22" spans="1:56" ht="13.95" customHeight="1">
      <c r="A22" s="7" t="s">
        <v>15</v>
      </c>
      <c r="B22" s="82">
        <v>0</v>
      </c>
      <c r="C22" s="82">
        <v>0</v>
      </c>
      <c r="D22" s="82">
        <v>0</v>
      </c>
      <c r="E22" s="127">
        <v>5</v>
      </c>
      <c r="F22" s="127">
        <v>2.9</v>
      </c>
      <c r="G22" s="127">
        <v>1.5</v>
      </c>
      <c r="H22" s="127">
        <v>3.6</v>
      </c>
      <c r="I22" s="127">
        <v>1.5</v>
      </c>
      <c r="J22" s="127">
        <v>0.3</v>
      </c>
      <c r="K22" s="127">
        <v>0.6</v>
      </c>
      <c r="L22" s="127">
        <v>0.4</v>
      </c>
      <c r="M22" s="127">
        <v>0.4</v>
      </c>
      <c r="N22" s="82">
        <v>0</v>
      </c>
      <c r="O22" s="21" t="s">
        <v>7</v>
      </c>
      <c r="P22" s="8" t="s">
        <v>7</v>
      </c>
      <c r="Q22" s="21">
        <f>N22-M22</f>
        <v>-0.4</v>
      </c>
      <c r="R22" s="8">
        <f>N22/M22*100-100</f>
        <v>-100</v>
      </c>
      <c r="S22" s="82">
        <v>0</v>
      </c>
      <c r="T22" s="21" t="s">
        <v>7</v>
      </c>
      <c r="U22" s="8" t="s">
        <v>7</v>
      </c>
      <c r="V22" s="82">
        <v>0</v>
      </c>
      <c r="W22" s="45" t="s">
        <v>7</v>
      </c>
      <c r="X22" s="45" t="s">
        <v>7</v>
      </c>
      <c r="Y22" s="44" t="s">
        <v>7</v>
      </c>
      <c r="Z22" s="8" t="s">
        <v>7</v>
      </c>
      <c r="AA22" s="82">
        <v>0</v>
      </c>
      <c r="AB22" s="45" t="s">
        <v>7</v>
      </c>
      <c r="AC22" s="45" t="s">
        <v>7</v>
      </c>
      <c r="AD22" s="44" t="s">
        <v>7</v>
      </c>
      <c r="AE22" s="8" t="s">
        <v>7</v>
      </c>
      <c r="AF22" s="82">
        <v>0</v>
      </c>
      <c r="AG22" s="45" t="s">
        <v>7</v>
      </c>
      <c r="AH22" s="45" t="s">
        <v>7</v>
      </c>
      <c r="AI22" s="44" t="s">
        <v>7</v>
      </c>
      <c r="AJ22" s="8" t="s">
        <v>7</v>
      </c>
      <c r="AK22" s="82">
        <v>0</v>
      </c>
      <c r="AL22" s="45" t="s">
        <v>7</v>
      </c>
      <c r="AM22" s="45" t="s">
        <v>7</v>
      </c>
      <c r="AN22" s="44" t="s">
        <v>7</v>
      </c>
      <c r="AO22" s="8" t="s">
        <v>7</v>
      </c>
      <c r="AP22" s="82">
        <v>0</v>
      </c>
      <c r="AQ22" s="45" t="s">
        <v>7</v>
      </c>
      <c r="AR22" s="45" t="s">
        <v>7</v>
      </c>
      <c r="AS22" s="44" t="s">
        <v>7</v>
      </c>
      <c r="AT22" s="8" t="s">
        <v>7</v>
      </c>
      <c r="AU22" s="82">
        <v>0</v>
      </c>
      <c r="AV22" s="45" t="s">
        <v>7</v>
      </c>
      <c r="AW22" s="45" t="s">
        <v>7</v>
      </c>
      <c r="AX22" s="44" t="s">
        <v>7</v>
      </c>
      <c r="AY22" s="8" t="s">
        <v>7</v>
      </c>
      <c r="AZ22" s="82">
        <v>0</v>
      </c>
      <c r="BA22" s="45" t="s">
        <v>7</v>
      </c>
      <c r="BB22" s="45" t="s">
        <v>7</v>
      </c>
      <c r="BC22" s="44" t="s">
        <v>7</v>
      </c>
      <c r="BD22" s="8" t="s">
        <v>7</v>
      </c>
    </row>
    <row r="23" spans="1:56" ht="13.6">
      <c r="A23" s="7" t="s">
        <v>16</v>
      </c>
      <c r="B23" s="82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45" t="s">
        <v>7</v>
      </c>
      <c r="P23" s="45" t="s">
        <v>7</v>
      </c>
      <c r="Q23" s="44" t="s">
        <v>7</v>
      </c>
      <c r="R23" s="8" t="s">
        <v>7</v>
      </c>
      <c r="S23" s="82">
        <v>0</v>
      </c>
      <c r="T23" s="44" t="s">
        <v>7</v>
      </c>
      <c r="U23" s="8" t="s">
        <v>7</v>
      </c>
      <c r="V23" s="82">
        <v>0</v>
      </c>
      <c r="W23" s="45" t="s">
        <v>7</v>
      </c>
      <c r="X23" s="45" t="s">
        <v>7</v>
      </c>
      <c r="Y23" s="44" t="s">
        <v>7</v>
      </c>
      <c r="Z23" s="8" t="s">
        <v>7</v>
      </c>
      <c r="AA23" s="82">
        <v>0</v>
      </c>
      <c r="AB23" s="45" t="s">
        <v>7</v>
      </c>
      <c r="AC23" s="45" t="s">
        <v>7</v>
      </c>
      <c r="AD23" s="44" t="s">
        <v>7</v>
      </c>
      <c r="AE23" s="8" t="s">
        <v>7</v>
      </c>
      <c r="AF23" s="82">
        <v>0</v>
      </c>
      <c r="AG23" s="45" t="s">
        <v>7</v>
      </c>
      <c r="AH23" s="45" t="s">
        <v>7</v>
      </c>
      <c r="AI23" s="44" t="s">
        <v>7</v>
      </c>
      <c r="AJ23" s="8" t="s">
        <v>7</v>
      </c>
      <c r="AK23" s="82">
        <v>0</v>
      </c>
      <c r="AL23" s="45" t="s">
        <v>7</v>
      </c>
      <c r="AM23" s="45" t="s">
        <v>7</v>
      </c>
      <c r="AN23" s="44" t="s">
        <v>7</v>
      </c>
      <c r="AO23" s="8" t="s">
        <v>7</v>
      </c>
      <c r="AP23" s="82">
        <v>0</v>
      </c>
      <c r="AQ23" s="45" t="s">
        <v>7</v>
      </c>
      <c r="AR23" s="45" t="s">
        <v>7</v>
      </c>
      <c r="AS23" s="44" t="s">
        <v>7</v>
      </c>
      <c r="AT23" s="8" t="s">
        <v>7</v>
      </c>
      <c r="AU23" s="82">
        <v>0</v>
      </c>
      <c r="AV23" s="45" t="s">
        <v>7</v>
      </c>
      <c r="AW23" s="45" t="s">
        <v>7</v>
      </c>
      <c r="AX23" s="44" t="s">
        <v>7</v>
      </c>
      <c r="AY23" s="8" t="s">
        <v>7</v>
      </c>
      <c r="AZ23" s="82">
        <v>0</v>
      </c>
      <c r="BA23" s="45" t="s">
        <v>7</v>
      </c>
      <c r="BB23" s="45" t="s">
        <v>7</v>
      </c>
      <c r="BC23" s="44" t="s">
        <v>7</v>
      </c>
      <c r="BD23" s="8" t="s">
        <v>7</v>
      </c>
    </row>
    <row r="24" spans="1:56" ht="13.6">
      <c r="A24" s="7" t="s">
        <v>17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45" t="s">
        <v>7</v>
      </c>
      <c r="P24" s="45" t="s">
        <v>7</v>
      </c>
      <c r="Q24" s="44" t="s">
        <v>7</v>
      </c>
      <c r="R24" s="8" t="s">
        <v>7</v>
      </c>
      <c r="S24" s="88">
        <v>0</v>
      </c>
      <c r="T24" s="44" t="s">
        <v>7</v>
      </c>
      <c r="U24" s="8" t="s">
        <v>7</v>
      </c>
      <c r="V24" s="88">
        <v>0</v>
      </c>
      <c r="W24" s="45" t="s">
        <v>7</v>
      </c>
      <c r="X24" s="45" t="s">
        <v>7</v>
      </c>
      <c r="Y24" s="44" t="s">
        <v>7</v>
      </c>
      <c r="Z24" s="8" t="s">
        <v>7</v>
      </c>
      <c r="AA24" s="88">
        <v>0</v>
      </c>
      <c r="AB24" s="45" t="s">
        <v>7</v>
      </c>
      <c r="AC24" s="45" t="s">
        <v>7</v>
      </c>
      <c r="AD24" s="44" t="s">
        <v>7</v>
      </c>
      <c r="AE24" s="8" t="s">
        <v>7</v>
      </c>
      <c r="AF24" s="88">
        <v>0</v>
      </c>
      <c r="AG24" s="45" t="s">
        <v>7</v>
      </c>
      <c r="AH24" s="45" t="s">
        <v>7</v>
      </c>
      <c r="AI24" s="44" t="s">
        <v>7</v>
      </c>
      <c r="AJ24" s="8" t="s">
        <v>7</v>
      </c>
      <c r="AK24" s="88">
        <v>0</v>
      </c>
      <c r="AL24" s="45" t="s">
        <v>7</v>
      </c>
      <c r="AM24" s="45" t="s">
        <v>7</v>
      </c>
      <c r="AN24" s="44" t="s">
        <v>7</v>
      </c>
      <c r="AO24" s="8" t="s">
        <v>7</v>
      </c>
      <c r="AP24" s="88">
        <v>0</v>
      </c>
      <c r="AQ24" s="45" t="s">
        <v>7</v>
      </c>
      <c r="AR24" s="45" t="s">
        <v>7</v>
      </c>
      <c r="AS24" s="44" t="s">
        <v>7</v>
      </c>
      <c r="AT24" s="8" t="s">
        <v>7</v>
      </c>
      <c r="AU24" s="88">
        <v>0</v>
      </c>
      <c r="AV24" s="45" t="s">
        <v>7</v>
      </c>
      <c r="AW24" s="45" t="s">
        <v>7</v>
      </c>
      <c r="AX24" s="44" t="s">
        <v>7</v>
      </c>
      <c r="AY24" s="8" t="s">
        <v>7</v>
      </c>
      <c r="AZ24" s="88">
        <v>0</v>
      </c>
      <c r="BA24" s="45" t="s">
        <v>7</v>
      </c>
      <c r="BB24" s="45" t="s">
        <v>7</v>
      </c>
      <c r="BC24" s="44" t="s">
        <v>7</v>
      </c>
      <c r="BD24" s="8" t="s">
        <v>7</v>
      </c>
    </row>
    <row r="25" spans="1:56" ht="13.6">
      <c r="A25" s="7" t="s">
        <v>18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45" t="s">
        <v>7</v>
      </c>
      <c r="P25" s="45" t="s">
        <v>7</v>
      </c>
      <c r="Q25" s="44" t="s">
        <v>7</v>
      </c>
      <c r="R25" s="8" t="s">
        <v>7</v>
      </c>
      <c r="S25" s="82">
        <v>0</v>
      </c>
      <c r="T25" s="44" t="s">
        <v>7</v>
      </c>
      <c r="U25" s="8" t="s">
        <v>7</v>
      </c>
      <c r="V25" s="82">
        <v>0</v>
      </c>
      <c r="W25" s="45" t="s">
        <v>7</v>
      </c>
      <c r="X25" s="45" t="s">
        <v>7</v>
      </c>
      <c r="Y25" s="44" t="s">
        <v>7</v>
      </c>
      <c r="Z25" s="8" t="s">
        <v>7</v>
      </c>
      <c r="AA25" s="82">
        <v>0</v>
      </c>
      <c r="AB25" s="45" t="s">
        <v>7</v>
      </c>
      <c r="AC25" s="45" t="s">
        <v>7</v>
      </c>
      <c r="AD25" s="44" t="s">
        <v>7</v>
      </c>
      <c r="AE25" s="8" t="s">
        <v>7</v>
      </c>
      <c r="AF25" s="82">
        <v>0</v>
      </c>
      <c r="AG25" s="45" t="s">
        <v>7</v>
      </c>
      <c r="AH25" s="45" t="s">
        <v>7</v>
      </c>
      <c r="AI25" s="44" t="s">
        <v>7</v>
      </c>
      <c r="AJ25" s="8" t="s">
        <v>7</v>
      </c>
      <c r="AK25" s="82">
        <v>0</v>
      </c>
      <c r="AL25" s="45" t="s">
        <v>7</v>
      </c>
      <c r="AM25" s="45" t="s">
        <v>7</v>
      </c>
      <c r="AN25" s="44" t="s">
        <v>7</v>
      </c>
      <c r="AO25" s="8" t="s">
        <v>7</v>
      </c>
      <c r="AP25" s="82">
        <v>0</v>
      </c>
      <c r="AQ25" s="45" t="s">
        <v>7</v>
      </c>
      <c r="AR25" s="45" t="s">
        <v>7</v>
      </c>
      <c r="AS25" s="44" t="s">
        <v>7</v>
      </c>
      <c r="AT25" s="8" t="s">
        <v>7</v>
      </c>
      <c r="AU25" s="82">
        <v>0</v>
      </c>
      <c r="AV25" s="45" t="s">
        <v>7</v>
      </c>
      <c r="AW25" s="45" t="s">
        <v>7</v>
      </c>
      <c r="AX25" s="44" t="s">
        <v>7</v>
      </c>
      <c r="AY25" s="8" t="s">
        <v>7</v>
      </c>
      <c r="AZ25" s="82">
        <v>0</v>
      </c>
      <c r="BA25" s="45" t="s">
        <v>7</v>
      </c>
      <c r="BB25" s="45" t="s">
        <v>7</v>
      </c>
      <c r="BC25" s="44" t="s">
        <v>7</v>
      </c>
      <c r="BD25" s="8" t="s">
        <v>7</v>
      </c>
    </row>
    <row r="26" spans="1:56" ht="13.6">
      <c r="A26" s="7" t="s">
        <v>19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44" t="s">
        <v>7</v>
      </c>
      <c r="P26" s="8" t="s">
        <v>7</v>
      </c>
      <c r="Q26" s="44" t="s">
        <v>7</v>
      </c>
      <c r="R26" s="8" t="s">
        <v>7</v>
      </c>
      <c r="S26" s="82">
        <v>0</v>
      </c>
      <c r="T26" s="44" t="s">
        <v>7</v>
      </c>
      <c r="U26" s="8" t="s">
        <v>7</v>
      </c>
      <c r="V26" s="82">
        <v>0</v>
      </c>
      <c r="W26" s="44" t="s">
        <v>7</v>
      </c>
      <c r="X26" s="8" t="s">
        <v>7</v>
      </c>
      <c r="Y26" s="44" t="s">
        <v>7</v>
      </c>
      <c r="Z26" s="8" t="s">
        <v>7</v>
      </c>
      <c r="AA26" s="82">
        <v>0</v>
      </c>
      <c r="AB26" s="44" t="s">
        <v>7</v>
      </c>
      <c r="AC26" s="8" t="s">
        <v>7</v>
      </c>
      <c r="AD26" s="44" t="s">
        <v>7</v>
      </c>
      <c r="AE26" s="8" t="s">
        <v>7</v>
      </c>
      <c r="AF26" s="82">
        <v>0</v>
      </c>
      <c r="AG26" s="44" t="s">
        <v>7</v>
      </c>
      <c r="AH26" s="8" t="s">
        <v>7</v>
      </c>
      <c r="AI26" s="44" t="s">
        <v>7</v>
      </c>
      <c r="AJ26" s="8" t="s">
        <v>7</v>
      </c>
      <c r="AK26" s="82">
        <v>0</v>
      </c>
      <c r="AL26" s="44" t="s">
        <v>7</v>
      </c>
      <c r="AM26" s="8" t="s">
        <v>7</v>
      </c>
      <c r="AN26" s="44" t="s">
        <v>7</v>
      </c>
      <c r="AO26" s="8" t="s">
        <v>7</v>
      </c>
      <c r="AP26" s="82">
        <v>0</v>
      </c>
      <c r="AQ26" s="44" t="s">
        <v>7</v>
      </c>
      <c r="AR26" s="8" t="s">
        <v>7</v>
      </c>
      <c r="AS26" s="44" t="s">
        <v>7</v>
      </c>
      <c r="AT26" s="8" t="s">
        <v>7</v>
      </c>
      <c r="AU26" s="82">
        <v>0</v>
      </c>
      <c r="AV26" s="44" t="s">
        <v>7</v>
      </c>
      <c r="AW26" s="8" t="s">
        <v>7</v>
      </c>
      <c r="AX26" s="44" t="s">
        <v>7</v>
      </c>
      <c r="AY26" s="8" t="s">
        <v>7</v>
      </c>
      <c r="AZ26" s="82">
        <v>0</v>
      </c>
      <c r="BA26" s="44" t="s">
        <v>7</v>
      </c>
      <c r="BB26" s="8" t="s">
        <v>7</v>
      </c>
      <c r="BC26" s="44" t="s">
        <v>7</v>
      </c>
      <c r="BD26" s="8" t="s">
        <v>7</v>
      </c>
    </row>
    <row r="27" spans="1:56" s="3" customFormat="1" ht="14.3">
      <c r="A27" s="7" t="s">
        <v>20</v>
      </c>
      <c r="B27" s="82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44" t="s">
        <v>7</v>
      </c>
      <c r="P27" s="8" t="s">
        <v>7</v>
      </c>
      <c r="Q27" s="44" t="s">
        <v>7</v>
      </c>
      <c r="R27" s="8" t="s">
        <v>7</v>
      </c>
      <c r="S27" s="82">
        <v>0</v>
      </c>
      <c r="T27" s="44" t="s">
        <v>7</v>
      </c>
      <c r="U27" s="8" t="s">
        <v>7</v>
      </c>
      <c r="V27" s="82">
        <v>0</v>
      </c>
      <c r="W27" s="44" t="s">
        <v>7</v>
      </c>
      <c r="X27" s="8" t="s">
        <v>7</v>
      </c>
      <c r="Y27" s="44" t="s">
        <v>7</v>
      </c>
      <c r="Z27" s="8" t="s">
        <v>7</v>
      </c>
      <c r="AA27" s="82">
        <v>0</v>
      </c>
      <c r="AB27" s="44" t="s">
        <v>7</v>
      </c>
      <c r="AC27" s="8" t="s">
        <v>7</v>
      </c>
      <c r="AD27" s="44" t="s">
        <v>7</v>
      </c>
      <c r="AE27" s="8" t="s">
        <v>7</v>
      </c>
      <c r="AF27" s="82">
        <v>0</v>
      </c>
      <c r="AG27" s="44" t="s">
        <v>7</v>
      </c>
      <c r="AH27" s="8" t="s">
        <v>7</v>
      </c>
      <c r="AI27" s="44" t="s">
        <v>7</v>
      </c>
      <c r="AJ27" s="8" t="s">
        <v>7</v>
      </c>
      <c r="AK27" s="127">
        <v>0.7</v>
      </c>
      <c r="AL27" s="20">
        <f>AK27-N27</f>
        <v>0.7</v>
      </c>
      <c r="AM27" s="6" t="s">
        <v>7</v>
      </c>
      <c r="AN27" s="20">
        <f>AK27-AF27</f>
        <v>0.7</v>
      </c>
      <c r="AO27" s="6" t="s">
        <v>7</v>
      </c>
      <c r="AP27" s="82">
        <v>0</v>
      </c>
      <c r="AQ27" s="21">
        <f>AP27-N27</f>
        <v>0</v>
      </c>
      <c r="AR27" s="8" t="s">
        <v>7</v>
      </c>
      <c r="AS27" s="21">
        <f>AP27-AK27</f>
        <v>-0.7</v>
      </c>
      <c r="AT27" s="8">
        <f>AP27/AK27*100-100</f>
        <v>-100</v>
      </c>
      <c r="AU27" s="82">
        <v>0</v>
      </c>
      <c r="AV27" s="44" t="s">
        <v>7</v>
      </c>
      <c r="AW27" s="8" t="s">
        <v>7</v>
      </c>
      <c r="AX27" s="44" t="s">
        <v>7</v>
      </c>
      <c r="AY27" s="8" t="s">
        <v>7</v>
      </c>
      <c r="AZ27" s="82">
        <v>0</v>
      </c>
      <c r="BA27" s="44" t="s">
        <v>7</v>
      </c>
      <c r="BB27" s="8" t="s">
        <v>7</v>
      </c>
      <c r="BC27" s="44" t="s">
        <v>7</v>
      </c>
      <c r="BD27" s="8" t="s">
        <v>7</v>
      </c>
    </row>
    <row r="28" spans="1:56" ht="14.3">
      <c r="A28" s="7" t="s">
        <v>21</v>
      </c>
      <c r="B28" s="127">
        <v>9.4</v>
      </c>
      <c r="C28" s="127">
        <v>5.9</v>
      </c>
      <c r="D28" s="127">
        <v>5.0999999999999996</v>
      </c>
      <c r="E28" s="127">
        <v>3.2</v>
      </c>
      <c r="F28" s="127">
        <v>1.9</v>
      </c>
      <c r="G28" s="127">
        <v>1.2</v>
      </c>
      <c r="H28" s="127">
        <v>1.9</v>
      </c>
      <c r="I28" s="127">
        <v>1.6</v>
      </c>
      <c r="J28" s="127">
        <v>2.2999999999999998</v>
      </c>
      <c r="K28" s="127">
        <v>1.7</v>
      </c>
      <c r="L28" s="127">
        <v>5.4</v>
      </c>
      <c r="M28" s="127">
        <v>2.2000000000000002</v>
      </c>
      <c r="N28" s="82">
        <v>0</v>
      </c>
      <c r="O28" s="21">
        <f>N28-B28</f>
        <v>-9.4</v>
      </c>
      <c r="P28" s="8">
        <f>N28/B28*100-100</f>
        <v>-100</v>
      </c>
      <c r="Q28" s="21">
        <f>N28-M28</f>
        <v>-2.2000000000000002</v>
      </c>
      <c r="R28" s="8">
        <f>N28/M28*100-100</f>
        <v>-100</v>
      </c>
      <c r="S28" s="127">
        <v>5.3</v>
      </c>
      <c r="T28" s="20">
        <f>S28-N28</f>
        <v>5.3</v>
      </c>
      <c r="U28" s="6" t="s">
        <v>7</v>
      </c>
      <c r="V28" s="127">
        <v>2.8</v>
      </c>
      <c r="W28" s="20">
        <f>V28-N28</f>
        <v>2.8</v>
      </c>
      <c r="X28" s="6" t="s">
        <v>7</v>
      </c>
      <c r="Y28" s="21">
        <f>V28-S28</f>
        <v>-2.5</v>
      </c>
      <c r="Z28" s="8">
        <f>V28/S28*100-100</f>
        <v>-47.169811320754718</v>
      </c>
      <c r="AA28" s="127">
        <v>0.4</v>
      </c>
      <c r="AB28" s="20">
        <f>AA28-N28</f>
        <v>0.4</v>
      </c>
      <c r="AC28" s="8" t="s">
        <v>7</v>
      </c>
      <c r="AD28" s="21">
        <f>AA28-V28</f>
        <v>-2.4</v>
      </c>
      <c r="AE28" s="8">
        <f>AA28/V28*100-100</f>
        <v>-85.714285714285708</v>
      </c>
      <c r="AF28" s="127">
        <v>2.7</v>
      </c>
      <c r="AG28" s="20">
        <f>AF28-N28</f>
        <v>2.7</v>
      </c>
      <c r="AH28" s="8" t="s">
        <v>7</v>
      </c>
      <c r="AI28" s="20">
        <f>AF28-AA28</f>
        <v>2.3000000000000003</v>
      </c>
      <c r="AJ28" s="6" t="s">
        <v>249</v>
      </c>
      <c r="AK28" s="127">
        <v>2.8540000000000001</v>
      </c>
      <c r="AL28" s="20">
        <f>AK28-N28</f>
        <v>2.8540000000000001</v>
      </c>
      <c r="AM28" s="6" t="s">
        <v>7</v>
      </c>
      <c r="AN28" s="20">
        <f>AK28-AF28</f>
        <v>0.15399999999999991</v>
      </c>
      <c r="AO28" s="6">
        <f>AK28/AF28*100-100</f>
        <v>5.7037037037036953</v>
      </c>
      <c r="AP28" s="127">
        <v>3.1</v>
      </c>
      <c r="AQ28" s="20">
        <f>AP28-N28</f>
        <v>3.1</v>
      </c>
      <c r="AR28" s="6" t="s">
        <v>7</v>
      </c>
      <c r="AS28" s="20">
        <f>AP28-AK28</f>
        <v>0.246</v>
      </c>
      <c r="AT28" s="6">
        <f>AP28/AK28*100-100</f>
        <v>8.619481429572545</v>
      </c>
      <c r="AU28" s="127">
        <v>3.1</v>
      </c>
      <c r="AV28" s="20">
        <f>AU28-N28</f>
        <v>3.1</v>
      </c>
      <c r="AW28" s="8" t="s">
        <v>7</v>
      </c>
      <c r="AX28" s="20">
        <f>AU28-AP28</f>
        <v>0</v>
      </c>
      <c r="AY28" s="6">
        <f>AU28/AP28*100-100</f>
        <v>0</v>
      </c>
      <c r="AZ28" s="127">
        <v>3.2</v>
      </c>
      <c r="BA28" s="20">
        <f>AZ28-N28</f>
        <v>3.2</v>
      </c>
      <c r="BB28" s="6" t="s">
        <v>7</v>
      </c>
      <c r="BC28" s="20">
        <f>AZ28-AU28</f>
        <v>0.10000000000000009</v>
      </c>
      <c r="BD28" s="6">
        <f>AZ28/AU28*100-100</f>
        <v>3.2258064516128968</v>
      </c>
    </row>
    <row r="29" spans="1:56" ht="13.6">
      <c r="A29" s="7" t="s">
        <v>22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44" t="s">
        <v>7</v>
      </c>
      <c r="P29" s="8" t="s">
        <v>7</v>
      </c>
      <c r="Q29" s="21" t="s">
        <v>7</v>
      </c>
      <c r="R29" s="8" t="s">
        <v>7</v>
      </c>
      <c r="S29" s="82">
        <v>0</v>
      </c>
      <c r="T29" s="21" t="s">
        <v>7</v>
      </c>
      <c r="U29" s="8" t="s">
        <v>7</v>
      </c>
      <c r="V29" s="82">
        <v>0</v>
      </c>
      <c r="W29" s="44" t="s">
        <v>7</v>
      </c>
      <c r="X29" s="8" t="s">
        <v>7</v>
      </c>
      <c r="Y29" s="21" t="s">
        <v>7</v>
      </c>
      <c r="Z29" s="8" t="s">
        <v>7</v>
      </c>
      <c r="AA29" s="82">
        <v>0</v>
      </c>
      <c r="AB29" s="44" t="s">
        <v>7</v>
      </c>
      <c r="AC29" s="8" t="s">
        <v>7</v>
      </c>
      <c r="AD29" s="21" t="s">
        <v>7</v>
      </c>
      <c r="AE29" s="8" t="s">
        <v>7</v>
      </c>
      <c r="AF29" s="82">
        <v>0</v>
      </c>
      <c r="AG29" s="44" t="s">
        <v>7</v>
      </c>
      <c r="AH29" s="8" t="s">
        <v>7</v>
      </c>
      <c r="AI29" s="21" t="s">
        <v>7</v>
      </c>
      <c r="AJ29" s="8" t="s">
        <v>7</v>
      </c>
      <c r="AK29" s="82">
        <v>0</v>
      </c>
      <c r="AL29" s="44" t="s">
        <v>7</v>
      </c>
      <c r="AM29" s="8" t="s">
        <v>7</v>
      </c>
      <c r="AN29" s="21" t="s">
        <v>7</v>
      </c>
      <c r="AO29" s="8" t="s">
        <v>7</v>
      </c>
      <c r="AP29" s="82">
        <v>0</v>
      </c>
      <c r="AQ29" s="44" t="s">
        <v>7</v>
      </c>
      <c r="AR29" s="8" t="s">
        <v>7</v>
      </c>
      <c r="AS29" s="21" t="s">
        <v>7</v>
      </c>
      <c r="AT29" s="8" t="s">
        <v>7</v>
      </c>
      <c r="AU29" s="82">
        <v>0</v>
      </c>
      <c r="AV29" s="44" t="s">
        <v>7</v>
      </c>
      <c r="AW29" s="8" t="s">
        <v>7</v>
      </c>
      <c r="AX29" s="21" t="s">
        <v>7</v>
      </c>
      <c r="AY29" s="8" t="s">
        <v>7</v>
      </c>
      <c r="AZ29" s="82">
        <v>0</v>
      </c>
      <c r="BA29" s="44" t="s">
        <v>7</v>
      </c>
      <c r="BB29" s="8" t="s">
        <v>7</v>
      </c>
      <c r="BC29" s="21" t="s">
        <v>7</v>
      </c>
      <c r="BD29" s="8" t="s">
        <v>7</v>
      </c>
    </row>
    <row r="30" spans="1:56" s="12" customFormat="1" ht="28.55">
      <c r="A30" s="30" t="s">
        <v>23</v>
      </c>
      <c r="B30" s="31">
        <f t="shared" ref="B30:N30" si="3">SUM(B31:B40)</f>
        <v>35.199999999999996</v>
      </c>
      <c r="C30" s="31">
        <f t="shared" si="3"/>
        <v>29.5</v>
      </c>
      <c r="D30" s="31">
        <f t="shared" si="3"/>
        <v>47.300000000000004</v>
      </c>
      <c r="E30" s="31">
        <f t="shared" si="3"/>
        <v>46.6</v>
      </c>
      <c r="F30" s="31">
        <f t="shared" si="3"/>
        <v>44.1</v>
      </c>
      <c r="G30" s="31">
        <f t="shared" si="3"/>
        <v>45.6</v>
      </c>
      <c r="H30" s="31">
        <f t="shared" si="3"/>
        <v>46.2</v>
      </c>
      <c r="I30" s="31">
        <f t="shared" si="3"/>
        <v>48.400000000000006</v>
      </c>
      <c r="J30" s="31">
        <f t="shared" si="3"/>
        <v>39.300000000000004</v>
      </c>
      <c r="K30" s="31">
        <f t="shared" si="3"/>
        <v>38.200000000000003</v>
      </c>
      <c r="L30" s="31">
        <f t="shared" si="3"/>
        <v>43.4</v>
      </c>
      <c r="M30" s="31">
        <f t="shared" si="3"/>
        <v>47.599999999999994</v>
      </c>
      <c r="N30" s="31">
        <f t="shared" si="3"/>
        <v>34.6</v>
      </c>
      <c r="O30" s="32">
        <f>N30-B30</f>
        <v>-0.59999999999999432</v>
      </c>
      <c r="P30" s="33">
        <f>N30/B30*100-100</f>
        <v>-1.704545454545439</v>
      </c>
      <c r="Q30" s="32">
        <f>N30-M30</f>
        <v>-12.999999999999993</v>
      </c>
      <c r="R30" s="33">
        <f>N30/M30*100-100</f>
        <v>-27.310924369747895</v>
      </c>
      <c r="S30" s="31">
        <f>SUM(S31:S40)</f>
        <v>38.799999999999997</v>
      </c>
      <c r="T30" s="32">
        <f>S30-N30</f>
        <v>4.1999999999999957</v>
      </c>
      <c r="U30" s="33">
        <f>S30/N30*100-100</f>
        <v>12.138728323699397</v>
      </c>
      <c r="V30" s="31">
        <f>SUM(V31:V40)</f>
        <v>37.1</v>
      </c>
      <c r="W30" s="32">
        <f>V30-N30</f>
        <v>2.5</v>
      </c>
      <c r="X30" s="33">
        <f>V30/N30*100-100</f>
        <v>7.225433526011571</v>
      </c>
      <c r="Y30" s="32">
        <f>V30-S30</f>
        <v>-1.6999999999999957</v>
      </c>
      <c r="Z30" s="33">
        <f>V30/S30*100-100</f>
        <v>-4.3814432989690602</v>
      </c>
      <c r="AA30" s="31">
        <f>SUM(AA31:AA40)</f>
        <v>36.5</v>
      </c>
      <c r="AB30" s="32">
        <f>AA30-N30</f>
        <v>1.8999999999999986</v>
      </c>
      <c r="AC30" s="33">
        <f>AA30/N30*100-100</f>
        <v>5.4913294797687797</v>
      </c>
      <c r="AD30" s="32">
        <f>AA30-V30</f>
        <v>-0.60000000000000142</v>
      </c>
      <c r="AE30" s="33">
        <f>AA30/V30*100-100</f>
        <v>-1.617250673854457</v>
      </c>
      <c r="AF30" s="31">
        <f>SUM(AF31:AF40)</f>
        <v>31</v>
      </c>
      <c r="AG30" s="32">
        <f>AF30-N30</f>
        <v>-3.6000000000000014</v>
      </c>
      <c r="AH30" s="33">
        <f>AF30/N30*100-100</f>
        <v>-10.404624277456648</v>
      </c>
      <c r="AI30" s="32">
        <f>AF30-AA30</f>
        <v>-5.5</v>
      </c>
      <c r="AJ30" s="33">
        <f>AF30/AA30*100-100</f>
        <v>-15.06849315068493</v>
      </c>
      <c r="AK30" s="31">
        <f>SUM(AK31:AK40)</f>
        <v>29.3</v>
      </c>
      <c r="AL30" s="32">
        <f>AK30-N30</f>
        <v>-5.3000000000000007</v>
      </c>
      <c r="AM30" s="33">
        <f>AK30/N30*100-100</f>
        <v>-15.317919075144516</v>
      </c>
      <c r="AN30" s="32">
        <f>AK30-AF30</f>
        <v>-1.6999999999999993</v>
      </c>
      <c r="AO30" s="33">
        <f>AK30/AF30*100-100</f>
        <v>-5.4838709677419359</v>
      </c>
      <c r="AP30" s="31">
        <f>SUM(AP31:AP40)</f>
        <v>29</v>
      </c>
      <c r="AQ30" s="32">
        <f>AP30-N30</f>
        <v>-5.6000000000000014</v>
      </c>
      <c r="AR30" s="33">
        <f>AP30/N30*100-100</f>
        <v>-16.184971098265905</v>
      </c>
      <c r="AS30" s="32">
        <f>AP30-AK30</f>
        <v>-0.30000000000000071</v>
      </c>
      <c r="AT30" s="33">
        <f>AP30/AK30*100-100</f>
        <v>-1.0238907849829388</v>
      </c>
      <c r="AU30" s="31">
        <f>SUM(AU31:AU40)</f>
        <v>29</v>
      </c>
      <c r="AV30" s="32">
        <f>AU30-N30</f>
        <v>-5.6000000000000014</v>
      </c>
      <c r="AW30" s="33">
        <f>AU30/N30*100-100</f>
        <v>-16.184971098265905</v>
      </c>
      <c r="AX30" s="32">
        <f>AU30-AP30</f>
        <v>0</v>
      </c>
      <c r="AY30" s="33">
        <f>AU30/AP30*100-100</f>
        <v>0</v>
      </c>
      <c r="AZ30" s="31">
        <f>SUM(AZ31:AZ40)</f>
        <v>32.5</v>
      </c>
      <c r="BA30" s="32">
        <f>AZ30-N30</f>
        <v>-2.1000000000000014</v>
      </c>
      <c r="BB30" s="33">
        <f>AZ30/N30*100-100</f>
        <v>-6.0693641618497054</v>
      </c>
      <c r="BC30" s="32">
        <f>AZ30-AU30</f>
        <v>3.5</v>
      </c>
      <c r="BD30" s="33">
        <f>AZ30/AU30*100-100</f>
        <v>12.068965517241367</v>
      </c>
    </row>
    <row r="31" spans="1:56" ht="14.95" customHeight="1">
      <c r="A31" s="7" t="s">
        <v>24</v>
      </c>
      <c r="B31" s="96">
        <v>12.7</v>
      </c>
      <c r="C31" s="96">
        <v>13.5</v>
      </c>
      <c r="D31" s="96">
        <v>13.9</v>
      </c>
      <c r="E31" s="96">
        <v>16.2</v>
      </c>
      <c r="F31" s="96">
        <v>13.9</v>
      </c>
      <c r="G31" s="96">
        <v>15.6</v>
      </c>
      <c r="H31" s="96">
        <v>15.3</v>
      </c>
      <c r="I31" s="96">
        <v>17</v>
      </c>
      <c r="J31" s="96">
        <v>12.9</v>
      </c>
      <c r="K31" s="96">
        <v>11.1</v>
      </c>
      <c r="L31" s="96">
        <v>10.3</v>
      </c>
      <c r="M31" s="96">
        <v>11.2</v>
      </c>
      <c r="N31" s="142">
        <v>8.1999999999999993</v>
      </c>
      <c r="O31" s="21">
        <f>N31-B31</f>
        <v>-4.5</v>
      </c>
      <c r="P31" s="8">
        <f>N31/B31*100-100</f>
        <v>-35.433070866141733</v>
      </c>
      <c r="Q31" s="21">
        <f>N31-M31</f>
        <v>-3</v>
      </c>
      <c r="R31" s="8">
        <f>N31/M31*100-100</f>
        <v>-26.785714285714292</v>
      </c>
      <c r="S31" s="142">
        <v>8.1999999999999993</v>
      </c>
      <c r="T31" s="20">
        <f>S31-N31</f>
        <v>0</v>
      </c>
      <c r="U31" s="6">
        <f>S31/N31*100-100</f>
        <v>0</v>
      </c>
      <c r="V31" s="142">
        <v>7.7</v>
      </c>
      <c r="W31" s="21">
        <f>V31-N31</f>
        <v>-0.49999999999999911</v>
      </c>
      <c r="X31" s="8">
        <f>V31/N31*100-100</f>
        <v>-6.0975609756097526</v>
      </c>
      <c r="Y31" s="21">
        <f>V31-S31</f>
        <v>-0.49999999999999911</v>
      </c>
      <c r="Z31" s="8">
        <f>V31/S31*100-100</f>
        <v>-6.0975609756097526</v>
      </c>
      <c r="AA31" s="142">
        <v>7.3</v>
      </c>
      <c r="AB31" s="21">
        <f>AA31-N31</f>
        <v>-0.89999999999999947</v>
      </c>
      <c r="AC31" s="8">
        <f>AA31/N31*100-100</f>
        <v>-10.975609756097555</v>
      </c>
      <c r="AD31" s="21">
        <f>AA31-V31</f>
        <v>-0.40000000000000036</v>
      </c>
      <c r="AE31" s="8">
        <f>AA31/V31*100-100</f>
        <v>-5.1948051948051983</v>
      </c>
      <c r="AF31" s="142">
        <v>6.9</v>
      </c>
      <c r="AG31" s="21">
        <f>AF31-N31</f>
        <v>-1.2999999999999989</v>
      </c>
      <c r="AH31" s="8">
        <f>AF31/N31*100-100</f>
        <v>-15.853658536585357</v>
      </c>
      <c r="AI31" s="21">
        <f>AF31-AA31</f>
        <v>-0.39999999999999947</v>
      </c>
      <c r="AJ31" s="8">
        <f>AF31/AA31*100-100</f>
        <v>-5.4794520547945069</v>
      </c>
      <c r="AK31" s="142">
        <v>6.7</v>
      </c>
      <c r="AL31" s="21">
        <f>AK31-N31</f>
        <v>-1.4999999999999991</v>
      </c>
      <c r="AM31" s="8">
        <f>AK31/N31*100-100</f>
        <v>-18.292682926829258</v>
      </c>
      <c r="AN31" s="21">
        <f>AK31-AF31</f>
        <v>-0.20000000000000018</v>
      </c>
      <c r="AO31" s="8">
        <f>AK31/AF31*100-100</f>
        <v>-2.8985507246376869</v>
      </c>
      <c r="AP31" s="142">
        <v>6.7</v>
      </c>
      <c r="AQ31" s="21">
        <f>AP31-N31</f>
        <v>-1.4999999999999991</v>
      </c>
      <c r="AR31" s="8">
        <f>AP31/N31*100-100</f>
        <v>-18.292682926829258</v>
      </c>
      <c r="AS31" s="20">
        <f>AP31-AK31</f>
        <v>0</v>
      </c>
      <c r="AT31" s="6">
        <f>AP31/AK31*100-100</f>
        <v>0</v>
      </c>
      <c r="AU31" s="142">
        <v>6.7</v>
      </c>
      <c r="AV31" s="21">
        <f>AU31-N31</f>
        <v>-1.4999999999999991</v>
      </c>
      <c r="AW31" s="8">
        <f>AU31/N31*100-100</f>
        <v>-18.292682926829258</v>
      </c>
      <c r="AX31" s="20">
        <f>AU31-AP31</f>
        <v>0</v>
      </c>
      <c r="AY31" s="6">
        <f>AU31/AP31*100-100</f>
        <v>0</v>
      </c>
      <c r="AZ31" s="142">
        <v>6.7</v>
      </c>
      <c r="BA31" s="21">
        <f>AZ31-N31</f>
        <v>-1.4999999999999991</v>
      </c>
      <c r="BB31" s="8">
        <f>AZ31/N31*100-100</f>
        <v>-18.292682926829258</v>
      </c>
      <c r="BC31" s="20">
        <f>AZ31-AU31</f>
        <v>0</v>
      </c>
      <c r="BD31" s="6">
        <f>AZ31/AU31*100-100</f>
        <v>0</v>
      </c>
    </row>
    <row r="32" spans="1:56" ht="14.3">
      <c r="A32" s="7" t="s">
        <v>25</v>
      </c>
      <c r="B32" s="126">
        <v>3.1</v>
      </c>
      <c r="C32" s="126">
        <v>3.1</v>
      </c>
      <c r="D32" s="126">
        <v>3.1</v>
      </c>
      <c r="E32" s="126">
        <v>3.8</v>
      </c>
      <c r="F32" s="126">
        <v>3.9</v>
      </c>
      <c r="G32" s="126">
        <v>3.9</v>
      </c>
      <c r="H32" s="126">
        <v>3.9</v>
      </c>
      <c r="I32" s="126">
        <v>3.8</v>
      </c>
      <c r="J32" s="126">
        <v>3.8</v>
      </c>
      <c r="K32" s="126">
        <v>4</v>
      </c>
      <c r="L32" s="126">
        <v>6.1</v>
      </c>
      <c r="M32" s="126">
        <v>6.5</v>
      </c>
      <c r="N32" s="126">
        <v>3</v>
      </c>
      <c r="O32" s="21">
        <f>N32-B32</f>
        <v>-0.10000000000000009</v>
      </c>
      <c r="P32" s="8">
        <f>N32/B32*100-100</f>
        <v>-3.225806451612911</v>
      </c>
      <c r="Q32" s="21">
        <f>N32-M32</f>
        <v>-3.5</v>
      </c>
      <c r="R32" s="8">
        <f>N32/M32*100-100</f>
        <v>-53.846153846153847</v>
      </c>
      <c r="S32" s="126">
        <v>4.3</v>
      </c>
      <c r="T32" s="20">
        <f>S32-N32</f>
        <v>1.2999999999999998</v>
      </c>
      <c r="U32" s="6">
        <f>S32/N32*100-100</f>
        <v>43.333333333333343</v>
      </c>
      <c r="V32" s="126">
        <v>2.9</v>
      </c>
      <c r="W32" s="21">
        <f>V32-N32</f>
        <v>-0.10000000000000009</v>
      </c>
      <c r="X32" s="8">
        <f>V32/N32*100-100</f>
        <v>-3.3333333333333286</v>
      </c>
      <c r="Y32" s="21">
        <f>V32-S32</f>
        <v>-1.4</v>
      </c>
      <c r="Z32" s="8">
        <f>V32/S32*100-100</f>
        <v>-32.558139534883722</v>
      </c>
      <c r="AA32" s="126">
        <v>2.9</v>
      </c>
      <c r="AB32" s="21">
        <f>AA32-N32</f>
        <v>-0.10000000000000009</v>
      </c>
      <c r="AC32" s="8">
        <f>AA32/N32*100-100</f>
        <v>-3.3333333333333286</v>
      </c>
      <c r="AD32" s="20">
        <f>AA32-V32</f>
        <v>0</v>
      </c>
      <c r="AE32" s="6">
        <f>AA32/V32*100-100</f>
        <v>0</v>
      </c>
      <c r="AF32" s="126">
        <v>2.9</v>
      </c>
      <c r="AG32" s="21">
        <f>AF32-N32</f>
        <v>-0.10000000000000009</v>
      </c>
      <c r="AH32" s="8">
        <f>AF32/N32*100-100</f>
        <v>-3.3333333333333286</v>
      </c>
      <c r="AI32" s="21">
        <f>AF32-AA32</f>
        <v>0</v>
      </c>
      <c r="AJ32" s="8">
        <f>AF32/AA32*100-100</f>
        <v>0</v>
      </c>
      <c r="AK32" s="126">
        <v>2.8</v>
      </c>
      <c r="AL32" s="21">
        <f>AK32-N32</f>
        <v>-0.20000000000000018</v>
      </c>
      <c r="AM32" s="8">
        <f>AK32/N32*100-100</f>
        <v>-6.6666666666666714</v>
      </c>
      <c r="AN32" s="21">
        <f>AK32-AF32</f>
        <v>-0.10000000000000009</v>
      </c>
      <c r="AO32" s="8">
        <f>AK32/AF32*100-100</f>
        <v>-3.448275862068968</v>
      </c>
      <c r="AP32" s="126">
        <v>2.7</v>
      </c>
      <c r="AQ32" s="21">
        <f>AP32-N32</f>
        <v>-0.29999999999999982</v>
      </c>
      <c r="AR32" s="8">
        <f>AP32/N32*100-100</f>
        <v>-10</v>
      </c>
      <c r="AS32" s="21">
        <f>AP32-AK32</f>
        <v>-9.9999999999999645E-2</v>
      </c>
      <c r="AT32" s="8">
        <f>AP32/AK32*100-100</f>
        <v>-3.5714285714285552</v>
      </c>
      <c r="AU32" s="126">
        <v>2.6</v>
      </c>
      <c r="AV32" s="21">
        <f>AU32-N32</f>
        <v>-0.39999999999999991</v>
      </c>
      <c r="AW32" s="8">
        <f>AU32/N32*100-100</f>
        <v>-13.333333333333329</v>
      </c>
      <c r="AX32" s="21">
        <f>AU32-AP32</f>
        <v>-0.10000000000000009</v>
      </c>
      <c r="AY32" s="8">
        <f>AU32/AP32*100-100</f>
        <v>-3.7037037037037095</v>
      </c>
      <c r="AZ32" s="126">
        <v>2.6</v>
      </c>
      <c r="BA32" s="21">
        <f>AZ32-N32</f>
        <v>-0.39999999999999991</v>
      </c>
      <c r="BB32" s="8">
        <f>AZ32/N32*100-100</f>
        <v>-13.333333333333329</v>
      </c>
      <c r="BC32" s="20">
        <f>AZ32-AU32</f>
        <v>0</v>
      </c>
      <c r="BD32" s="6">
        <f>AZ32/AU32*100-100</f>
        <v>0</v>
      </c>
    </row>
    <row r="33" spans="1:56" ht="14.3">
      <c r="A33" s="7" t="s">
        <v>26</v>
      </c>
      <c r="B33" s="126">
        <v>5</v>
      </c>
      <c r="C33" s="126">
        <v>4.8</v>
      </c>
      <c r="D33" s="126">
        <v>8</v>
      </c>
      <c r="E33" s="126">
        <v>4.3</v>
      </c>
      <c r="F33" s="126">
        <v>5.6</v>
      </c>
      <c r="G33" s="126">
        <v>5.6</v>
      </c>
      <c r="H33" s="126">
        <v>5.4</v>
      </c>
      <c r="I33" s="126">
        <v>5.9</v>
      </c>
      <c r="J33" s="126">
        <v>0.7</v>
      </c>
      <c r="K33" s="126">
        <v>1.2</v>
      </c>
      <c r="L33" s="85">
        <v>0</v>
      </c>
      <c r="M33" s="85">
        <v>0</v>
      </c>
      <c r="N33" s="126">
        <v>1.9</v>
      </c>
      <c r="O33" s="21">
        <f>N33-B33</f>
        <v>-3.1</v>
      </c>
      <c r="P33" s="8">
        <f>N33/B33*100-100</f>
        <v>-62</v>
      </c>
      <c r="Q33" s="20">
        <f>N33-M33</f>
        <v>1.9</v>
      </c>
      <c r="R33" s="6" t="s">
        <v>7</v>
      </c>
      <c r="S33" s="126">
        <v>1.5</v>
      </c>
      <c r="T33" s="21">
        <f>S33-N33</f>
        <v>-0.39999999999999991</v>
      </c>
      <c r="U33" s="8">
        <f>S33/N33*100-100</f>
        <v>-21.05263157894737</v>
      </c>
      <c r="V33" s="126">
        <v>1.6</v>
      </c>
      <c r="W33" s="21">
        <f>V33-N33</f>
        <v>-0.29999999999999982</v>
      </c>
      <c r="X33" s="8">
        <f>V33/N33*100-100</f>
        <v>-15.78947368421052</v>
      </c>
      <c r="Y33" s="20">
        <f>V33-S33</f>
        <v>0.10000000000000009</v>
      </c>
      <c r="Z33" s="6">
        <f>V33/S33*100-100</f>
        <v>6.6666666666666714</v>
      </c>
      <c r="AA33" s="126">
        <v>1.3</v>
      </c>
      <c r="AB33" s="21">
        <f>AA33-N33</f>
        <v>-0.59999999999999987</v>
      </c>
      <c r="AC33" s="8">
        <f>AA33/N33*100-100</f>
        <v>-31.578947368421055</v>
      </c>
      <c r="AD33" s="21">
        <f>AA33-V33</f>
        <v>-0.30000000000000004</v>
      </c>
      <c r="AE33" s="8">
        <f>AA33/V33*100-100</f>
        <v>-18.75</v>
      </c>
      <c r="AF33" s="126">
        <v>2.7</v>
      </c>
      <c r="AG33" s="20">
        <f>AF33-N33</f>
        <v>0.80000000000000027</v>
      </c>
      <c r="AH33" s="6">
        <f>AF33/N33*100-100</f>
        <v>42.105263157894768</v>
      </c>
      <c r="AI33" s="20">
        <f>AF33-AA33</f>
        <v>1.4000000000000001</v>
      </c>
      <c r="AJ33" s="6" t="s">
        <v>250</v>
      </c>
      <c r="AK33" s="126">
        <v>2.5</v>
      </c>
      <c r="AL33" s="20">
        <f>AK33-N33</f>
        <v>0.60000000000000009</v>
      </c>
      <c r="AM33" s="6">
        <f>AK33/N33*100-100</f>
        <v>31.578947368421069</v>
      </c>
      <c r="AN33" s="21">
        <f>AK33-AF33</f>
        <v>-0.20000000000000018</v>
      </c>
      <c r="AO33" s="8">
        <f>AK33/AF33*100-100</f>
        <v>-7.407407407407419</v>
      </c>
      <c r="AP33" s="126">
        <v>2.2999999999999998</v>
      </c>
      <c r="AQ33" s="20">
        <f>AP33-N33</f>
        <v>0.39999999999999991</v>
      </c>
      <c r="AR33" s="6">
        <f>AP33/N33*100-100</f>
        <v>21.05263157894737</v>
      </c>
      <c r="AS33" s="21">
        <f>AP33-AK33</f>
        <v>-0.20000000000000018</v>
      </c>
      <c r="AT33" s="8">
        <f>AP33/AK33*100-100</f>
        <v>-8</v>
      </c>
      <c r="AU33" s="126">
        <v>2.2999999999999998</v>
      </c>
      <c r="AV33" s="20">
        <f>AU33-N33</f>
        <v>0.39999999999999991</v>
      </c>
      <c r="AW33" s="6">
        <f>AU33/N33*100-100</f>
        <v>21.05263157894737</v>
      </c>
      <c r="AX33" s="20">
        <f>AU33-AP33</f>
        <v>0</v>
      </c>
      <c r="AY33" s="6">
        <f>AU33/AP33*100-100</f>
        <v>0</v>
      </c>
      <c r="AZ33" s="126">
        <v>3.4</v>
      </c>
      <c r="BA33" s="20">
        <f>AZ33-N33</f>
        <v>1.5</v>
      </c>
      <c r="BB33" s="6">
        <f>AZ33/N33*100-100</f>
        <v>78.94736842105263</v>
      </c>
      <c r="BC33" s="20">
        <f>AZ33-AU33</f>
        <v>1.1000000000000001</v>
      </c>
      <c r="BD33" s="6">
        <f>AZ33/AU33*100-100</f>
        <v>47.826086956521749</v>
      </c>
    </row>
    <row r="34" spans="1:56" ht="14.3">
      <c r="A34" s="7" t="s">
        <v>27</v>
      </c>
      <c r="B34" s="126">
        <v>5.3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126">
        <v>5</v>
      </c>
      <c r="M34" s="85">
        <v>0</v>
      </c>
      <c r="N34" s="85">
        <v>0</v>
      </c>
      <c r="O34" s="21">
        <f>N34-B34</f>
        <v>-5.3</v>
      </c>
      <c r="P34" s="8">
        <f>N34/B34*100-100</f>
        <v>-100</v>
      </c>
      <c r="Q34" s="44" t="s">
        <v>7</v>
      </c>
      <c r="R34" s="8" t="s">
        <v>7</v>
      </c>
      <c r="S34" s="126">
        <v>5.0999999999999996</v>
      </c>
      <c r="T34" s="20">
        <f>S34-N34</f>
        <v>5.0999999999999996</v>
      </c>
      <c r="U34" s="6" t="s">
        <v>7</v>
      </c>
      <c r="V34" s="126">
        <v>5</v>
      </c>
      <c r="W34" s="20">
        <f>V34-N34</f>
        <v>5</v>
      </c>
      <c r="X34" s="6" t="s">
        <v>7</v>
      </c>
      <c r="Y34" s="21">
        <f>V34-S34</f>
        <v>-9.9999999999999645E-2</v>
      </c>
      <c r="Z34" s="8">
        <f>V34/S34*100-100</f>
        <v>-1.9607843137254832</v>
      </c>
      <c r="AA34" s="126">
        <v>5</v>
      </c>
      <c r="AB34" s="20">
        <f>AA34-N34</f>
        <v>5</v>
      </c>
      <c r="AC34" s="8" t="s">
        <v>7</v>
      </c>
      <c r="AD34" s="20">
        <f>AA34-V34</f>
        <v>0</v>
      </c>
      <c r="AE34" s="6">
        <f>AA34/V34*100-100</f>
        <v>0</v>
      </c>
      <c r="AF34" s="126">
        <v>5</v>
      </c>
      <c r="AG34" s="20">
        <f>AF34-N34</f>
        <v>5</v>
      </c>
      <c r="AH34" s="8" t="s">
        <v>7</v>
      </c>
      <c r="AI34" s="20">
        <f>AF34-AA34</f>
        <v>0</v>
      </c>
      <c r="AJ34" s="6">
        <f>AF34/AA34*100-100</f>
        <v>0</v>
      </c>
      <c r="AK34" s="126">
        <v>5</v>
      </c>
      <c r="AL34" s="20">
        <f>AK34-N34</f>
        <v>5</v>
      </c>
      <c r="AM34" s="6" t="s">
        <v>7</v>
      </c>
      <c r="AN34" s="20">
        <f>AK34-AF34</f>
        <v>0</v>
      </c>
      <c r="AO34" s="6">
        <f>AK34/AF34*100-100</f>
        <v>0</v>
      </c>
      <c r="AP34" s="126">
        <v>5</v>
      </c>
      <c r="AQ34" s="20">
        <f>AP34-N34</f>
        <v>5</v>
      </c>
      <c r="AR34" s="6" t="s">
        <v>7</v>
      </c>
      <c r="AS34" s="20">
        <f>AP34-AK34</f>
        <v>0</v>
      </c>
      <c r="AT34" s="6">
        <f>AP34/AK34*100-100</f>
        <v>0</v>
      </c>
      <c r="AU34" s="126">
        <v>5</v>
      </c>
      <c r="AV34" s="20">
        <f>AU34-N34</f>
        <v>5</v>
      </c>
      <c r="AW34" s="6" t="s">
        <v>7</v>
      </c>
      <c r="AX34" s="20">
        <f>AU34-AP34</f>
        <v>0</v>
      </c>
      <c r="AY34" s="6">
        <f>AU34/AP34*100-100</f>
        <v>0</v>
      </c>
      <c r="AZ34" s="85">
        <v>0</v>
      </c>
      <c r="BA34" s="20">
        <f>AZ34-N34</f>
        <v>0</v>
      </c>
      <c r="BB34" s="6" t="s">
        <v>7</v>
      </c>
      <c r="BC34" s="21">
        <f>AZ34-AU34</f>
        <v>-5</v>
      </c>
      <c r="BD34" s="8">
        <f>AZ34/AU34*100-100</f>
        <v>-100</v>
      </c>
    </row>
    <row r="35" spans="1:56" ht="13.6">
      <c r="A35" s="7" t="s">
        <v>28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44" t="s">
        <v>7</v>
      </c>
      <c r="P35" s="8" t="s">
        <v>7</v>
      </c>
      <c r="Q35" s="44" t="s">
        <v>7</v>
      </c>
      <c r="R35" s="8" t="s">
        <v>7</v>
      </c>
      <c r="S35" s="85">
        <v>0</v>
      </c>
      <c r="T35" s="44" t="s">
        <v>7</v>
      </c>
      <c r="U35" s="8" t="s">
        <v>7</v>
      </c>
      <c r="V35" s="85">
        <v>0</v>
      </c>
      <c r="W35" s="44" t="s">
        <v>7</v>
      </c>
      <c r="X35" s="8" t="s">
        <v>7</v>
      </c>
      <c r="Y35" s="44" t="s">
        <v>7</v>
      </c>
      <c r="Z35" s="8" t="s">
        <v>7</v>
      </c>
      <c r="AA35" s="85">
        <v>0</v>
      </c>
      <c r="AB35" s="44" t="s">
        <v>7</v>
      </c>
      <c r="AC35" s="8" t="s">
        <v>7</v>
      </c>
      <c r="AD35" s="44" t="s">
        <v>7</v>
      </c>
      <c r="AE35" s="8" t="s">
        <v>7</v>
      </c>
      <c r="AF35" s="85">
        <v>0</v>
      </c>
      <c r="AG35" s="44" t="s">
        <v>7</v>
      </c>
      <c r="AH35" s="8" t="s">
        <v>7</v>
      </c>
      <c r="AI35" s="44" t="s">
        <v>7</v>
      </c>
      <c r="AJ35" s="8" t="s">
        <v>7</v>
      </c>
      <c r="AK35" s="85">
        <v>0</v>
      </c>
      <c r="AL35" s="44" t="s">
        <v>7</v>
      </c>
      <c r="AM35" s="8" t="s">
        <v>7</v>
      </c>
      <c r="AN35" s="44" t="s">
        <v>7</v>
      </c>
      <c r="AO35" s="8" t="s">
        <v>7</v>
      </c>
      <c r="AP35" s="85">
        <v>0</v>
      </c>
      <c r="AQ35" s="44" t="s">
        <v>7</v>
      </c>
      <c r="AR35" s="8" t="s">
        <v>7</v>
      </c>
      <c r="AS35" s="44" t="s">
        <v>7</v>
      </c>
      <c r="AT35" s="8" t="s">
        <v>7</v>
      </c>
      <c r="AU35" s="85">
        <v>0</v>
      </c>
      <c r="AV35" s="44" t="s">
        <v>7</v>
      </c>
      <c r="AW35" s="8" t="s">
        <v>7</v>
      </c>
      <c r="AX35" s="44" t="s">
        <v>7</v>
      </c>
      <c r="AY35" s="8" t="s">
        <v>7</v>
      </c>
      <c r="AZ35" s="85">
        <v>0</v>
      </c>
      <c r="BA35" s="44" t="s">
        <v>7</v>
      </c>
      <c r="BB35" s="8" t="s">
        <v>7</v>
      </c>
      <c r="BC35" s="44" t="s">
        <v>7</v>
      </c>
      <c r="BD35" s="8" t="s">
        <v>7</v>
      </c>
    </row>
    <row r="36" spans="1:56" ht="14.3">
      <c r="A36" s="7" t="s">
        <v>29</v>
      </c>
      <c r="B36" s="85">
        <v>0</v>
      </c>
      <c r="C36" s="85">
        <v>0</v>
      </c>
      <c r="D36" s="95">
        <v>14.2</v>
      </c>
      <c r="E36" s="95">
        <v>14.3</v>
      </c>
      <c r="F36" s="95">
        <v>14</v>
      </c>
      <c r="G36" s="95">
        <v>14</v>
      </c>
      <c r="H36" s="95">
        <v>15</v>
      </c>
      <c r="I36" s="95">
        <v>15.1</v>
      </c>
      <c r="J36" s="95">
        <v>15.3</v>
      </c>
      <c r="K36" s="95">
        <v>15.4</v>
      </c>
      <c r="L36" s="95">
        <v>15.5</v>
      </c>
      <c r="M36" s="95">
        <v>23.4</v>
      </c>
      <c r="N36" s="95">
        <v>15</v>
      </c>
      <c r="O36" s="20">
        <f>N36-B36</f>
        <v>15</v>
      </c>
      <c r="P36" s="8" t="s">
        <v>7</v>
      </c>
      <c r="Q36" s="21">
        <f>N36-M36</f>
        <v>-8.3999999999999986</v>
      </c>
      <c r="R36" s="8">
        <f>N36/M36*100-100</f>
        <v>-35.897435897435898</v>
      </c>
      <c r="S36" s="95">
        <v>13.2</v>
      </c>
      <c r="T36" s="21">
        <f>S36-N36</f>
        <v>-1.8000000000000007</v>
      </c>
      <c r="U36" s="8">
        <f>S36/N36*100-100</f>
        <v>-12</v>
      </c>
      <c r="V36" s="95">
        <v>13.3</v>
      </c>
      <c r="W36" s="21">
        <f>V36-N36</f>
        <v>-1.6999999999999993</v>
      </c>
      <c r="X36" s="8">
        <f>V36/N36*100-100</f>
        <v>-11.333333333333329</v>
      </c>
      <c r="Y36" s="20">
        <f>V36-S36</f>
        <v>0.10000000000000142</v>
      </c>
      <c r="Z36" s="6">
        <f>V36/S36*100-100</f>
        <v>0.75757575757577911</v>
      </c>
      <c r="AA36" s="95">
        <v>13.4</v>
      </c>
      <c r="AB36" s="21">
        <f>AA36-N36</f>
        <v>-1.5999999999999996</v>
      </c>
      <c r="AC36" s="8">
        <f>AA36/N36*100-100</f>
        <v>-10.666666666666671</v>
      </c>
      <c r="AD36" s="20">
        <f>AA36-V36</f>
        <v>9.9999999999999645E-2</v>
      </c>
      <c r="AE36" s="6">
        <f>AA36/V36*100-100</f>
        <v>0.75187969924812137</v>
      </c>
      <c r="AF36" s="95">
        <v>11.7</v>
      </c>
      <c r="AG36" s="21">
        <f>AF36-N36</f>
        <v>-3.3000000000000007</v>
      </c>
      <c r="AH36" s="8">
        <f>AF36/N36*100-100</f>
        <v>-22.000000000000014</v>
      </c>
      <c r="AI36" s="21">
        <f>AF36-AA36</f>
        <v>-1.7000000000000011</v>
      </c>
      <c r="AJ36" s="8">
        <f>AF36/AA36*100-100</f>
        <v>-12.68656716417911</v>
      </c>
      <c r="AK36" s="95">
        <v>11.8</v>
      </c>
      <c r="AL36" s="21">
        <f>AK36-N36</f>
        <v>-3.1999999999999993</v>
      </c>
      <c r="AM36" s="8">
        <f>AK36/N36*100-100</f>
        <v>-21.333333333333329</v>
      </c>
      <c r="AN36" s="20">
        <f>AK36-AF36</f>
        <v>0.10000000000000142</v>
      </c>
      <c r="AO36" s="6">
        <f>AK36/AF36*100-100</f>
        <v>0.85470085470088009</v>
      </c>
      <c r="AP36" s="95">
        <v>11.8</v>
      </c>
      <c r="AQ36" s="21">
        <f>AP36-N36</f>
        <v>-3.1999999999999993</v>
      </c>
      <c r="AR36" s="8">
        <f>AP36/N36*100-100</f>
        <v>-21.333333333333329</v>
      </c>
      <c r="AS36" s="20">
        <f>AP36-AK36</f>
        <v>0</v>
      </c>
      <c r="AT36" s="6">
        <f>AP36/AK36*100-100</f>
        <v>0</v>
      </c>
      <c r="AU36" s="95">
        <v>11.9</v>
      </c>
      <c r="AV36" s="21">
        <f>AU36-N36</f>
        <v>-3.0999999999999996</v>
      </c>
      <c r="AW36" s="8">
        <f>AU36/N36*100-100</f>
        <v>-20.666666666666671</v>
      </c>
      <c r="AX36" s="20">
        <f>AU36-AP36</f>
        <v>9.9999999999999645E-2</v>
      </c>
      <c r="AY36" s="6">
        <f>AU36/AP36*100-100</f>
        <v>0.84745762711864359</v>
      </c>
      <c r="AZ36" s="95">
        <v>19.3</v>
      </c>
      <c r="BA36" s="20">
        <f>AZ36-N36</f>
        <v>4.3000000000000007</v>
      </c>
      <c r="BB36" s="6">
        <f>AZ36/N36*100-100</f>
        <v>28.666666666666657</v>
      </c>
      <c r="BC36" s="20">
        <f>AZ36-AU36</f>
        <v>7.4</v>
      </c>
      <c r="BD36" s="6">
        <f>AZ36/AU36*100-100</f>
        <v>62.184873949579838</v>
      </c>
    </row>
    <row r="37" spans="1:56" ht="14.3">
      <c r="A37" s="7" t="s">
        <v>30</v>
      </c>
      <c r="B37" s="127">
        <v>7.7</v>
      </c>
      <c r="C37" s="127">
        <v>7.6</v>
      </c>
      <c r="D37" s="127">
        <v>7.6</v>
      </c>
      <c r="E37" s="127">
        <v>7.5</v>
      </c>
      <c r="F37" s="127">
        <v>6.2</v>
      </c>
      <c r="G37" s="127">
        <v>6</v>
      </c>
      <c r="H37" s="127">
        <v>6.1</v>
      </c>
      <c r="I37" s="127">
        <v>6.1</v>
      </c>
      <c r="J37" s="127">
        <v>6.1</v>
      </c>
      <c r="K37" s="127">
        <v>6</v>
      </c>
      <c r="L37" s="127">
        <v>6</v>
      </c>
      <c r="M37" s="127">
        <v>6</v>
      </c>
      <c r="N37" s="127">
        <v>6</v>
      </c>
      <c r="O37" s="21">
        <f>N37-B37</f>
        <v>-1.7000000000000002</v>
      </c>
      <c r="P37" s="8">
        <f>N37/B37*100-100</f>
        <v>-22.077922077922068</v>
      </c>
      <c r="Q37" s="20">
        <f>N37-M37</f>
        <v>0</v>
      </c>
      <c r="R37" s="6">
        <f>N37/M37*100-100</f>
        <v>0</v>
      </c>
      <c r="S37" s="127">
        <v>6</v>
      </c>
      <c r="T37" s="20">
        <f>S37-N37</f>
        <v>0</v>
      </c>
      <c r="U37" s="6">
        <f>S37/N37*100-100</f>
        <v>0</v>
      </c>
      <c r="V37" s="127">
        <v>6</v>
      </c>
      <c r="W37" s="20">
        <f>V37-N37</f>
        <v>0</v>
      </c>
      <c r="X37" s="6">
        <f>V37/N37*100-100</f>
        <v>0</v>
      </c>
      <c r="Y37" s="20">
        <f>V37-S37</f>
        <v>0</v>
      </c>
      <c r="Z37" s="6">
        <f>V37/S37*100-100</f>
        <v>0</v>
      </c>
      <c r="AA37" s="127">
        <v>6</v>
      </c>
      <c r="AB37" s="20">
        <f>AA37-N37</f>
        <v>0</v>
      </c>
      <c r="AC37" s="6">
        <f>AA37/N37*100-100</f>
        <v>0</v>
      </c>
      <c r="AD37" s="20">
        <f>AA37-V37</f>
        <v>0</v>
      </c>
      <c r="AE37" s="6">
        <f>AA37/V37*100-100</f>
        <v>0</v>
      </c>
      <c r="AF37" s="85">
        <v>0</v>
      </c>
      <c r="AG37" s="21">
        <f>AF37-N37</f>
        <v>-6</v>
      </c>
      <c r="AH37" s="8">
        <f>AF37/N37*100-100</f>
        <v>-100</v>
      </c>
      <c r="AI37" s="21">
        <f>AF37-AA37</f>
        <v>-6</v>
      </c>
      <c r="AJ37" s="8">
        <f>AF37/AA37*100-100</f>
        <v>-100</v>
      </c>
      <c r="AK37" s="85">
        <v>0</v>
      </c>
      <c r="AL37" s="21">
        <f>AK37-N37</f>
        <v>-6</v>
      </c>
      <c r="AM37" s="8">
        <f>AK37/N37*100-100</f>
        <v>-100</v>
      </c>
      <c r="AN37" s="21">
        <f>AK37-AF37</f>
        <v>0</v>
      </c>
      <c r="AO37" s="8" t="s">
        <v>7</v>
      </c>
      <c r="AP37" s="85">
        <v>0</v>
      </c>
      <c r="AQ37" s="21">
        <f>AP37-N37</f>
        <v>-6</v>
      </c>
      <c r="AR37" s="8">
        <f>AP37/N37*100-100</f>
        <v>-100</v>
      </c>
      <c r="AS37" s="21">
        <f>AP37-AK37</f>
        <v>0</v>
      </c>
      <c r="AT37" s="8" t="s">
        <v>7</v>
      </c>
      <c r="AU37" s="85">
        <v>0</v>
      </c>
      <c r="AV37" s="21">
        <f>AU37-N37</f>
        <v>-6</v>
      </c>
      <c r="AW37" s="8">
        <f>AU37/N37*100-100</f>
        <v>-100</v>
      </c>
      <c r="AX37" s="8" t="s">
        <v>7</v>
      </c>
      <c r="AY37" s="8" t="s">
        <v>7</v>
      </c>
      <c r="AZ37" s="85">
        <v>0</v>
      </c>
      <c r="BA37" s="21">
        <f>AZ37-N37</f>
        <v>-6</v>
      </c>
      <c r="BB37" s="8">
        <f>AZ37/N37*100-100</f>
        <v>-100</v>
      </c>
      <c r="BC37" s="8" t="s">
        <v>7</v>
      </c>
      <c r="BD37" s="8" t="s">
        <v>7</v>
      </c>
    </row>
    <row r="38" spans="1:56" ht="14.3">
      <c r="A38" s="7" t="s">
        <v>31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44" t="s">
        <v>7</v>
      </c>
      <c r="P38" s="8" t="s">
        <v>7</v>
      </c>
      <c r="Q38" s="44" t="s">
        <v>7</v>
      </c>
      <c r="R38" s="8" t="s">
        <v>7</v>
      </c>
      <c r="S38" s="85">
        <v>0</v>
      </c>
      <c r="T38" s="44" t="s">
        <v>7</v>
      </c>
      <c r="U38" s="8" t="s">
        <v>7</v>
      </c>
      <c r="V38" s="126">
        <v>0.1</v>
      </c>
      <c r="W38" s="20">
        <f>V38-N38</f>
        <v>0.1</v>
      </c>
      <c r="X38" s="6" t="s">
        <v>7</v>
      </c>
      <c r="Y38" s="20">
        <f>V38-S38</f>
        <v>0.1</v>
      </c>
      <c r="Z38" s="6" t="s">
        <v>7</v>
      </c>
      <c r="AA38" s="126">
        <v>0.1</v>
      </c>
      <c r="AB38" s="20">
        <f>AA38-N38</f>
        <v>0.1</v>
      </c>
      <c r="AC38" s="8" t="s">
        <v>7</v>
      </c>
      <c r="AD38" s="20">
        <f>AA38-V38</f>
        <v>0</v>
      </c>
      <c r="AE38" s="6">
        <f>AA38/V38*100-100</f>
        <v>0</v>
      </c>
      <c r="AF38" s="126">
        <v>1.3</v>
      </c>
      <c r="AG38" s="20">
        <f>AF38-N38</f>
        <v>1.3</v>
      </c>
      <c r="AH38" s="8" t="s">
        <v>7</v>
      </c>
      <c r="AI38" s="20">
        <f>AF38-AA38</f>
        <v>1.2</v>
      </c>
      <c r="AJ38" s="6" t="s">
        <v>251</v>
      </c>
      <c r="AK38" s="85">
        <v>0</v>
      </c>
      <c r="AL38" s="21">
        <f>AK38-N38</f>
        <v>0</v>
      </c>
      <c r="AM38" s="8" t="s">
        <v>7</v>
      </c>
      <c r="AN38" s="21">
        <f>AK38-AF38</f>
        <v>-1.3</v>
      </c>
      <c r="AO38" s="8">
        <f>AK38/AF38*100-100</f>
        <v>-100</v>
      </c>
      <c r="AP38" s="85">
        <v>0</v>
      </c>
      <c r="AQ38" s="44" t="s">
        <v>7</v>
      </c>
      <c r="AR38" s="8" t="s">
        <v>7</v>
      </c>
      <c r="AS38" s="44" t="s">
        <v>7</v>
      </c>
      <c r="AT38" s="8" t="s">
        <v>7</v>
      </c>
      <c r="AU38" s="85">
        <v>0</v>
      </c>
      <c r="AV38" s="44" t="s">
        <v>7</v>
      </c>
      <c r="AW38" s="8" t="s">
        <v>7</v>
      </c>
      <c r="AX38" s="44" t="s">
        <v>7</v>
      </c>
      <c r="AY38" s="8" t="s">
        <v>7</v>
      </c>
      <c r="AZ38" s="85">
        <v>0</v>
      </c>
      <c r="BA38" s="44" t="s">
        <v>7</v>
      </c>
      <c r="BB38" s="8" t="s">
        <v>7</v>
      </c>
      <c r="BC38" s="44" t="s">
        <v>7</v>
      </c>
      <c r="BD38" s="8" t="s">
        <v>7</v>
      </c>
    </row>
    <row r="39" spans="1:56" ht="14.3">
      <c r="A39" s="7" t="s">
        <v>32</v>
      </c>
      <c r="B39" s="126">
        <v>1.4</v>
      </c>
      <c r="C39" s="126">
        <v>0.5</v>
      </c>
      <c r="D39" s="126">
        <v>0.5</v>
      </c>
      <c r="E39" s="126">
        <v>0.5</v>
      </c>
      <c r="F39" s="126">
        <v>0.5</v>
      </c>
      <c r="G39" s="126">
        <v>0.5</v>
      </c>
      <c r="H39" s="126">
        <v>0.5</v>
      </c>
      <c r="I39" s="126">
        <v>0.5</v>
      </c>
      <c r="J39" s="126">
        <v>0.5</v>
      </c>
      <c r="K39" s="126">
        <v>0.5</v>
      </c>
      <c r="L39" s="126">
        <v>0.5</v>
      </c>
      <c r="M39" s="126">
        <v>0.5</v>
      </c>
      <c r="N39" s="126">
        <v>0.5</v>
      </c>
      <c r="O39" s="21">
        <f>N39-B39</f>
        <v>-0.89999999999999991</v>
      </c>
      <c r="P39" s="8">
        <f>N39/B39*100-100</f>
        <v>-64.285714285714278</v>
      </c>
      <c r="Q39" s="20">
        <f>N39-M39</f>
        <v>0</v>
      </c>
      <c r="R39" s="6">
        <f>N39/M39*100-100</f>
        <v>0</v>
      </c>
      <c r="S39" s="126">
        <v>0.5</v>
      </c>
      <c r="T39" s="20">
        <f>S39-N39</f>
        <v>0</v>
      </c>
      <c r="U39" s="6">
        <f>S39/N39*100-100</f>
        <v>0</v>
      </c>
      <c r="V39" s="126">
        <v>0.5</v>
      </c>
      <c r="W39" s="20">
        <f>V39-N39</f>
        <v>0</v>
      </c>
      <c r="X39" s="6">
        <f>V39/N39*100-100</f>
        <v>0</v>
      </c>
      <c r="Y39" s="20">
        <f>V39-S39</f>
        <v>0</v>
      </c>
      <c r="Z39" s="6">
        <f>V39/S39*100-100</f>
        <v>0</v>
      </c>
      <c r="AA39" s="126">
        <v>0.5</v>
      </c>
      <c r="AB39" s="20">
        <f>AA39-N39</f>
        <v>0</v>
      </c>
      <c r="AC39" s="6">
        <f>AA39/N39*100-100</f>
        <v>0</v>
      </c>
      <c r="AD39" s="20">
        <f>AA39-V39</f>
        <v>0</v>
      </c>
      <c r="AE39" s="6">
        <f>AA39/V39*100-100</f>
        <v>0</v>
      </c>
      <c r="AF39" s="126">
        <v>0.5</v>
      </c>
      <c r="AG39" s="20">
        <f>AF39-N39</f>
        <v>0</v>
      </c>
      <c r="AH39" s="6">
        <f>AF39/N39*100-100</f>
        <v>0</v>
      </c>
      <c r="AI39" s="20">
        <f>AF39-AA39</f>
        <v>0</v>
      </c>
      <c r="AJ39" s="6">
        <f>AF39/AA39*100-100</f>
        <v>0</v>
      </c>
      <c r="AK39" s="126">
        <v>0.5</v>
      </c>
      <c r="AL39" s="20">
        <f>AK39-N39</f>
        <v>0</v>
      </c>
      <c r="AM39" s="6">
        <f>AK39/N39*100-100</f>
        <v>0</v>
      </c>
      <c r="AN39" s="20">
        <f>AK39-AF39</f>
        <v>0</v>
      </c>
      <c r="AO39" s="6">
        <f>AK39/AF39*100-100</f>
        <v>0</v>
      </c>
      <c r="AP39" s="126">
        <v>0.5</v>
      </c>
      <c r="AQ39" s="20">
        <f>AP39-N39</f>
        <v>0</v>
      </c>
      <c r="AR39" s="6">
        <f>AP39/N39*100-100</f>
        <v>0</v>
      </c>
      <c r="AS39" s="20">
        <f>AP39-AK39</f>
        <v>0</v>
      </c>
      <c r="AT39" s="6">
        <f>AP39/AK39*100-100</f>
        <v>0</v>
      </c>
      <c r="AU39" s="126">
        <v>0.5</v>
      </c>
      <c r="AV39" s="20">
        <f>AU39-N39</f>
        <v>0</v>
      </c>
      <c r="AW39" s="6">
        <f>AU39/N39*100-100</f>
        <v>0</v>
      </c>
      <c r="AX39" s="20">
        <f>AU39-AP39</f>
        <v>0</v>
      </c>
      <c r="AY39" s="6">
        <f>AU39/AP39*100-100</f>
        <v>0</v>
      </c>
      <c r="AZ39" s="126">
        <v>0.5</v>
      </c>
      <c r="BA39" s="20">
        <f>AZ39-N39</f>
        <v>0</v>
      </c>
      <c r="BB39" s="6">
        <f>AZ39/N39*100-100</f>
        <v>0</v>
      </c>
      <c r="BC39" s="20">
        <f>AZ39-AU39</f>
        <v>0</v>
      </c>
      <c r="BD39" s="6">
        <f>AZ39/AU39*100-100</f>
        <v>0</v>
      </c>
    </row>
    <row r="40" spans="1:56" ht="13.6">
      <c r="A40" s="7" t="s">
        <v>33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91" t="s">
        <v>7</v>
      </c>
      <c r="P40" s="8" t="s">
        <v>7</v>
      </c>
      <c r="Q40" s="44" t="s">
        <v>7</v>
      </c>
      <c r="R40" s="8" t="s">
        <v>7</v>
      </c>
      <c r="S40" s="85">
        <v>0</v>
      </c>
      <c r="T40" s="44" t="s">
        <v>7</v>
      </c>
      <c r="U40" s="8" t="s">
        <v>7</v>
      </c>
      <c r="V40" s="85">
        <v>0</v>
      </c>
      <c r="W40" s="91" t="s">
        <v>7</v>
      </c>
      <c r="X40" s="8" t="s">
        <v>7</v>
      </c>
      <c r="Y40" s="44" t="s">
        <v>7</v>
      </c>
      <c r="Z40" s="8" t="s">
        <v>7</v>
      </c>
      <c r="AA40" s="85">
        <v>0</v>
      </c>
      <c r="AB40" s="91" t="s">
        <v>7</v>
      </c>
      <c r="AC40" s="8" t="s">
        <v>7</v>
      </c>
      <c r="AD40" s="44" t="s">
        <v>7</v>
      </c>
      <c r="AE40" s="8" t="s">
        <v>7</v>
      </c>
      <c r="AF40" s="85">
        <v>0</v>
      </c>
      <c r="AG40" s="91" t="s">
        <v>7</v>
      </c>
      <c r="AH40" s="8" t="s">
        <v>7</v>
      </c>
      <c r="AI40" s="44" t="s">
        <v>7</v>
      </c>
      <c r="AJ40" s="8" t="s">
        <v>7</v>
      </c>
      <c r="AK40" s="85">
        <v>0</v>
      </c>
      <c r="AL40" s="91" t="s">
        <v>7</v>
      </c>
      <c r="AM40" s="8" t="s">
        <v>7</v>
      </c>
      <c r="AN40" s="44" t="s">
        <v>7</v>
      </c>
      <c r="AO40" s="8" t="s">
        <v>7</v>
      </c>
      <c r="AP40" s="85">
        <v>0</v>
      </c>
      <c r="AQ40" s="91" t="s">
        <v>7</v>
      </c>
      <c r="AR40" s="8" t="s">
        <v>7</v>
      </c>
      <c r="AS40" s="44" t="s">
        <v>7</v>
      </c>
      <c r="AT40" s="8" t="s">
        <v>7</v>
      </c>
      <c r="AU40" s="85">
        <v>0</v>
      </c>
      <c r="AV40" s="91" t="s">
        <v>7</v>
      </c>
      <c r="AW40" s="8" t="s">
        <v>7</v>
      </c>
      <c r="AX40" s="44" t="s">
        <v>7</v>
      </c>
      <c r="AY40" s="8" t="s">
        <v>7</v>
      </c>
      <c r="AZ40" s="85">
        <v>0</v>
      </c>
      <c r="BA40" s="91" t="s">
        <v>7</v>
      </c>
      <c r="BB40" s="8" t="s">
        <v>7</v>
      </c>
      <c r="BC40" s="44" t="s">
        <v>7</v>
      </c>
      <c r="BD40" s="8" t="s">
        <v>7</v>
      </c>
    </row>
    <row r="41" spans="1:56" s="12" customFormat="1" ht="14.95" customHeight="1">
      <c r="A41" s="30" t="s">
        <v>34</v>
      </c>
      <c r="B41" s="31">
        <f t="shared" ref="B41:N41" si="4">SUM(B42:B49)</f>
        <v>26.5</v>
      </c>
      <c r="C41" s="31">
        <f t="shared" si="4"/>
        <v>24.200000000000003</v>
      </c>
      <c r="D41" s="31">
        <f t="shared" si="4"/>
        <v>28</v>
      </c>
      <c r="E41" s="31">
        <f t="shared" si="4"/>
        <v>26.1</v>
      </c>
      <c r="F41" s="31">
        <f t="shared" si="4"/>
        <v>27.9</v>
      </c>
      <c r="G41" s="31">
        <f t="shared" si="4"/>
        <v>25.9</v>
      </c>
      <c r="H41" s="31">
        <f t="shared" si="4"/>
        <v>25.1</v>
      </c>
      <c r="I41" s="31">
        <f t="shared" si="4"/>
        <v>44.2</v>
      </c>
      <c r="J41" s="31">
        <f t="shared" si="4"/>
        <v>44.3</v>
      </c>
      <c r="K41" s="31">
        <f t="shared" si="4"/>
        <v>44.5</v>
      </c>
      <c r="L41" s="31">
        <f t="shared" si="4"/>
        <v>43.6</v>
      </c>
      <c r="M41" s="31">
        <f t="shared" si="4"/>
        <v>40.199999999999996</v>
      </c>
      <c r="N41" s="31">
        <f t="shared" si="4"/>
        <v>33.4</v>
      </c>
      <c r="O41" s="32">
        <f>N41-B41</f>
        <v>6.8999999999999986</v>
      </c>
      <c r="P41" s="33">
        <f>N41/B41*100-100</f>
        <v>26.037735849056602</v>
      </c>
      <c r="Q41" s="32">
        <f>N41-M41</f>
        <v>-6.7999999999999972</v>
      </c>
      <c r="R41" s="33">
        <f>N41/M41*100-100</f>
        <v>-16.915422885572127</v>
      </c>
      <c r="S41" s="31">
        <f>SUM(S42:S49)</f>
        <v>33.200000000000003</v>
      </c>
      <c r="T41" s="32">
        <f>S41-N41</f>
        <v>-0.19999999999999574</v>
      </c>
      <c r="U41" s="33">
        <f>S41/N41*100-100</f>
        <v>-0.59880239520956025</v>
      </c>
      <c r="V41" s="31">
        <f>SUM(V42:V49)</f>
        <v>33.4</v>
      </c>
      <c r="W41" s="32">
        <f>V41-N41</f>
        <v>0</v>
      </c>
      <c r="X41" s="33">
        <f>V41/N41*100-100</f>
        <v>0</v>
      </c>
      <c r="Y41" s="32">
        <f>V41-S41</f>
        <v>0.19999999999999574</v>
      </c>
      <c r="Z41" s="33">
        <f>V41/S41*100-100</f>
        <v>0.60240963855420659</v>
      </c>
      <c r="AA41" s="31">
        <f>SUM(AA42:AA49)</f>
        <v>34.700000000000003</v>
      </c>
      <c r="AB41" s="32">
        <f>AA41-N41</f>
        <v>1.3000000000000043</v>
      </c>
      <c r="AC41" s="33">
        <f>AA41/N41*100-100</f>
        <v>3.8922155688622837</v>
      </c>
      <c r="AD41" s="32">
        <f>AA41-V41</f>
        <v>1.3000000000000043</v>
      </c>
      <c r="AE41" s="33">
        <f>AA41/V41*100-100</f>
        <v>3.8922155688622837</v>
      </c>
      <c r="AF41" s="31">
        <f>SUM(AF42:AF49)</f>
        <v>34.6</v>
      </c>
      <c r="AG41" s="32">
        <f>AF41-N41</f>
        <v>1.2000000000000028</v>
      </c>
      <c r="AH41" s="33">
        <f>AF41/N41*100-100</f>
        <v>3.5928143712574894</v>
      </c>
      <c r="AI41" s="32">
        <f>AF41-AA41</f>
        <v>-0.10000000000000142</v>
      </c>
      <c r="AJ41" s="33">
        <f>AF41/AA41*100-100</f>
        <v>-0.28818443804034644</v>
      </c>
      <c r="AK41" s="31">
        <f>SUM(AK42:AK49)</f>
        <v>17.900000000000002</v>
      </c>
      <c r="AL41" s="32">
        <f>AK41-N41</f>
        <v>-15.499999999999996</v>
      </c>
      <c r="AM41" s="33">
        <f>AK41/N41*100-100</f>
        <v>-46.407185628742511</v>
      </c>
      <c r="AN41" s="32">
        <f>AK41-AF41</f>
        <v>-16.7</v>
      </c>
      <c r="AO41" s="33">
        <f>AK41/AF41*100-100</f>
        <v>-48.265895953757223</v>
      </c>
      <c r="AP41" s="31">
        <f>SUM(AP42:AP49)</f>
        <v>17.8</v>
      </c>
      <c r="AQ41" s="32">
        <f>AP41-N41</f>
        <v>-15.599999999999998</v>
      </c>
      <c r="AR41" s="33">
        <f>AP41/N41*100-100</f>
        <v>-46.706586826347298</v>
      </c>
      <c r="AS41" s="32">
        <f>AP41-AK41</f>
        <v>-0.10000000000000142</v>
      </c>
      <c r="AT41" s="33">
        <f>AP41/AK41*100-100</f>
        <v>-0.55865921787710704</v>
      </c>
      <c r="AU41" s="31">
        <f>SUM(AU42:AU49)</f>
        <v>0.6</v>
      </c>
      <c r="AV41" s="32">
        <f>AU41-N41</f>
        <v>-32.799999999999997</v>
      </c>
      <c r="AW41" s="33">
        <f>AU41/N41*100-100</f>
        <v>-98.203592814371262</v>
      </c>
      <c r="AX41" s="32">
        <f>AU41-AP41</f>
        <v>-17.2</v>
      </c>
      <c r="AY41" s="33">
        <f>AU41/AP41*100-100</f>
        <v>-96.629213483146074</v>
      </c>
      <c r="AZ41" s="31">
        <f>SUM(AZ42:AZ49)</f>
        <v>1.1000000000000001</v>
      </c>
      <c r="BA41" s="32">
        <f>AZ41-N41</f>
        <v>-32.299999999999997</v>
      </c>
      <c r="BB41" s="33">
        <f>AZ41/N41*100-100</f>
        <v>-96.706586826347305</v>
      </c>
      <c r="BC41" s="32">
        <f>AZ41-AU41</f>
        <v>0.50000000000000011</v>
      </c>
      <c r="BD41" s="33">
        <f>AZ41/AU41*100-100</f>
        <v>83.333333333333343</v>
      </c>
    </row>
    <row r="42" spans="1:56" ht="14.3" customHeight="1">
      <c r="A42" s="7" t="s">
        <v>35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44" t="s">
        <v>7</v>
      </c>
      <c r="P42" s="8" t="s">
        <v>7</v>
      </c>
      <c r="Q42" s="21" t="s">
        <v>7</v>
      </c>
      <c r="R42" s="8" t="s">
        <v>7</v>
      </c>
      <c r="S42" s="85">
        <v>0</v>
      </c>
      <c r="T42" s="21" t="s">
        <v>7</v>
      </c>
      <c r="U42" s="8" t="s">
        <v>7</v>
      </c>
      <c r="V42" s="85">
        <v>0</v>
      </c>
      <c r="W42" s="44" t="s">
        <v>7</v>
      </c>
      <c r="X42" s="8" t="s">
        <v>7</v>
      </c>
      <c r="Y42" s="21" t="s">
        <v>7</v>
      </c>
      <c r="Z42" s="8" t="s">
        <v>7</v>
      </c>
      <c r="AA42" s="85">
        <v>0</v>
      </c>
      <c r="AB42" s="44" t="s">
        <v>7</v>
      </c>
      <c r="AC42" s="8" t="s">
        <v>7</v>
      </c>
      <c r="AD42" s="21" t="s">
        <v>7</v>
      </c>
      <c r="AE42" s="8" t="s">
        <v>7</v>
      </c>
      <c r="AF42" s="85">
        <v>0</v>
      </c>
      <c r="AG42" s="44" t="s">
        <v>7</v>
      </c>
      <c r="AH42" s="8" t="s">
        <v>7</v>
      </c>
      <c r="AI42" s="21" t="s">
        <v>7</v>
      </c>
      <c r="AJ42" s="8" t="s">
        <v>7</v>
      </c>
      <c r="AK42" s="85">
        <v>0</v>
      </c>
      <c r="AL42" s="44" t="s">
        <v>7</v>
      </c>
      <c r="AM42" s="8" t="s">
        <v>7</v>
      </c>
      <c r="AN42" s="21" t="s">
        <v>7</v>
      </c>
      <c r="AO42" s="8" t="s">
        <v>7</v>
      </c>
      <c r="AP42" s="85">
        <v>0</v>
      </c>
      <c r="AQ42" s="44" t="s">
        <v>7</v>
      </c>
      <c r="AR42" s="8" t="s">
        <v>7</v>
      </c>
      <c r="AS42" s="21" t="s">
        <v>7</v>
      </c>
      <c r="AT42" s="8" t="s">
        <v>7</v>
      </c>
      <c r="AU42" s="85">
        <v>0</v>
      </c>
      <c r="AV42" s="44" t="s">
        <v>7</v>
      </c>
      <c r="AW42" s="8" t="s">
        <v>7</v>
      </c>
      <c r="AX42" s="21" t="s">
        <v>7</v>
      </c>
      <c r="AY42" s="8" t="s">
        <v>7</v>
      </c>
      <c r="AZ42" s="85">
        <v>0</v>
      </c>
      <c r="BA42" s="44" t="s">
        <v>7</v>
      </c>
      <c r="BB42" s="8" t="s">
        <v>7</v>
      </c>
      <c r="BC42" s="21" t="s">
        <v>7</v>
      </c>
      <c r="BD42" s="8" t="s">
        <v>7</v>
      </c>
    </row>
    <row r="43" spans="1:56" ht="14.3">
      <c r="A43" s="7" t="s">
        <v>39</v>
      </c>
      <c r="B43" s="126">
        <v>1.3</v>
      </c>
      <c r="C43" s="126">
        <v>1.3</v>
      </c>
      <c r="D43" s="126">
        <v>1.3</v>
      </c>
      <c r="E43" s="126">
        <v>1.3</v>
      </c>
      <c r="F43" s="126">
        <v>1.3</v>
      </c>
      <c r="G43" s="126">
        <v>1.3</v>
      </c>
      <c r="H43" s="126">
        <v>1.3</v>
      </c>
      <c r="I43" s="126">
        <v>1.3</v>
      </c>
      <c r="J43" s="126">
        <v>1.3</v>
      </c>
      <c r="K43" s="126">
        <v>1.3</v>
      </c>
      <c r="L43" s="126">
        <v>1.3</v>
      </c>
      <c r="M43" s="126">
        <v>1.3</v>
      </c>
      <c r="N43" s="126">
        <v>0.1</v>
      </c>
      <c r="O43" s="21">
        <f>N43-B43</f>
        <v>-1.2</v>
      </c>
      <c r="P43" s="8">
        <f>N43/B43*100-100</f>
        <v>-92.307692307692307</v>
      </c>
      <c r="Q43" s="21">
        <f>N43-M43</f>
        <v>-1.2</v>
      </c>
      <c r="R43" s="8">
        <f>N43/M43*100-100</f>
        <v>-92.307692307692307</v>
      </c>
      <c r="S43" s="85">
        <v>0</v>
      </c>
      <c r="T43" s="21">
        <f>S43-N43</f>
        <v>-0.1</v>
      </c>
      <c r="U43" s="8">
        <f>S43/N43*100-100</f>
        <v>-100</v>
      </c>
      <c r="V43" s="85">
        <v>0</v>
      </c>
      <c r="W43" s="21">
        <f>V43-N43</f>
        <v>-0.1</v>
      </c>
      <c r="X43" s="8">
        <f>V43/N43*100-100</f>
        <v>-100</v>
      </c>
      <c r="Y43" s="21">
        <f>V43-S43</f>
        <v>0</v>
      </c>
      <c r="Z43" s="8" t="s">
        <v>7</v>
      </c>
      <c r="AA43" s="126">
        <v>1.1000000000000001</v>
      </c>
      <c r="AB43" s="20">
        <f>AA43-N43</f>
        <v>1</v>
      </c>
      <c r="AC43" s="6" t="s">
        <v>241</v>
      </c>
      <c r="AD43" s="20">
        <f>AA43-V43</f>
        <v>1.1000000000000001</v>
      </c>
      <c r="AE43" s="8" t="s">
        <v>7</v>
      </c>
      <c r="AF43" s="126">
        <v>0.9</v>
      </c>
      <c r="AG43" s="20">
        <f>AF43-N43</f>
        <v>0.8</v>
      </c>
      <c r="AH43" s="6" t="s">
        <v>252</v>
      </c>
      <c r="AI43" s="21">
        <f>AF43-AA43</f>
        <v>-0.20000000000000007</v>
      </c>
      <c r="AJ43" s="8">
        <f>AF43/AA43*100-100</f>
        <v>-18.181818181818187</v>
      </c>
      <c r="AK43" s="126">
        <v>0.2</v>
      </c>
      <c r="AL43" s="20">
        <f>AK43-N43</f>
        <v>0.1</v>
      </c>
      <c r="AM43" s="6" t="s">
        <v>230</v>
      </c>
      <c r="AN43" s="21">
        <f>AK43-AF43</f>
        <v>-0.7</v>
      </c>
      <c r="AO43" s="8">
        <f>AK43/AF43*100-100</f>
        <v>-77.777777777777771</v>
      </c>
      <c r="AP43" s="85">
        <v>0</v>
      </c>
      <c r="AQ43" s="21">
        <f>AP43-N43</f>
        <v>-0.1</v>
      </c>
      <c r="AR43" s="8">
        <f>AP43/N43*100-100</f>
        <v>-100</v>
      </c>
      <c r="AS43" s="21">
        <f>AP43-AK43</f>
        <v>-0.2</v>
      </c>
      <c r="AT43" s="8">
        <f>AP43/AK43*100-100</f>
        <v>-100</v>
      </c>
      <c r="AU43" s="85">
        <v>0</v>
      </c>
      <c r="AV43" s="21">
        <f>AU43-N43</f>
        <v>-0.1</v>
      </c>
      <c r="AW43" s="8">
        <f>AU43/N43*100-100</f>
        <v>-100</v>
      </c>
      <c r="AX43" s="21" t="s">
        <v>7</v>
      </c>
      <c r="AY43" s="8" t="s">
        <v>7</v>
      </c>
      <c r="AZ43" s="85">
        <v>0</v>
      </c>
      <c r="BA43" s="21">
        <f>AZ43-N43</f>
        <v>-0.1</v>
      </c>
      <c r="BB43" s="8">
        <f>AZ43/N43*100-100</f>
        <v>-100</v>
      </c>
      <c r="BC43" s="21" t="s">
        <v>7</v>
      </c>
      <c r="BD43" s="8" t="s">
        <v>7</v>
      </c>
    </row>
    <row r="44" spans="1:56" ht="14.3">
      <c r="A44" s="7" t="s">
        <v>105</v>
      </c>
      <c r="B44" s="95">
        <v>10.3</v>
      </c>
      <c r="C44" s="127">
        <v>8</v>
      </c>
      <c r="D44" s="95">
        <v>11.8</v>
      </c>
      <c r="E44" s="95">
        <v>9.9</v>
      </c>
      <c r="F44" s="95">
        <v>11.7</v>
      </c>
      <c r="G44" s="95">
        <v>10.199999999999999</v>
      </c>
      <c r="H44" s="127">
        <v>9.4</v>
      </c>
      <c r="I44" s="127">
        <v>9.5</v>
      </c>
      <c r="J44" s="127">
        <v>9.6</v>
      </c>
      <c r="K44" s="127">
        <v>9.8000000000000007</v>
      </c>
      <c r="L44" s="127">
        <v>8.9</v>
      </c>
      <c r="M44" s="127">
        <v>5.5</v>
      </c>
      <c r="N44" s="127">
        <v>1.5</v>
      </c>
      <c r="O44" s="21">
        <f>N44-B44</f>
        <v>-8.8000000000000007</v>
      </c>
      <c r="P44" s="8">
        <f>N44/B44*100-100</f>
        <v>-85.4368932038835</v>
      </c>
      <c r="Q44" s="21">
        <f>N44-M44</f>
        <v>-4</v>
      </c>
      <c r="R44" s="8">
        <f>N44/M44*100-100</f>
        <v>-72.727272727272734</v>
      </c>
      <c r="S44" s="127">
        <v>1.5</v>
      </c>
      <c r="T44" s="20">
        <f>S44-N44</f>
        <v>0</v>
      </c>
      <c r="U44" s="6">
        <f>S44/N44*100-100</f>
        <v>0</v>
      </c>
      <c r="V44" s="127">
        <v>1.7</v>
      </c>
      <c r="W44" s="20">
        <f>V44-N44</f>
        <v>0.19999999999999996</v>
      </c>
      <c r="X44" s="6">
        <f>V44/N44*100-100</f>
        <v>13.333333333333329</v>
      </c>
      <c r="Y44" s="20">
        <f>V44-S44</f>
        <v>0.19999999999999996</v>
      </c>
      <c r="Z44" s="6">
        <f>V44/S44*100-100</f>
        <v>13.333333333333329</v>
      </c>
      <c r="AA44" s="127">
        <v>1.9</v>
      </c>
      <c r="AB44" s="20">
        <f>AA44-N44</f>
        <v>0.39999999999999991</v>
      </c>
      <c r="AC44" s="6">
        <f>AA44/N44*100-100</f>
        <v>26.666666666666657</v>
      </c>
      <c r="AD44" s="20">
        <f>AA44-V44</f>
        <v>0.19999999999999996</v>
      </c>
      <c r="AE44" s="6">
        <f>AA44/V44*100-100</f>
        <v>11.764705882352942</v>
      </c>
      <c r="AF44" s="127">
        <v>2</v>
      </c>
      <c r="AG44" s="20">
        <f>AF44-N44</f>
        <v>0.5</v>
      </c>
      <c r="AH44" s="6">
        <f>AF44/N44*100-100</f>
        <v>33.333333333333314</v>
      </c>
      <c r="AI44" s="20">
        <f>AF44-AA44</f>
        <v>0.10000000000000009</v>
      </c>
      <c r="AJ44" s="6">
        <f>AF44/AA44*100-100</f>
        <v>5.2631578947368354</v>
      </c>
      <c r="AK44" s="127">
        <v>0.4</v>
      </c>
      <c r="AL44" s="21">
        <f>AK44-N44</f>
        <v>-1.1000000000000001</v>
      </c>
      <c r="AM44" s="8">
        <f>AK44/N44*100-100</f>
        <v>-73.333333333333329</v>
      </c>
      <c r="AN44" s="21">
        <f>AK44-AF44</f>
        <v>-1.6</v>
      </c>
      <c r="AO44" s="8">
        <f>AK44/AF44*100-100</f>
        <v>-80</v>
      </c>
      <c r="AP44" s="127">
        <v>0.5</v>
      </c>
      <c r="AQ44" s="21">
        <f>AP44-N44</f>
        <v>-1</v>
      </c>
      <c r="AR44" s="8">
        <f>AP44/N44*100-100</f>
        <v>-66.666666666666671</v>
      </c>
      <c r="AS44" s="20">
        <f>AP44-AK44</f>
        <v>9.9999999999999978E-2</v>
      </c>
      <c r="AT44" s="6">
        <f>AP44/AK44*100-100</f>
        <v>25</v>
      </c>
      <c r="AU44" s="127">
        <v>0.6</v>
      </c>
      <c r="AV44" s="21">
        <f>AU44-N44</f>
        <v>-0.9</v>
      </c>
      <c r="AW44" s="8">
        <f>AU44/N44*100-100</f>
        <v>-60</v>
      </c>
      <c r="AX44" s="20">
        <f>AU44-AP44</f>
        <v>9.9999999999999978E-2</v>
      </c>
      <c r="AY44" s="6">
        <f>AU44/AP44*100-100</f>
        <v>20</v>
      </c>
      <c r="AZ44" s="127">
        <v>1.1000000000000001</v>
      </c>
      <c r="BA44" s="21">
        <f>AZ44-N44</f>
        <v>-0.39999999999999991</v>
      </c>
      <c r="BB44" s="8">
        <f>AZ44/N44*100-100</f>
        <v>-26.666666666666657</v>
      </c>
      <c r="BC44" s="20">
        <f>AZ44-AU44</f>
        <v>0.50000000000000011</v>
      </c>
      <c r="BD44" s="6">
        <f>AZ44/AU44*100-100</f>
        <v>83.333333333333343</v>
      </c>
    </row>
    <row r="45" spans="1:56" ht="14.3">
      <c r="A45" s="7" t="s">
        <v>43</v>
      </c>
      <c r="B45" s="126">
        <v>0.5</v>
      </c>
      <c r="C45" s="126">
        <v>0.5</v>
      </c>
      <c r="D45" s="126">
        <v>0.5</v>
      </c>
      <c r="E45" s="126">
        <v>0.5</v>
      </c>
      <c r="F45" s="126">
        <v>0.5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21">
        <f>N45-B45</f>
        <v>-0.5</v>
      </c>
      <c r="P45" s="8">
        <f>N45/B45*100-100</f>
        <v>-100</v>
      </c>
      <c r="Q45" s="8" t="s">
        <v>7</v>
      </c>
      <c r="R45" s="8" t="s">
        <v>7</v>
      </c>
      <c r="S45" s="85">
        <v>0</v>
      </c>
      <c r="T45" s="8" t="s">
        <v>7</v>
      </c>
      <c r="U45" s="8" t="s">
        <v>7</v>
      </c>
      <c r="V45" s="85">
        <v>0</v>
      </c>
      <c r="W45" s="8" t="s">
        <v>7</v>
      </c>
      <c r="X45" s="8" t="s">
        <v>7</v>
      </c>
      <c r="Y45" s="8" t="s">
        <v>7</v>
      </c>
      <c r="Z45" s="8" t="s">
        <v>7</v>
      </c>
      <c r="AA45" s="85">
        <v>0</v>
      </c>
      <c r="AB45" s="8" t="s">
        <v>7</v>
      </c>
      <c r="AC45" s="8" t="s">
        <v>7</v>
      </c>
      <c r="AD45" s="8" t="s">
        <v>7</v>
      </c>
      <c r="AE45" s="8" t="s">
        <v>7</v>
      </c>
      <c r="AF45" s="85">
        <v>0</v>
      </c>
      <c r="AG45" s="8" t="s">
        <v>7</v>
      </c>
      <c r="AH45" s="8" t="s">
        <v>7</v>
      </c>
      <c r="AI45" s="8" t="s">
        <v>7</v>
      </c>
      <c r="AJ45" s="8" t="s">
        <v>7</v>
      </c>
      <c r="AK45" s="85">
        <v>0</v>
      </c>
      <c r="AL45" s="8" t="s">
        <v>7</v>
      </c>
      <c r="AM45" s="8" t="s">
        <v>7</v>
      </c>
      <c r="AN45" s="8" t="s">
        <v>7</v>
      </c>
      <c r="AO45" s="8" t="s">
        <v>7</v>
      </c>
      <c r="AP45" s="85">
        <v>0</v>
      </c>
      <c r="AQ45" s="8" t="s">
        <v>7</v>
      </c>
      <c r="AR45" s="8" t="s">
        <v>7</v>
      </c>
      <c r="AS45" s="8" t="s">
        <v>7</v>
      </c>
      <c r="AT45" s="8" t="s">
        <v>7</v>
      </c>
      <c r="AU45" s="85">
        <v>0</v>
      </c>
      <c r="AV45" s="8" t="s">
        <v>7</v>
      </c>
      <c r="AW45" s="8" t="s">
        <v>7</v>
      </c>
      <c r="AX45" s="8" t="s">
        <v>7</v>
      </c>
      <c r="AY45" s="8" t="s">
        <v>7</v>
      </c>
      <c r="AZ45" s="85">
        <v>0</v>
      </c>
      <c r="BA45" s="8" t="s">
        <v>7</v>
      </c>
      <c r="BB45" s="8" t="s">
        <v>7</v>
      </c>
      <c r="BC45" s="8" t="s">
        <v>7</v>
      </c>
      <c r="BD45" s="8" t="s">
        <v>7</v>
      </c>
    </row>
    <row r="46" spans="1:56" ht="13.6">
      <c r="A46" s="7" t="s">
        <v>45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" t="s">
        <v>7</v>
      </c>
      <c r="P46" s="8" t="s">
        <v>7</v>
      </c>
      <c r="Q46" s="8" t="s">
        <v>7</v>
      </c>
      <c r="R46" s="8" t="s">
        <v>7</v>
      </c>
      <c r="S46" s="85">
        <v>0</v>
      </c>
      <c r="T46" s="8" t="s">
        <v>7</v>
      </c>
      <c r="U46" s="8" t="s">
        <v>7</v>
      </c>
      <c r="V46" s="85">
        <v>0</v>
      </c>
      <c r="W46" s="8" t="s">
        <v>7</v>
      </c>
      <c r="X46" s="8" t="s">
        <v>7</v>
      </c>
      <c r="Y46" s="8" t="s">
        <v>7</v>
      </c>
      <c r="Z46" s="8" t="s">
        <v>7</v>
      </c>
      <c r="AA46" s="85">
        <v>0</v>
      </c>
      <c r="AB46" s="8" t="s">
        <v>7</v>
      </c>
      <c r="AC46" s="8" t="s">
        <v>7</v>
      </c>
      <c r="AD46" s="8" t="s">
        <v>7</v>
      </c>
      <c r="AE46" s="8" t="s">
        <v>7</v>
      </c>
      <c r="AF46" s="85">
        <v>0</v>
      </c>
      <c r="AG46" s="8" t="s">
        <v>7</v>
      </c>
      <c r="AH46" s="8" t="s">
        <v>7</v>
      </c>
      <c r="AI46" s="8" t="s">
        <v>7</v>
      </c>
      <c r="AJ46" s="8" t="s">
        <v>7</v>
      </c>
      <c r="AK46" s="85">
        <v>0</v>
      </c>
      <c r="AL46" s="8" t="s">
        <v>7</v>
      </c>
      <c r="AM46" s="8" t="s">
        <v>7</v>
      </c>
      <c r="AN46" s="8" t="s">
        <v>7</v>
      </c>
      <c r="AO46" s="8" t="s">
        <v>7</v>
      </c>
      <c r="AP46" s="85">
        <v>0</v>
      </c>
      <c r="AQ46" s="8" t="s">
        <v>7</v>
      </c>
      <c r="AR46" s="8" t="s">
        <v>7</v>
      </c>
      <c r="AS46" s="8" t="s">
        <v>7</v>
      </c>
      <c r="AT46" s="8" t="s">
        <v>7</v>
      </c>
      <c r="AU46" s="85">
        <v>0</v>
      </c>
      <c r="AV46" s="8" t="s">
        <v>7</v>
      </c>
      <c r="AW46" s="8" t="s">
        <v>7</v>
      </c>
      <c r="AX46" s="8" t="s">
        <v>7</v>
      </c>
      <c r="AY46" s="8" t="s">
        <v>7</v>
      </c>
      <c r="AZ46" s="85">
        <v>0</v>
      </c>
      <c r="BA46" s="8" t="s">
        <v>7</v>
      </c>
      <c r="BB46" s="8" t="s">
        <v>7</v>
      </c>
      <c r="BC46" s="8" t="s">
        <v>7</v>
      </c>
      <c r="BD46" s="8" t="s">
        <v>7</v>
      </c>
    </row>
    <row r="47" spans="1:56" ht="14.45" customHeight="1">
      <c r="A47" s="7" t="s">
        <v>46</v>
      </c>
      <c r="B47" s="95">
        <v>14.4</v>
      </c>
      <c r="C47" s="95">
        <v>14.4</v>
      </c>
      <c r="D47" s="95">
        <v>14.4</v>
      </c>
      <c r="E47" s="95">
        <v>14.4</v>
      </c>
      <c r="F47" s="95">
        <v>14.4</v>
      </c>
      <c r="G47" s="95">
        <v>14.4</v>
      </c>
      <c r="H47" s="95">
        <v>14.4</v>
      </c>
      <c r="I47" s="95">
        <v>33.4</v>
      </c>
      <c r="J47" s="95">
        <v>33.4</v>
      </c>
      <c r="K47" s="95">
        <v>33.4</v>
      </c>
      <c r="L47" s="95">
        <v>33.4</v>
      </c>
      <c r="M47" s="95">
        <v>33.4</v>
      </c>
      <c r="N47" s="95">
        <v>31.8</v>
      </c>
      <c r="O47" s="20">
        <f>N47-B47</f>
        <v>17.399999999999999</v>
      </c>
      <c r="P47" s="6" t="s">
        <v>208</v>
      </c>
      <c r="Q47" s="21">
        <f>N47-M47</f>
        <v>-1.5999999999999979</v>
      </c>
      <c r="R47" s="8">
        <f>N47/M47*100-100</f>
        <v>-4.7904191616766383</v>
      </c>
      <c r="S47" s="95">
        <v>31.7</v>
      </c>
      <c r="T47" s="21">
        <f>S47-N47</f>
        <v>-0.10000000000000142</v>
      </c>
      <c r="U47" s="8">
        <f>S47/N47*100-100</f>
        <v>-0.31446540880503449</v>
      </c>
      <c r="V47" s="95">
        <v>31.7</v>
      </c>
      <c r="W47" s="21">
        <f>V47-N47</f>
        <v>-0.10000000000000142</v>
      </c>
      <c r="X47" s="8">
        <f>V47/N47*100-100</f>
        <v>-0.31446540880503449</v>
      </c>
      <c r="Y47" s="20">
        <f>V47-S47</f>
        <v>0</v>
      </c>
      <c r="Z47" s="6">
        <f>V47/S47*100-100</f>
        <v>0</v>
      </c>
      <c r="AA47" s="95">
        <v>31.7</v>
      </c>
      <c r="AB47" s="21">
        <f>AA47-N47</f>
        <v>-0.10000000000000142</v>
      </c>
      <c r="AC47" s="8">
        <f>AA47/N47*100-100</f>
        <v>-0.31446540880503449</v>
      </c>
      <c r="AD47" s="20">
        <f>AA47-V47</f>
        <v>0</v>
      </c>
      <c r="AE47" s="6">
        <f>AA47/V47*100-100</f>
        <v>0</v>
      </c>
      <c r="AF47" s="95">
        <v>31.7</v>
      </c>
      <c r="AG47" s="21">
        <f>AF47-N47</f>
        <v>-0.10000000000000142</v>
      </c>
      <c r="AH47" s="8">
        <f>AF47/N47*100-100</f>
        <v>-0.31446540880503449</v>
      </c>
      <c r="AI47" s="20">
        <f>AF47-AA47</f>
        <v>0</v>
      </c>
      <c r="AJ47" s="6">
        <f>AF47/AA47*100-100</f>
        <v>0</v>
      </c>
      <c r="AK47" s="95">
        <v>17.3</v>
      </c>
      <c r="AL47" s="21">
        <f>AK47-N47</f>
        <v>-14.5</v>
      </c>
      <c r="AM47" s="8">
        <f>AK47/N47*100-100</f>
        <v>-45.59748427672956</v>
      </c>
      <c r="AN47" s="21">
        <f>AK47-AF47</f>
        <v>-14.399999999999999</v>
      </c>
      <c r="AO47" s="8">
        <f>AK47/AF47*100-100</f>
        <v>-45.42586750788643</v>
      </c>
      <c r="AP47" s="95">
        <v>17.3</v>
      </c>
      <c r="AQ47" s="21">
        <f>AP47-N47</f>
        <v>-14.5</v>
      </c>
      <c r="AR47" s="8">
        <f>AP47/N47*100-100</f>
        <v>-45.59748427672956</v>
      </c>
      <c r="AS47" s="21">
        <f>AP47-AK47</f>
        <v>0</v>
      </c>
      <c r="AT47" s="8">
        <f>AP47/AK47*100-100</f>
        <v>0</v>
      </c>
      <c r="AU47" s="85">
        <v>0</v>
      </c>
      <c r="AV47" s="21">
        <f>AU47-N47</f>
        <v>-31.8</v>
      </c>
      <c r="AW47" s="8">
        <f>AU47/N47*100-100</f>
        <v>-100</v>
      </c>
      <c r="AX47" s="21">
        <f>AU47-AP47</f>
        <v>-17.3</v>
      </c>
      <c r="AY47" s="8">
        <f>AU47/AP47*100-100</f>
        <v>-100</v>
      </c>
      <c r="AZ47" s="85">
        <v>0</v>
      </c>
      <c r="BA47" s="21">
        <f>AZ47-N47</f>
        <v>-31.8</v>
      </c>
      <c r="BB47" s="8">
        <f>AZ47/N47*100-100</f>
        <v>-100</v>
      </c>
      <c r="BC47" s="8" t="s">
        <v>7</v>
      </c>
      <c r="BD47" s="8" t="s">
        <v>7</v>
      </c>
    </row>
    <row r="48" spans="1:56" ht="13.6">
      <c r="A48" s="7" t="s">
        <v>47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21" t="s">
        <v>7</v>
      </c>
      <c r="P48" s="45" t="s">
        <v>7</v>
      </c>
      <c r="Q48" s="21" t="s">
        <v>7</v>
      </c>
      <c r="R48" s="8" t="s">
        <v>7</v>
      </c>
      <c r="S48" s="85">
        <v>0</v>
      </c>
      <c r="T48" s="21" t="s">
        <v>7</v>
      </c>
      <c r="U48" s="8" t="s">
        <v>7</v>
      </c>
      <c r="V48" s="85">
        <v>0</v>
      </c>
      <c r="W48" s="21" t="s">
        <v>7</v>
      </c>
      <c r="X48" s="45" t="s">
        <v>7</v>
      </c>
      <c r="Y48" s="21" t="s">
        <v>7</v>
      </c>
      <c r="Z48" s="8" t="s">
        <v>7</v>
      </c>
      <c r="AA48" s="85">
        <v>0</v>
      </c>
      <c r="AB48" s="21" t="s">
        <v>7</v>
      </c>
      <c r="AC48" s="45" t="s">
        <v>7</v>
      </c>
      <c r="AD48" s="21" t="s">
        <v>7</v>
      </c>
      <c r="AE48" s="8" t="s">
        <v>7</v>
      </c>
      <c r="AF48" s="85">
        <v>0</v>
      </c>
      <c r="AG48" s="21" t="s">
        <v>7</v>
      </c>
      <c r="AH48" s="45" t="s">
        <v>7</v>
      </c>
      <c r="AI48" s="21" t="s">
        <v>7</v>
      </c>
      <c r="AJ48" s="8" t="s">
        <v>7</v>
      </c>
      <c r="AK48" s="85">
        <v>0</v>
      </c>
      <c r="AL48" s="21" t="s">
        <v>7</v>
      </c>
      <c r="AM48" s="45" t="s">
        <v>7</v>
      </c>
      <c r="AN48" s="21" t="s">
        <v>7</v>
      </c>
      <c r="AO48" s="8" t="s">
        <v>7</v>
      </c>
      <c r="AP48" s="85">
        <v>0</v>
      </c>
      <c r="AQ48" s="21" t="s">
        <v>7</v>
      </c>
      <c r="AR48" s="45" t="s">
        <v>7</v>
      </c>
      <c r="AS48" s="21" t="s">
        <v>7</v>
      </c>
      <c r="AT48" s="8" t="s">
        <v>7</v>
      </c>
      <c r="AU48" s="85">
        <v>0</v>
      </c>
      <c r="AV48" s="21" t="s">
        <v>7</v>
      </c>
      <c r="AW48" s="45" t="s">
        <v>7</v>
      </c>
      <c r="AX48" s="21" t="s">
        <v>7</v>
      </c>
      <c r="AY48" s="8" t="s">
        <v>7</v>
      </c>
      <c r="AZ48" s="85">
        <v>0</v>
      </c>
      <c r="BA48" s="21" t="s">
        <v>7</v>
      </c>
      <c r="BB48" s="45" t="s">
        <v>7</v>
      </c>
      <c r="BC48" s="21" t="s">
        <v>7</v>
      </c>
      <c r="BD48" s="8" t="s">
        <v>7</v>
      </c>
    </row>
    <row r="49" spans="1:56" ht="13.6">
      <c r="A49" s="7" t="s">
        <v>106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1" t="s">
        <v>7</v>
      </c>
      <c r="P49" s="45" t="s">
        <v>7</v>
      </c>
      <c r="Q49" s="21" t="s">
        <v>7</v>
      </c>
      <c r="R49" s="8" t="s">
        <v>7</v>
      </c>
      <c r="S49" s="85">
        <v>0</v>
      </c>
      <c r="T49" s="21" t="s">
        <v>7</v>
      </c>
      <c r="U49" s="8" t="s">
        <v>7</v>
      </c>
      <c r="V49" s="85">
        <v>0</v>
      </c>
      <c r="W49" s="21" t="s">
        <v>7</v>
      </c>
      <c r="X49" s="45" t="s">
        <v>7</v>
      </c>
      <c r="Y49" s="21" t="s">
        <v>7</v>
      </c>
      <c r="Z49" s="8" t="s">
        <v>7</v>
      </c>
      <c r="AA49" s="85">
        <v>0</v>
      </c>
      <c r="AB49" s="21" t="s">
        <v>7</v>
      </c>
      <c r="AC49" s="45" t="s">
        <v>7</v>
      </c>
      <c r="AD49" s="21" t="s">
        <v>7</v>
      </c>
      <c r="AE49" s="8" t="s">
        <v>7</v>
      </c>
      <c r="AF49" s="85">
        <v>0</v>
      </c>
      <c r="AG49" s="21" t="s">
        <v>7</v>
      </c>
      <c r="AH49" s="45" t="s">
        <v>7</v>
      </c>
      <c r="AI49" s="21" t="s">
        <v>7</v>
      </c>
      <c r="AJ49" s="8" t="s">
        <v>7</v>
      </c>
      <c r="AK49" s="85">
        <v>0</v>
      </c>
      <c r="AL49" s="21" t="s">
        <v>7</v>
      </c>
      <c r="AM49" s="45" t="s">
        <v>7</v>
      </c>
      <c r="AN49" s="21" t="s">
        <v>7</v>
      </c>
      <c r="AO49" s="8" t="s">
        <v>7</v>
      </c>
      <c r="AP49" s="85">
        <v>0</v>
      </c>
      <c r="AQ49" s="21" t="s">
        <v>7</v>
      </c>
      <c r="AR49" s="45" t="s">
        <v>7</v>
      </c>
      <c r="AS49" s="21" t="s">
        <v>7</v>
      </c>
      <c r="AT49" s="8" t="s">
        <v>7</v>
      </c>
      <c r="AU49" s="85">
        <v>0</v>
      </c>
      <c r="AV49" s="21" t="s">
        <v>7</v>
      </c>
      <c r="AW49" s="45" t="s">
        <v>7</v>
      </c>
      <c r="AX49" s="21" t="s">
        <v>7</v>
      </c>
      <c r="AY49" s="8" t="s">
        <v>7</v>
      </c>
      <c r="AZ49" s="85">
        <v>0</v>
      </c>
      <c r="BA49" s="21" t="s">
        <v>7</v>
      </c>
      <c r="BB49" s="45" t="s">
        <v>7</v>
      </c>
      <c r="BC49" s="21" t="s">
        <v>7</v>
      </c>
      <c r="BD49" s="8" t="s">
        <v>7</v>
      </c>
    </row>
    <row r="50" spans="1:56" ht="28.55">
      <c r="A50" s="30" t="s">
        <v>91</v>
      </c>
      <c r="B50" s="31">
        <f t="shared" ref="B50:N50" si="5">SUM(B51:B57)</f>
        <v>3.3</v>
      </c>
      <c r="C50" s="31">
        <f t="shared" si="5"/>
        <v>3.3</v>
      </c>
      <c r="D50" s="31">
        <f t="shared" si="5"/>
        <v>3.3</v>
      </c>
      <c r="E50" s="31">
        <f t="shared" si="5"/>
        <v>4.8</v>
      </c>
      <c r="F50" s="31">
        <f t="shared" si="5"/>
        <v>3.5</v>
      </c>
      <c r="G50" s="31">
        <f t="shared" si="5"/>
        <v>4.0999999999999996</v>
      </c>
      <c r="H50" s="31">
        <f t="shared" si="5"/>
        <v>15.2</v>
      </c>
      <c r="I50" s="31">
        <f t="shared" si="5"/>
        <v>15.399999999999999</v>
      </c>
      <c r="J50" s="31">
        <f t="shared" si="5"/>
        <v>15.4</v>
      </c>
      <c r="K50" s="31">
        <f t="shared" si="5"/>
        <v>12.3</v>
      </c>
      <c r="L50" s="31">
        <f t="shared" si="5"/>
        <v>12.4</v>
      </c>
      <c r="M50" s="31">
        <f t="shared" si="5"/>
        <v>12.5</v>
      </c>
      <c r="N50" s="31">
        <f t="shared" si="5"/>
        <v>12.5</v>
      </c>
      <c r="O50" s="32">
        <f>N50-B50</f>
        <v>9.1999999999999993</v>
      </c>
      <c r="P50" s="33" t="s">
        <v>201</v>
      </c>
      <c r="Q50" s="32">
        <f>N50-M50</f>
        <v>0</v>
      </c>
      <c r="R50" s="33">
        <f>N50/M50*100-100</f>
        <v>0</v>
      </c>
      <c r="S50" s="31">
        <f>SUM(S51:S57)</f>
        <v>12.6</v>
      </c>
      <c r="T50" s="32">
        <f>S50-N50</f>
        <v>9.9999999999999645E-2</v>
      </c>
      <c r="U50" s="33">
        <f>S50/N50*100-100</f>
        <v>0.79999999999999716</v>
      </c>
      <c r="V50" s="31">
        <f>SUM(V51:V57)</f>
        <v>17</v>
      </c>
      <c r="W50" s="32">
        <f>V50-N50</f>
        <v>4.5</v>
      </c>
      <c r="X50" s="33">
        <f>V50/N50*100-100</f>
        <v>36</v>
      </c>
      <c r="Y50" s="32">
        <f>V50-S50</f>
        <v>4.4000000000000004</v>
      </c>
      <c r="Z50" s="33">
        <f>V50/S50*100-100</f>
        <v>34.920634920634939</v>
      </c>
      <c r="AA50" s="31">
        <f>SUM(AA51:AA57)</f>
        <v>17.5</v>
      </c>
      <c r="AB50" s="32">
        <f>AA50-N50</f>
        <v>5</v>
      </c>
      <c r="AC50" s="33">
        <f>AA50/N50*100-100</f>
        <v>40</v>
      </c>
      <c r="AD50" s="32">
        <f>AA50-V50</f>
        <v>0.5</v>
      </c>
      <c r="AE50" s="33">
        <f>AA50/V50*100-100</f>
        <v>2.941176470588232</v>
      </c>
      <c r="AF50" s="31">
        <f>SUM(AF51:AF57)</f>
        <v>18.5</v>
      </c>
      <c r="AG50" s="32">
        <f>AF50-N50</f>
        <v>6</v>
      </c>
      <c r="AH50" s="33">
        <f>AF50/N50*100-100</f>
        <v>48</v>
      </c>
      <c r="AI50" s="32">
        <f>AF50-AA50</f>
        <v>1</v>
      </c>
      <c r="AJ50" s="33">
        <f>AF50/AA50*100-100</f>
        <v>5.7142857142857224</v>
      </c>
      <c r="AK50" s="31">
        <f>SUM(AK51:AK57)</f>
        <v>16.5</v>
      </c>
      <c r="AL50" s="32">
        <f>AK50-N50</f>
        <v>4</v>
      </c>
      <c r="AM50" s="33">
        <f>AK50/N50*100-100</f>
        <v>32</v>
      </c>
      <c r="AN50" s="32">
        <f>AK50-AF50</f>
        <v>-2</v>
      </c>
      <c r="AO50" s="33">
        <f>AK50/AF50*100-100</f>
        <v>-10.810810810810807</v>
      </c>
      <c r="AP50" s="31">
        <f>SUM(AP51:AP57)</f>
        <v>14.9</v>
      </c>
      <c r="AQ50" s="32">
        <f>AP50-N50</f>
        <v>2.4000000000000004</v>
      </c>
      <c r="AR50" s="33">
        <f>AP50/N50*100-100</f>
        <v>19.199999999999989</v>
      </c>
      <c r="AS50" s="32">
        <f>AP50-AK50</f>
        <v>-1.5999999999999996</v>
      </c>
      <c r="AT50" s="33">
        <f>AP50/AK50*100-100</f>
        <v>-9.6969696969696884</v>
      </c>
      <c r="AU50" s="31">
        <f>SUM(AU51:AU57)</f>
        <v>13.4</v>
      </c>
      <c r="AV50" s="32">
        <f>AU50-N50</f>
        <v>0.90000000000000036</v>
      </c>
      <c r="AW50" s="33">
        <f>AU50/N50*100-100</f>
        <v>7.2000000000000028</v>
      </c>
      <c r="AX50" s="32">
        <f>AU50-AP50</f>
        <v>-1.5</v>
      </c>
      <c r="AY50" s="33">
        <f>AU50/AP50*100-100</f>
        <v>-10.067114093959731</v>
      </c>
      <c r="AZ50" s="31">
        <f>SUM(AZ51:AZ57)</f>
        <v>13.5</v>
      </c>
      <c r="BA50" s="32">
        <f>AZ50-N50</f>
        <v>1</v>
      </c>
      <c r="BB50" s="33">
        <f>AZ50/N50*100-100</f>
        <v>8</v>
      </c>
      <c r="BC50" s="32">
        <f>AZ50-AU50</f>
        <v>9.9999999999999645E-2</v>
      </c>
      <c r="BD50" s="33">
        <f>AZ50/AU50*100-100</f>
        <v>0.74626865671640985</v>
      </c>
    </row>
    <row r="51" spans="1:56" ht="14.95" customHeight="1">
      <c r="A51" s="7" t="s">
        <v>36</v>
      </c>
      <c r="B51" s="127">
        <v>3.3</v>
      </c>
      <c r="C51" s="127">
        <v>3.3</v>
      </c>
      <c r="D51" s="127">
        <v>3.3</v>
      </c>
      <c r="E51" s="127">
        <v>3.3</v>
      </c>
      <c r="F51" s="127">
        <v>3.3</v>
      </c>
      <c r="G51" s="127">
        <v>3.9</v>
      </c>
      <c r="H51" s="95">
        <v>15</v>
      </c>
      <c r="I51" s="95">
        <v>15.2</v>
      </c>
      <c r="J51" s="95">
        <v>15.4</v>
      </c>
      <c r="K51" s="95">
        <v>12.3</v>
      </c>
      <c r="L51" s="95">
        <v>12.4</v>
      </c>
      <c r="M51" s="95">
        <v>12.5</v>
      </c>
      <c r="N51" s="95">
        <v>12.5</v>
      </c>
      <c r="O51" s="20">
        <f>N51-B51</f>
        <v>9.1999999999999993</v>
      </c>
      <c r="P51" s="6" t="s">
        <v>201</v>
      </c>
      <c r="Q51" s="20">
        <f>N51-M51</f>
        <v>0</v>
      </c>
      <c r="R51" s="6">
        <f>N51/M51*100-100</f>
        <v>0</v>
      </c>
      <c r="S51" s="95">
        <v>12.6</v>
      </c>
      <c r="T51" s="20">
        <f>S51-N51</f>
        <v>9.9999999999999645E-2</v>
      </c>
      <c r="U51" s="6">
        <f>S51/N51*100-100</f>
        <v>0.79999999999999716</v>
      </c>
      <c r="V51" s="95">
        <v>17</v>
      </c>
      <c r="W51" s="20">
        <f>V51-N51</f>
        <v>4.5</v>
      </c>
      <c r="X51" s="6">
        <f>V51/N51*100-100</f>
        <v>36</v>
      </c>
      <c r="Y51" s="20">
        <f>V51-S51</f>
        <v>4.4000000000000004</v>
      </c>
      <c r="Z51" s="6">
        <f>V51/S51*100-100</f>
        <v>34.920634920634939</v>
      </c>
      <c r="AA51" s="95">
        <v>17.5</v>
      </c>
      <c r="AB51" s="20">
        <f>AA51-N51</f>
        <v>5</v>
      </c>
      <c r="AC51" s="6">
        <f>AA51/N51*100-100</f>
        <v>40</v>
      </c>
      <c r="AD51" s="20">
        <f>AA51-V51</f>
        <v>0.5</v>
      </c>
      <c r="AE51" s="6">
        <f>AA51/V51*100-100</f>
        <v>2.941176470588232</v>
      </c>
      <c r="AF51" s="95">
        <v>18.5</v>
      </c>
      <c r="AG51" s="20">
        <f>AF51-N51</f>
        <v>6</v>
      </c>
      <c r="AH51" s="6">
        <f>AF51/N51*100-100</f>
        <v>48</v>
      </c>
      <c r="AI51" s="20">
        <f>AF51-AA51</f>
        <v>1</v>
      </c>
      <c r="AJ51" s="6">
        <f>AF51/AA51*100-100</f>
        <v>5.7142857142857224</v>
      </c>
      <c r="AK51" s="95">
        <v>14.9</v>
      </c>
      <c r="AL51" s="20">
        <f>AK51-N51</f>
        <v>2.4000000000000004</v>
      </c>
      <c r="AM51" s="6">
        <f>AK51/N51*100-100</f>
        <v>19.199999999999989</v>
      </c>
      <c r="AN51" s="21">
        <f>AK51-AF51</f>
        <v>-3.5999999999999996</v>
      </c>
      <c r="AO51" s="8">
        <f>AK51/AF51*100-100</f>
        <v>-19.459459459459467</v>
      </c>
      <c r="AP51" s="95">
        <v>14.9</v>
      </c>
      <c r="AQ51" s="20">
        <f>AP51-N51</f>
        <v>2.4000000000000004</v>
      </c>
      <c r="AR51" s="6">
        <f>AP51/N51*100-100</f>
        <v>19.199999999999989</v>
      </c>
      <c r="AS51" s="20">
        <f>AP51-AK51</f>
        <v>0</v>
      </c>
      <c r="AT51" s="6">
        <f>AP51/AK51*100-100</f>
        <v>0</v>
      </c>
      <c r="AU51" s="95">
        <v>13.4</v>
      </c>
      <c r="AV51" s="20">
        <f>AU51-N51</f>
        <v>0.90000000000000036</v>
      </c>
      <c r="AW51" s="6">
        <f>AU51/N51*100-100</f>
        <v>7.2000000000000028</v>
      </c>
      <c r="AX51" s="21">
        <f>AU51-AP51</f>
        <v>-1.5</v>
      </c>
      <c r="AY51" s="8">
        <f>AU51/AP51*100-100</f>
        <v>-10.067114093959731</v>
      </c>
      <c r="AZ51" s="95">
        <v>13.5</v>
      </c>
      <c r="BA51" s="20">
        <f>AZ51-N51</f>
        <v>1</v>
      </c>
      <c r="BB51" s="6">
        <f>AZ51/N51*100-100</f>
        <v>8</v>
      </c>
      <c r="BC51" s="20">
        <f>AZ51-AU51</f>
        <v>9.9999999999999645E-2</v>
      </c>
      <c r="BD51" s="6">
        <f>AZ51/AU51*100-100</f>
        <v>0.74626865671640985</v>
      </c>
    </row>
    <row r="52" spans="1:56" ht="14.3">
      <c r="A52" s="7" t="s">
        <v>37</v>
      </c>
      <c r="B52" s="85">
        <v>0</v>
      </c>
      <c r="C52" s="85">
        <v>0</v>
      </c>
      <c r="D52" s="85">
        <v>0</v>
      </c>
      <c r="E52" s="126">
        <v>1.3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44" t="s">
        <v>7</v>
      </c>
      <c r="P52" s="8" t="s">
        <v>7</v>
      </c>
      <c r="Q52" s="21" t="s">
        <v>7</v>
      </c>
      <c r="R52" s="8" t="s">
        <v>7</v>
      </c>
      <c r="S52" s="85">
        <v>0</v>
      </c>
      <c r="T52" s="21" t="s">
        <v>7</v>
      </c>
      <c r="U52" s="8" t="s">
        <v>7</v>
      </c>
      <c r="V52" s="85">
        <v>0</v>
      </c>
      <c r="W52" s="44" t="s">
        <v>7</v>
      </c>
      <c r="X52" s="8" t="s">
        <v>7</v>
      </c>
      <c r="Y52" s="21" t="s">
        <v>7</v>
      </c>
      <c r="Z52" s="8" t="s">
        <v>7</v>
      </c>
      <c r="AA52" s="85">
        <v>0</v>
      </c>
      <c r="AB52" s="44" t="s">
        <v>7</v>
      </c>
      <c r="AC52" s="8" t="s">
        <v>7</v>
      </c>
      <c r="AD52" s="21" t="s">
        <v>7</v>
      </c>
      <c r="AE52" s="8" t="s">
        <v>7</v>
      </c>
      <c r="AF52" s="85">
        <v>0</v>
      </c>
      <c r="AG52" s="44" t="s">
        <v>7</v>
      </c>
      <c r="AH52" s="8" t="s">
        <v>7</v>
      </c>
      <c r="AI52" s="21" t="s">
        <v>7</v>
      </c>
      <c r="AJ52" s="8" t="s">
        <v>7</v>
      </c>
      <c r="AK52" s="85">
        <v>0</v>
      </c>
      <c r="AL52" s="44" t="s">
        <v>7</v>
      </c>
      <c r="AM52" s="8" t="s">
        <v>7</v>
      </c>
      <c r="AN52" s="21" t="s">
        <v>7</v>
      </c>
      <c r="AO52" s="8" t="s">
        <v>7</v>
      </c>
      <c r="AP52" s="85">
        <v>0</v>
      </c>
      <c r="AQ52" s="44" t="s">
        <v>7</v>
      </c>
      <c r="AR52" s="8" t="s">
        <v>7</v>
      </c>
      <c r="AS52" s="21" t="s">
        <v>7</v>
      </c>
      <c r="AT52" s="8" t="s">
        <v>7</v>
      </c>
      <c r="AU52" s="85">
        <v>0</v>
      </c>
      <c r="AV52" s="44" t="s">
        <v>7</v>
      </c>
      <c r="AW52" s="8" t="s">
        <v>7</v>
      </c>
      <c r="AX52" s="21" t="s">
        <v>7</v>
      </c>
      <c r="AY52" s="8" t="s">
        <v>7</v>
      </c>
      <c r="AZ52" s="85">
        <v>0</v>
      </c>
      <c r="BA52" s="44" t="s">
        <v>7</v>
      </c>
      <c r="BB52" s="8" t="s">
        <v>7</v>
      </c>
      <c r="BC52" s="21" t="s">
        <v>7</v>
      </c>
      <c r="BD52" s="8" t="s">
        <v>7</v>
      </c>
    </row>
    <row r="53" spans="1:56" ht="14.3" customHeight="1">
      <c r="A53" s="7" t="s">
        <v>38</v>
      </c>
      <c r="B53" s="85">
        <v>0</v>
      </c>
      <c r="C53" s="85">
        <v>0</v>
      </c>
      <c r="D53" s="85">
        <v>0</v>
      </c>
      <c r="E53" s="126">
        <v>0.2</v>
      </c>
      <c r="F53" s="126">
        <v>0.2</v>
      </c>
      <c r="G53" s="126">
        <v>0.2</v>
      </c>
      <c r="H53" s="126">
        <v>0.2</v>
      </c>
      <c r="I53" s="126">
        <v>0.2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44" t="s">
        <v>7</v>
      </c>
      <c r="P53" s="8" t="s">
        <v>7</v>
      </c>
      <c r="Q53" s="21" t="s">
        <v>7</v>
      </c>
      <c r="R53" s="8" t="s">
        <v>7</v>
      </c>
      <c r="S53" s="85">
        <v>0</v>
      </c>
      <c r="T53" s="21" t="s">
        <v>7</v>
      </c>
      <c r="U53" s="8" t="s">
        <v>7</v>
      </c>
      <c r="V53" s="85">
        <v>0</v>
      </c>
      <c r="W53" s="44" t="s">
        <v>7</v>
      </c>
      <c r="X53" s="8" t="s">
        <v>7</v>
      </c>
      <c r="Y53" s="21" t="s">
        <v>7</v>
      </c>
      <c r="Z53" s="8" t="s">
        <v>7</v>
      </c>
      <c r="AA53" s="85">
        <v>0</v>
      </c>
      <c r="AB53" s="44" t="s">
        <v>7</v>
      </c>
      <c r="AC53" s="8" t="s">
        <v>7</v>
      </c>
      <c r="AD53" s="21" t="s">
        <v>7</v>
      </c>
      <c r="AE53" s="8" t="s">
        <v>7</v>
      </c>
      <c r="AF53" s="85">
        <v>0</v>
      </c>
      <c r="AG53" s="44" t="s">
        <v>7</v>
      </c>
      <c r="AH53" s="8" t="s">
        <v>7</v>
      </c>
      <c r="AI53" s="21" t="s">
        <v>7</v>
      </c>
      <c r="AJ53" s="8" t="s">
        <v>7</v>
      </c>
      <c r="AK53" s="85">
        <v>0</v>
      </c>
      <c r="AL53" s="44" t="s">
        <v>7</v>
      </c>
      <c r="AM53" s="8" t="s">
        <v>7</v>
      </c>
      <c r="AN53" s="21" t="s">
        <v>7</v>
      </c>
      <c r="AO53" s="8" t="s">
        <v>7</v>
      </c>
      <c r="AP53" s="85">
        <v>0</v>
      </c>
      <c r="AQ53" s="44" t="s">
        <v>7</v>
      </c>
      <c r="AR53" s="8" t="s">
        <v>7</v>
      </c>
      <c r="AS53" s="21" t="s">
        <v>7</v>
      </c>
      <c r="AT53" s="8" t="s">
        <v>7</v>
      </c>
      <c r="AU53" s="85">
        <v>0</v>
      </c>
      <c r="AV53" s="44" t="s">
        <v>7</v>
      </c>
      <c r="AW53" s="8" t="s">
        <v>7</v>
      </c>
      <c r="AX53" s="21" t="s">
        <v>7</v>
      </c>
      <c r="AY53" s="8" t="s">
        <v>7</v>
      </c>
      <c r="AZ53" s="85">
        <v>0</v>
      </c>
      <c r="BA53" s="44" t="s">
        <v>7</v>
      </c>
      <c r="BB53" s="8" t="s">
        <v>7</v>
      </c>
      <c r="BC53" s="21" t="s">
        <v>7</v>
      </c>
      <c r="BD53" s="8" t="s">
        <v>7</v>
      </c>
    </row>
    <row r="54" spans="1:56" ht="14.95" customHeight="1">
      <c r="A54" s="15" t="s">
        <v>40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44" t="s">
        <v>7</v>
      </c>
      <c r="P54" s="8" t="s">
        <v>7</v>
      </c>
      <c r="Q54" s="21" t="s">
        <v>7</v>
      </c>
      <c r="R54" s="8" t="s">
        <v>7</v>
      </c>
      <c r="S54" s="85">
        <v>0</v>
      </c>
      <c r="T54" s="21" t="s">
        <v>7</v>
      </c>
      <c r="U54" s="8" t="s">
        <v>7</v>
      </c>
      <c r="V54" s="85">
        <v>0</v>
      </c>
      <c r="W54" s="44" t="s">
        <v>7</v>
      </c>
      <c r="X54" s="8" t="s">
        <v>7</v>
      </c>
      <c r="Y54" s="21" t="s">
        <v>7</v>
      </c>
      <c r="Z54" s="8" t="s">
        <v>7</v>
      </c>
      <c r="AA54" s="85">
        <v>0</v>
      </c>
      <c r="AB54" s="44" t="s">
        <v>7</v>
      </c>
      <c r="AC54" s="8" t="s">
        <v>7</v>
      </c>
      <c r="AD54" s="21" t="s">
        <v>7</v>
      </c>
      <c r="AE54" s="8" t="s">
        <v>7</v>
      </c>
      <c r="AF54" s="85">
        <v>0</v>
      </c>
      <c r="AG54" s="44" t="s">
        <v>7</v>
      </c>
      <c r="AH54" s="8" t="s">
        <v>7</v>
      </c>
      <c r="AI54" s="21" t="s">
        <v>7</v>
      </c>
      <c r="AJ54" s="8" t="s">
        <v>7</v>
      </c>
      <c r="AK54" s="85">
        <v>0</v>
      </c>
      <c r="AL54" s="44" t="s">
        <v>7</v>
      </c>
      <c r="AM54" s="8" t="s">
        <v>7</v>
      </c>
      <c r="AN54" s="21" t="s">
        <v>7</v>
      </c>
      <c r="AO54" s="8" t="s">
        <v>7</v>
      </c>
      <c r="AP54" s="85">
        <v>0</v>
      </c>
      <c r="AQ54" s="44" t="s">
        <v>7</v>
      </c>
      <c r="AR54" s="8" t="s">
        <v>7</v>
      </c>
      <c r="AS54" s="21" t="s">
        <v>7</v>
      </c>
      <c r="AT54" s="8" t="s">
        <v>7</v>
      </c>
      <c r="AU54" s="85">
        <v>0</v>
      </c>
      <c r="AV54" s="44" t="s">
        <v>7</v>
      </c>
      <c r="AW54" s="8" t="s">
        <v>7</v>
      </c>
      <c r="AX54" s="21" t="s">
        <v>7</v>
      </c>
      <c r="AY54" s="8" t="s">
        <v>7</v>
      </c>
      <c r="AZ54" s="85">
        <v>0</v>
      </c>
      <c r="BA54" s="44" t="s">
        <v>7</v>
      </c>
      <c r="BB54" s="8" t="s">
        <v>7</v>
      </c>
      <c r="BC54" s="21" t="s">
        <v>7</v>
      </c>
      <c r="BD54" s="8" t="s">
        <v>7</v>
      </c>
    </row>
    <row r="55" spans="1:56" ht="14.95" customHeight="1">
      <c r="A55" s="7" t="s">
        <v>41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44" t="s">
        <v>7</v>
      </c>
      <c r="P55" s="8" t="s">
        <v>7</v>
      </c>
      <c r="Q55" s="21" t="s">
        <v>7</v>
      </c>
      <c r="R55" s="8" t="s">
        <v>7</v>
      </c>
      <c r="S55" s="85">
        <v>0</v>
      </c>
      <c r="T55" s="21" t="s">
        <v>7</v>
      </c>
      <c r="U55" s="8" t="s">
        <v>7</v>
      </c>
      <c r="V55" s="85">
        <v>0</v>
      </c>
      <c r="W55" s="44" t="s">
        <v>7</v>
      </c>
      <c r="X55" s="8" t="s">
        <v>7</v>
      </c>
      <c r="Y55" s="21" t="s">
        <v>7</v>
      </c>
      <c r="Z55" s="8" t="s">
        <v>7</v>
      </c>
      <c r="AA55" s="85">
        <v>0</v>
      </c>
      <c r="AB55" s="44" t="s">
        <v>7</v>
      </c>
      <c r="AC55" s="8" t="s">
        <v>7</v>
      </c>
      <c r="AD55" s="21" t="s">
        <v>7</v>
      </c>
      <c r="AE55" s="8" t="s">
        <v>7</v>
      </c>
      <c r="AF55" s="85">
        <v>0</v>
      </c>
      <c r="AG55" s="44" t="s">
        <v>7</v>
      </c>
      <c r="AH55" s="8" t="s">
        <v>7</v>
      </c>
      <c r="AI55" s="21" t="s">
        <v>7</v>
      </c>
      <c r="AJ55" s="8" t="s">
        <v>7</v>
      </c>
      <c r="AK55" s="85">
        <v>0</v>
      </c>
      <c r="AL55" s="44" t="s">
        <v>7</v>
      </c>
      <c r="AM55" s="8" t="s">
        <v>7</v>
      </c>
      <c r="AN55" s="21" t="s">
        <v>7</v>
      </c>
      <c r="AO55" s="8" t="s">
        <v>7</v>
      </c>
      <c r="AP55" s="85">
        <v>0</v>
      </c>
      <c r="AQ55" s="44" t="s">
        <v>7</v>
      </c>
      <c r="AR55" s="8" t="s">
        <v>7</v>
      </c>
      <c r="AS55" s="21" t="s">
        <v>7</v>
      </c>
      <c r="AT55" s="8" t="s">
        <v>7</v>
      </c>
      <c r="AU55" s="85">
        <v>0</v>
      </c>
      <c r="AV55" s="44" t="s">
        <v>7</v>
      </c>
      <c r="AW55" s="8" t="s">
        <v>7</v>
      </c>
      <c r="AX55" s="21" t="s">
        <v>7</v>
      </c>
      <c r="AY55" s="8" t="s">
        <v>7</v>
      </c>
      <c r="AZ55" s="85">
        <v>0</v>
      </c>
      <c r="BA55" s="44" t="s">
        <v>7</v>
      </c>
      <c r="BB55" s="8" t="s">
        <v>7</v>
      </c>
      <c r="BC55" s="21" t="s">
        <v>7</v>
      </c>
      <c r="BD55" s="8" t="s">
        <v>7</v>
      </c>
    </row>
    <row r="56" spans="1:56" ht="14.3" customHeight="1">
      <c r="A56" s="7" t="s">
        <v>42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44" t="s">
        <v>7</v>
      </c>
      <c r="P56" s="8" t="s">
        <v>7</v>
      </c>
      <c r="Q56" s="21" t="s">
        <v>7</v>
      </c>
      <c r="R56" s="8" t="s">
        <v>7</v>
      </c>
      <c r="S56" s="85">
        <v>0</v>
      </c>
      <c r="T56" s="21" t="s">
        <v>7</v>
      </c>
      <c r="U56" s="8" t="s">
        <v>7</v>
      </c>
      <c r="V56" s="85">
        <v>0</v>
      </c>
      <c r="W56" s="44" t="s">
        <v>7</v>
      </c>
      <c r="X56" s="8" t="s">
        <v>7</v>
      </c>
      <c r="Y56" s="21" t="s">
        <v>7</v>
      </c>
      <c r="Z56" s="8" t="s">
        <v>7</v>
      </c>
      <c r="AA56" s="85">
        <v>0</v>
      </c>
      <c r="AB56" s="44" t="s">
        <v>7</v>
      </c>
      <c r="AC56" s="8" t="s">
        <v>7</v>
      </c>
      <c r="AD56" s="21" t="s">
        <v>7</v>
      </c>
      <c r="AE56" s="8" t="s">
        <v>7</v>
      </c>
      <c r="AF56" s="85">
        <v>0</v>
      </c>
      <c r="AG56" s="44" t="s">
        <v>7</v>
      </c>
      <c r="AH56" s="8" t="s">
        <v>7</v>
      </c>
      <c r="AI56" s="21" t="s">
        <v>7</v>
      </c>
      <c r="AJ56" s="8" t="s">
        <v>7</v>
      </c>
      <c r="AK56" s="85">
        <v>0</v>
      </c>
      <c r="AL56" s="44" t="s">
        <v>7</v>
      </c>
      <c r="AM56" s="8" t="s">
        <v>7</v>
      </c>
      <c r="AN56" s="21" t="s">
        <v>7</v>
      </c>
      <c r="AO56" s="8" t="s">
        <v>7</v>
      </c>
      <c r="AP56" s="85">
        <v>0</v>
      </c>
      <c r="AQ56" s="44" t="s">
        <v>7</v>
      </c>
      <c r="AR56" s="8" t="s">
        <v>7</v>
      </c>
      <c r="AS56" s="21" t="s">
        <v>7</v>
      </c>
      <c r="AT56" s="8" t="s">
        <v>7</v>
      </c>
      <c r="AU56" s="85">
        <v>0</v>
      </c>
      <c r="AV56" s="44" t="s">
        <v>7</v>
      </c>
      <c r="AW56" s="8" t="s">
        <v>7</v>
      </c>
      <c r="AX56" s="21" t="s">
        <v>7</v>
      </c>
      <c r="AY56" s="8" t="s">
        <v>7</v>
      </c>
      <c r="AZ56" s="85">
        <v>0</v>
      </c>
      <c r="BA56" s="44" t="s">
        <v>7</v>
      </c>
      <c r="BB56" s="8" t="s">
        <v>7</v>
      </c>
      <c r="BC56" s="21" t="s">
        <v>7</v>
      </c>
      <c r="BD56" s="8" t="s">
        <v>7</v>
      </c>
    </row>
    <row r="57" spans="1:56" ht="14.95" customHeight="1">
      <c r="A57" s="7" t="s">
        <v>44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44" t="s">
        <v>7</v>
      </c>
      <c r="P57" s="8" t="s">
        <v>7</v>
      </c>
      <c r="Q57" s="21" t="s">
        <v>7</v>
      </c>
      <c r="R57" s="8" t="s">
        <v>7</v>
      </c>
      <c r="S57" s="85">
        <v>0</v>
      </c>
      <c r="T57" s="21" t="s">
        <v>7</v>
      </c>
      <c r="U57" s="8" t="s">
        <v>7</v>
      </c>
      <c r="V57" s="85">
        <v>0</v>
      </c>
      <c r="W57" s="44" t="s">
        <v>7</v>
      </c>
      <c r="X57" s="8" t="s">
        <v>7</v>
      </c>
      <c r="Y57" s="21" t="s">
        <v>7</v>
      </c>
      <c r="Z57" s="8" t="s">
        <v>7</v>
      </c>
      <c r="AA57" s="85">
        <v>0</v>
      </c>
      <c r="AB57" s="44" t="s">
        <v>7</v>
      </c>
      <c r="AC57" s="8" t="s">
        <v>7</v>
      </c>
      <c r="AD57" s="21" t="s">
        <v>7</v>
      </c>
      <c r="AE57" s="8" t="s">
        <v>7</v>
      </c>
      <c r="AF57" s="85">
        <v>0</v>
      </c>
      <c r="AG57" s="44" t="s">
        <v>7</v>
      </c>
      <c r="AH57" s="8" t="s">
        <v>7</v>
      </c>
      <c r="AI57" s="21" t="s">
        <v>7</v>
      </c>
      <c r="AJ57" s="8" t="s">
        <v>7</v>
      </c>
      <c r="AK57" s="126">
        <v>1.6</v>
      </c>
      <c r="AL57" s="20">
        <f>AK57-N57</f>
        <v>1.6</v>
      </c>
      <c r="AM57" s="6" t="s">
        <v>7</v>
      </c>
      <c r="AN57" s="20">
        <f>AK57-AF57</f>
        <v>1.6</v>
      </c>
      <c r="AO57" s="6" t="s">
        <v>7</v>
      </c>
      <c r="AP57" s="85">
        <v>0</v>
      </c>
      <c r="AQ57" s="21">
        <f>AP57-N57</f>
        <v>0</v>
      </c>
      <c r="AR57" s="8" t="s">
        <v>7</v>
      </c>
      <c r="AS57" s="21">
        <f>AP57-AK57</f>
        <v>-1.6</v>
      </c>
      <c r="AT57" s="8">
        <f>AP57/AK57*100-100</f>
        <v>-100</v>
      </c>
      <c r="AU57" s="85">
        <v>0</v>
      </c>
      <c r="AV57" s="44" t="s">
        <v>7</v>
      </c>
      <c r="AW57" s="8" t="s">
        <v>7</v>
      </c>
      <c r="AX57" s="21" t="s">
        <v>7</v>
      </c>
      <c r="AY57" s="8" t="s">
        <v>7</v>
      </c>
      <c r="AZ57" s="85">
        <v>0</v>
      </c>
      <c r="BA57" s="44" t="s">
        <v>7</v>
      </c>
      <c r="BB57" s="8" t="s">
        <v>7</v>
      </c>
      <c r="BC57" s="21" t="s">
        <v>7</v>
      </c>
      <c r="BD57" s="8" t="s">
        <v>7</v>
      </c>
    </row>
    <row r="58" spans="1:56" ht="18" customHeight="1">
      <c r="A58" s="30" t="s">
        <v>48</v>
      </c>
      <c r="B58" s="31">
        <f t="shared" ref="B58:N58" si="6">SUM(B59:B72)</f>
        <v>23.5</v>
      </c>
      <c r="C58" s="31">
        <f t="shared" si="6"/>
        <v>18.5</v>
      </c>
      <c r="D58" s="31">
        <f t="shared" si="6"/>
        <v>19.8</v>
      </c>
      <c r="E58" s="31">
        <f t="shared" si="6"/>
        <v>19.5</v>
      </c>
      <c r="F58" s="31">
        <f t="shared" si="6"/>
        <v>21.9</v>
      </c>
      <c r="G58" s="31">
        <f t="shared" si="6"/>
        <v>22.2</v>
      </c>
      <c r="H58" s="31">
        <f t="shared" si="6"/>
        <v>26.1</v>
      </c>
      <c r="I58" s="31">
        <f t="shared" si="6"/>
        <v>23.5</v>
      </c>
      <c r="J58" s="31">
        <f t="shared" si="6"/>
        <v>19.900000000000002</v>
      </c>
      <c r="K58" s="31">
        <f t="shared" si="6"/>
        <v>31.1</v>
      </c>
      <c r="L58" s="31">
        <f t="shared" si="6"/>
        <v>27.5</v>
      </c>
      <c r="M58" s="31">
        <f t="shared" si="6"/>
        <v>37.299999999999997</v>
      </c>
      <c r="N58" s="31">
        <f t="shared" si="6"/>
        <v>12.3</v>
      </c>
      <c r="O58" s="32">
        <f>N58-B58</f>
        <v>-11.2</v>
      </c>
      <c r="P58" s="33">
        <f>N58/B58*100-100</f>
        <v>-47.659574468085111</v>
      </c>
      <c r="Q58" s="32">
        <f>N58-M58</f>
        <v>-24.999999999999996</v>
      </c>
      <c r="R58" s="33">
        <f>N58/M58*100-100</f>
        <v>-67.024128686327074</v>
      </c>
      <c r="S58" s="31">
        <f>SUM(S59:S72)</f>
        <v>17</v>
      </c>
      <c r="T58" s="32">
        <f>S58-N58</f>
        <v>4.6999999999999993</v>
      </c>
      <c r="U58" s="33">
        <f>S58/N58*100-100</f>
        <v>38.211382113821145</v>
      </c>
      <c r="V58" s="31">
        <f>SUM(V59:V72)</f>
        <v>25.099999999999998</v>
      </c>
      <c r="W58" s="32">
        <f>V58-N58</f>
        <v>12.799999999999997</v>
      </c>
      <c r="X58" s="33" t="s">
        <v>230</v>
      </c>
      <c r="Y58" s="32">
        <f>V58-S58</f>
        <v>8.0999999999999979</v>
      </c>
      <c r="Z58" s="33">
        <f>V58/S58*100-100</f>
        <v>47.647058823529392</v>
      </c>
      <c r="AA58" s="31">
        <f>SUM(AA59:AA72)</f>
        <v>20.9</v>
      </c>
      <c r="AB58" s="32">
        <f>AA58-N58</f>
        <v>8.5999999999999979</v>
      </c>
      <c r="AC58" s="33">
        <f>AA58/N58*100-100</f>
        <v>69.918699186991859</v>
      </c>
      <c r="AD58" s="32">
        <f>AA58-V58</f>
        <v>-4.1999999999999993</v>
      </c>
      <c r="AE58" s="33">
        <f>AA58/V58*100-100</f>
        <v>-16.733067729083658</v>
      </c>
      <c r="AF58" s="31">
        <f>SUM(AF59:AF72)</f>
        <v>11.1</v>
      </c>
      <c r="AG58" s="32">
        <f>AF58-N58</f>
        <v>-1.2000000000000011</v>
      </c>
      <c r="AH58" s="33">
        <f>AF58/N58*100-100</f>
        <v>-9.7560975609756184</v>
      </c>
      <c r="AI58" s="32">
        <f>AF58-AA58</f>
        <v>-9.7999999999999989</v>
      </c>
      <c r="AJ58" s="33">
        <f>AF58/AA58*100-100</f>
        <v>-46.889952153110045</v>
      </c>
      <c r="AK58" s="31">
        <f>SUM(AK59:AK72)</f>
        <v>9.8000000000000007</v>
      </c>
      <c r="AL58" s="32">
        <f>AK58-N58</f>
        <v>-2.5</v>
      </c>
      <c r="AM58" s="33">
        <f>AK58/N58*100-100</f>
        <v>-20.325203252032523</v>
      </c>
      <c r="AN58" s="32">
        <f>AK58-AF58</f>
        <v>-1.2999999999999989</v>
      </c>
      <c r="AO58" s="33">
        <f>AK58/AF58*100-100</f>
        <v>-11.7117117117117</v>
      </c>
      <c r="AP58" s="31">
        <f>SUM(AP59:AP72)</f>
        <v>9.1999999999999993</v>
      </c>
      <c r="AQ58" s="32">
        <f>AP58-N58</f>
        <v>-3.1000000000000014</v>
      </c>
      <c r="AR58" s="33">
        <f>AP58/N58*100-100</f>
        <v>-25.203252032520339</v>
      </c>
      <c r="AS58" s="32">
        <f>AP58-AK58</f>
        <v>-0.60000000000000142</v>
      </c>
      <c r="AT58" s="33">
        <f>AP58/AK58*100-100</f>
        <v>-6.1224489795918515</v>
      </c>
      <c r="AU58" s="31">
        <f>SUM(AU59:AU72)</f>
        <v>12.5</v>
      </c>
      <c r="AV58" s="32">
        <f>AU58-N58</f>
        <v>0.19999999999999929</v>
      </c>
      <c r="AW58" s="33">
        <f>AU58/N58*100-100</f>
        <v>1.6260162601625865</v>
      </c>
      <c r="AX58" s="32">
        <f>AU58-AP58</f>
        <v>3.3000000000000007</v>
      </c>
      <c r="AY58" s="33">
        <f>AU58/AP58*100-100</f>
        <v>35.869565217391312</v>
      </c>
      <c r="AZ58" s="31">
        <f>SUM(AZ59:AZ72)</f>
        <v>8.6</v>
      </c>
      <c r="BA58" s="32">
        <f>AZ58-N58</f>
        <v>-3.7000000000000011</v>
      </c>
      <c r="BB58" s="33">
        <f>AZ58/N58*100-100</f>
        <v>-30.081300813008141</v>
      </c>
      <c r="BC58" s="32">
        <f>AZ58-AU58</f>
        <v>-3.9000000000000004</v>
      </c>
      <c r="BD58" s="33">
        <f>AZ58/AU58*100-100</f>
        <v>-31.200000000000003</v>
      </c>
    </row>
    <row r="59" spans="1:56" ht="14.95" customHeight="1">
      <c r="A59" s="7" t="s">
        <v>49</v>
      </c>
      <c r="B59" s="85">
        <v>0</v>
      </c>
      <c r="C59" s="85">
        <v>0</v>
      </c>
      <c r="D59" s="85">
        <v>0</v>
      </c>
      <c r="E59" s="85">
        <v>0</v>
      </c>
      <c r="F59" s="126">
        <v>2.9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44" t="s">
        <v>7</v>
      </c>
      <c r="P59" s="8" t="s">
        <v>7</v>
      </c>
      <c r="Q59" s="21" t="s">
        <v>7</v>
      </c>
      <c r="R59" s="8" t="s">
        <v>7</v>
      </c>
      <c r="S59" s="85">
        <v>0</v>
      </c>
      <c r="T59" s="21" t="s">
        <v>7</v>
      </c>
      <c r="U59" s="8" t="s">
        <v>7</v>
      </c>
      <c r="V59" s="85">
        <v>0</v>
      </c>
      <c r="W59" s="44" t="s">
        <v>7</v>
      </c>
      <c r="X59" s="8" t="s">
        <v>7</v>
      </c>
      <c r="Y59" s="21" t="s">
        <v>7</v>
      </c>
      <c r="Z59" s="8" t="s">
        <v>7</v>
      </c>
      <c r="AA59" s="85">
        <v>0</v>
      </c>
      <c r="AB59" s="44" t="s">
        <v>7</v>
      </c>
      <c r="AC59" s="8" t="s">
        <v>7</v>
      </c>
      <c r="AD59" s="21" t="s">
        <v>7</v>
      </c>
      <c r="AE59" s="8" t="s">
        <v>7</v>
      </c>
      <c r="AF59" s="85">
        <v>0</v>
      </c>
      <c r="AG59" s="44" t="s">
        <v>7</v>
      </c>
      <c r="AH59" s="8" t="s">
        <v>7</v>
      </c>
      <c r="AI59" s="21" t="s">
        <v>7</v>
      </c>
      <c r="AJ59" s="8" t="s">
        <v>7</v>
      </c>
      <c r="AK59" s="85">
        <v>0</v>
      </c>
      <c r="AL59" s="44" t="s">
        <v>7</v>
      </c>
      <c r="AM59" s="8" t="s">
        <v>7</v>
      </c>
      <c r="AN59" s="21" t="s">
        <v>7</v>
      </c>
      <c r="AO59" s="8" t="s">
        <v>7</v>
      </c>
      <c r="AP59" s="85">
        <v>0</v>
      </c>
      <c r="AQ59" s="44" t="s">
        <v>7</v>
      </c>
      <c r="AR59" s="8" t="s">
        <v>7</v>
      </c>
      <c r="AS59" s="21" t="s">
        <v>7</v>
      </c>
      <c r="AT59" s="8" t="s">
        <v>7</v>
      </c>
      <c r="AU59" s="85">
        <v>0</v>
      </c>
      <c r="AV59" s="44" t="s">
        <v>7</v>
      </c>
      <c r="AW59" s="8" t="s">
        <v>7</v>
      </c>
      <c r="AX59" s="21" t="s">
        <v>7</v>
      </c>
      <c r="AY59" s="8" t="s">
        <v>7</v>
      </c>
      <c r="AZ59" s="85">
        <v>0</v>
      </c>
      <c r="BA59" s="44" t="s">
        <v>7</v>
      </c>
      <c r="BB59" s="8" t="s">
        <v>7</v>
      </c>
      <c r="BC59" s="21" t="s">
        <v>7</v>
      </c>
      <c r="BD59" s="8" t="s">
        <v>7</v>
      </c>
    </row>
    <row r="60" spans="1:56" ht="14.3">
      <c r="A60" s="7" t="s">
        <v>50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126">
        <v>1.9</v>
      </c>
      <c r="J60" s="85">
        <v>0</v>
      </c>
      <c r="K60" s="85">
        <v>0</v>
      </c>
      <c r="L60" s="85">
        <v>0</v>
      </c>
      <c r="M60" s="126">
        <v>9.5</v>
      </c>
      <c r="N60" s="126">
        <v>1.6</v>
      </c>
      <c r="O60" s="20">
        <f>N60-B60</f>
        <v>1.6</v>
      </c>
      <c r="P60" s="8" t="s">
        <v>7</v>
      </c>
      <c r="Q60" s="21">
        <f>N60-M60</f>
        <v>-7.9</v>
      </c>
      <c r="R60" s="8">
        <f>N60/M60*100-100</f>
        <v>-83.15789473684211</v>
      </c>
      <c r="S60" s="126">
        <v>0.4</v>
      </c>
      <c r="T60" s="21">
        <f>S60-N60</f>
        <v>-1.2000000000000002</v>
      </c>
      <c r="U60" s="8">
        <f>S60/N60*100-100</f>
        <v>-75</v>
      </c>
      <c r="V60" s="85">
        <v>0</v>
      </c>
      <c r="W60" s="21">
        <f>V60-N60</f>
        <v>-1.6</v>
      </c>
      <c r="X60" s="8">
        <f>V60/N60*100-100</f>
        <v>-100</v>
      </c>
      <c r="Y60" s="21">
        <f>V60-S60</f>
        <v>-0.4</v>
      </c>
      <c r="Z60" s="8">
        <f>V60/S60*100-100</f>
        <v>-100</v>
      </c>
      <c r="AA60" s="126">
        <v>0.4</v>
      </c>
      <c r="AB60" s="21">
        <f>AA60-N60</f>
        <v>-1.2000000000000002</v>
      </c>
      <c r="AC60" s="8">
        <f>AA60/N60*100-100</f>
        <v>-75</v>
      </c>
      <c r="AD60" s="20">
        <f>AA60-V60</f>
        <v>0.4</v>
      </c>
      <c r="AE60" s="6" t="s">
        <v>7</v>
      </c>
      <c r="AF60" s="85">
        <v>0</v>
      </c>
      <c r="AG60" s="21">
        <f>AF60-N60</f>
        <v>-1.6</v>
      </c>
      <c r="AH60" s="8">
        <f>AF60/N60*100-100</f>
        <v>-100</v>
      </c>
      <c r="AI60" s="21">
        <f>AF60-AA60</f>
        <v>-0.4</v>
      </c>
      <c r="AJ60" s="8">
        <f>AF60/AA60*100-100</f>
        <v>-100</v>
      </c>
      <c r="AK60" s="85">
        <v>0</v>
      </c>
      <c r="AL60" s="21">
        <f>AK60-N60</f>
        <v>-1.6</v>
      </c>
      <c r="AM60" s="8">
        <f>AK60/N60*100-100</f>
        <v>-100</v>
      </c>
      <c r="AN60" s="21">
        <f>AK60-AF60</f>
        <v>0</v>
      </c>
      <c r="AO60" s="8" t="s">
        <v>7</v>
      </c>
      <c r="AP60" s="126">
        <v>1.2</v>
      </c>
      <c r="AQ60" s="21">
        <f>AP60-N60</f>
        <v>-0.40000000000000013</v>
      </c>
      <c r="AR60" s="8">
        <f>AP60/N60*100-100</f>
        <v>-25.000000000000014</v>
      </c>
      <c r="AS60" s="20">
        <f>AP60-AK60</f>
        <v>1.2</v>
      </c>
      <c r="AT60" s="6" t="s">
        <v>7</v>
      </c>
      <c r="AU60" s="126">
        <v>2.2999999999999998</v>
      </c>
      <c r="AV60" s="20">
        <f>AU60-N60</f>
        <v>0.69999999999999973</v>
      </c>
      <c r="AW60" s="6">
        <f>AU60/N60*100-100</f>
        <v>43.749999999999972</v>
      </c>
      <c r="AX60" s="20">
        <f>AU60-AP60</f>
        <v>1.0999999999999999</v>
      </c>
      <c r="AY60" s="6">
        <f>AU60/AP60*100-100</f>
        <v>91.666666666666657</v>
      </c>
      <c r="AZ60" s="126">
        <v>1.5</v>
      </c>
      <c r="BA60" s="21">
        <f>AZ60-N60</f>
        <v>-0.10000000000000009</v>
      </c>
      <c r="BB60" s="8">
        <f>AZ60/N60*100-100</f>
        <v>-6.25</v>
      </c>
      <c r="BC60" s="21">
        <f>AZ60-AU60</f>
        <v>-0.79999999999999982</v>
      </c>
      <c r="BD60" s="8">
        <f>AZ60/AU60*100-100</f>
        <v>-34.782608695652172</v>
      </c>
    </row>
    <row r="61" spans="1:56" ht="14.3">
      <c r="A61" s="7" t="s">
        <v>51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44" t="s">
        <v>7</v>
      </c>
      <c r="P61" s="8" t="s">
        <v>7</v>
      </c>
      <c r="Q61" s="21" t="s">
        <v>7</v>
      </c>
      <c r="R61" s="8" t="s">
        <v>7</v>
      </c>
      <c r="S61" s="126">
        <v>3.4</v>
      </c>
      <c r="T61" s="20">
        <f>S61-N61</f>
        <v>3.4</v>
      </c>
      <c r="U61" s="6" t="s">
        <v>7</v>
      </c>
      <c r="V61" s="126">
        <v>3.4</v>
      </c>
      <c r="W61" s="20">
        <f>V61-N61</f>
        <v>3.4</v>
      </c>
      <c r="X61" s="6" t="s">
        <v>7</v>
      </c>
      <c r="Y61" s="20">
        <f>V61-S61</f>
        <v>0</v>
      </c>
      <c r="Z61" s="6">
        <f>V61/S61*100-100</f>
        <v>0</v>
      </c>
      <c r="AA61" s="85">
        <v>0</v>
      </c>
      <c r="AB61" s="21">
        <f>AA61-N61</f>
        <v>0</v>
      </c>
      <c r="AC61" s="8" t="s">
        <v>7</v>
      </c>
      <c r="AD61" s="21">
        <f>AA61-V61</f>
        <v>-3.4</v>
      </c>
      <c r="AE61" s="8">
        <f>AA61/V61*100-100</f>
        <v>-100</v>
      </c>
      <c r="AF61" s="85">
        <v>0</v>
      </c>
      <c r="AG61" s="44" t="s">
        <v>7</v>
      </c>
      <c r="AH61" s="8" t="s">
        <v>7</v>
      </c>
      <c r="AI61" s="21" t="s">
        <v>7</v>
      </c>
      <c r="AJ61" s="8" t="s">
        <v>7</v>
      </c>
      <c r="AK61" s="85">
        <v>0</v>
      </c>
      <c r="AL61" s="44" t="s">
        <v>7</v>
      </c>
      <c r="AM61" s="8" t="s">
        <v>7</v>
      </c>
      <c r="AN61" s="21" t="s">
        <v>7</v>
      </c>
      <c r="AO61" s="8" t="s">
        <v>7</v>
      </c>
      <c r="AP61" s="85">
        <v>0</v>
      </c>
      <c r="AQ61" s="44" t="s">
        <v>7</v>
      </c>
      <c r="AR61" s="8" t="s">
        <v>7</v>
      </c>
      <c r="AS61" s="21" t="s">
        <v>7</v>
      </c>
      <c r="AT61" s="8" t="s">
        <v>7</v>
      </c>
      <c r="AU61" s="85">
        <v>0</v>
      </c>
      <c r="AV61" s="44" t="s">
        <v>7</v>
      </c>
      <c r="AW61" s="8" t="s">
        <v>7</v>
      </c>
      <c r="AX61" s="21" t="s">
        <v>7</v>
      </c>
      <c r="AY61" s="8" t="s">
        <v>7</v>
      </c>
      <c r="AZ61" s="85">
        <v>0</v>
      </c>
      <c r="BA61" s="44" t="s">
        <v>7</v>
      </c>
      <c r="BB61" s="8" t="s">
        <v>7</v>
      </c>
      <c r="BC61" s="21" t="s">
        <v>7</v>
      </c>
      <c r="BD61" s="8" t="s">
        <v>7</v>
      </c>
    </row>
    <row r="62" spans="1:56" s="12" customFormat="1" ht="14.3">
      <c r="A62" s="7" t="s">
        <v>52</v>
      </c>
      <c r="B62" s="126">
        <v>6.9</v>
      </c>
      <c r="C62" s="126">
        <v>2.2000000000000002</v>
      </c>
      <c r="D62" s="126">
        <v>1.6</v>
      </c>
      <c r="E62" s="126">
        <v>3.1</v>
      </c>
      <c r="F62" s="126">
        <v>3.5</v>
      </c>
      <c r="G62" s="126">
        <v>4.4000000000000004</v>
      </c>
      <c r="H62" s="126">
        <v>3</v>
      </c>
      <c r="I62" s="126">
        <v>2.9</v>
      </c>
      <c r="J62" s="126">
        <v>0.4</v>
      </c>
      <c r="K62" s="85">
        <v>0</v>
      </c>
      <c r="L62" s="85">
        <v>0</v>
      </c>
      <c r="M62" s="85">
        <v>0</v>
      </c>
      <c r="N62" s="85">
        <v>0</v>
      </c>
      <c r="O62" s="21">
        <f>N62-B62</f>
        <v>-6.9</v>
      </c>
      <c r="P62" s="8">
        <f>N62/B62*100-100</f>
        <v>-100</v>
      </c>
      <c r="Q62" s="21" t="s">
        <v>7</v>
      </c>
      <c r="R62" s="8" t="s">
        <v>7</v>
      </c>
      <c r="S62" s="126">
        <v>1.4</v>
      </c>
      <c r="T62" s="20">
        <f>S62-N62</f>
        <v>1.4</v>
      </c>
      <c r="U62" s="6" t="s">
        <v>7</v>
      </c>
      <c r="V62" s="126">
        <v>3.8</v>
      </c>
      <c r="W62" s="20">
        <f>V62-N62</f>
        <v>3.8</v>
      </c>
      <c r="X62" s="6" t="s">
        <v>7</v>
      </c>
      <c r="Y62" s="20">
        <f>V62-S62</f>
        <v>2.4</v>
      </c>
      <c r="Z62" s="6" t="s">
        <v>231</v>
      </c>
      <c r="AA62" s="126">
        <v>5.7</v>
      </c>
      <c r="AB62" s="20">
        <f>AA62-N62</f>
        <v>5.7</v>
      </c>
      <c r="AC62" s="6" t="s">
        <v>7</v>
      </c>
      <c r="AD62" s="20">
        <f>AA62-V62</f>
        <v>1.9000000000000004</v>
      </c>
      <c r="AE62" s="6">
        <f>AA62/V62*100-100</f>
        <v>50.000000000000028</v>
      </c>
      <c r="AF62" s="85">
        <v>0</v>
      </c>
      <c r="AG62" s="21">
        <f>AF62-N62</f>
        <v>0</v>
      </c>
      <c r="AH62" s="8"/>
      <c r="AI62" s="21">
        <f>AF62-AA62</f>
        <v>-5.7</v>
      </c>
      <c r="AJ62" s="8">
        <f>AF62/AA62*100-100</f>
        <v>-100</v>
      </c>
      <c r="AK62" s="85">
        <v>0</v>
      </c>
      <c r="AL62" s="44" t="s">
        <v>7</v>
      </c>
      <c r="AM62" s="8" t="s">
        <v>7</v>
      </c>
      <c r="AN62" s="21" t="s">
        <v>7</v>
      </c>
      <c r="AO62" s="8" t="s">
        <v>7</v>
      </c>
      <c r="AP62" s="85">
        <v>0</v>
      </c>
      <c r="AQ62" s="44" t="s">
        <v>7</v>
      </c>
      <c r="AR62" s="8" t="s">
        <v>7</v>
      </c>
      <c r="AS62" s="21" t="s">
        <v>7</v>
      </c>
      <c r="AT62" s="8" t="s">
        <v>7</v>
      </c>
      <c r="AU62" s="85">
        <v>0</v>
      </c>
      <c r="AV62" s="44" t="s">
        <v>7</v>
      </c>
      <c r="AW62" s="8" t="s">
        <v>7</v>
      </c>
      <c r="AX62" s="21" t="s">
        <v>7</v>
      </c>
      <c r="AY62" s="8" t="s">
        <v>7</v>
      </c>
      <c r="AZ62" s="85">
        <v>0</v>
      </c>
      <c r="BA62" s="44" t="s">
        <v>7</v>
      </c>
      <c r="BB62" s="8" t="s">
        <v>7</v>
      </c>
      <c r="BC62" s="21" t="s">
        <v>7</v>
      </c>
      <c r="BD62" s="8" t="s">
        <v>7</v>
      </c>
    </row>
    <row r="63" spans="1:56" ht="13.6">
      <c r="A63" s="7" t="s">
        <v>53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44" t="s">
        <v>7</v>
      </c>
      <c r="P63" s="8" t="s">
        <v>7</v>
      </c>
      <c r="Q63" s="21" t="s">
        <v>7</v>
      </c>
      <c r="R63" s="8" t="s">
        <v>7</v>
      </c>
      <c r="S63" s="85">
        <v>0</v>
      </c>
      <c r="T63" s="21" t="s">
        <v>7</v>
      </c>
      <c r="U63" s="8" t="s">
        <v>7</v>
      </c>
      <c r="V63" s="85">
        <v>0</v>
      </c>
      <c r="W63" s="44" t="s">
        <v>7</v>
      </c>
      <c r="X63" s="8" t="s">
        <v>7</v>
      </c>
      <c r="Y63" s="21" t="s">
        <v>7</v>
      </c>
      <c r="Z63" s="8" t="s">
        <v>7</v>
      </c>
      <c r="AA63" s="85">
        <v>0</v>
      </c>
      <c r="AB63" s="44" t="s">
        <v>7</v>
      </c>
      <c r="AC63" s="8" t="s">
        <v>7</v>
      </c>
      <c r="AD63" s="21" t="s">
        <v>7</v>
      </c>
      <c r="AE63" s="8" t="s">
        <v>7</v>
      </c>
      <c r="AF63" s="85">
        <v>0</v>
      </c>
      <c r="AG63" s="44" t="s">
        <v>7</v>
      </c>
      <c r="AH63" s="8" t="s">
        <v>7</v>
      </c>
      <c r="AI63" s="21" t="s">
        <v>7</v>
      </c>
      <c r="AJ63" s="8" t="s">
        <v>7</v>
      </c>
      <c r="AK63" s="85">
        <v>0</v>
      </c>
      <c r="AL63" s="44" t="s">
        <v>7</v>
      </c>
      <c r="AM63" s="8" t="s">
        <v>7</v>
      </c>
      <c r="AN63" s="21" t="s">
        <v>7</v>
      </c>
      <c r="AO63" s="8" t="s">
        <v>7</v>
      </c>
      <c r="AP63" s="85">
        <v>0</v>
      </c>
      <c r="AQ63" s="44" t="s">
        <v>7</v>
      </c>
      <c r="AR63" s="8" t="s">
        <v>7</v>
      </c>
      <c r="AS63" s="21" t="s">
        <v>7</v>
      </c>
      <c r="AT63" s="8" t="s">
        <v>7</v>
      </c>
      <c r="AU63" s="85">
        <v>0</v>
      </c>
      <c r="AV63" s="44" t="s">
        <v>7</v>
      </c>
      <c r="AW63" s="8" t="s">
        <v>7</v>
      </c>
      <c r="AX63" s="21" t="s">
        <v>7</v>
      </c>
      <c r="AY63" s="8" t="s">
        <v>7</v>
      </c>
      <c r="AZ63" s="85">
        <v>0</v>
      </c>
      <c r="BA63" s="44" t="s">
        <v>7</v>
      </c>
      <c r="BB63" s="8" t="s">
        <v>7</v>
      </c>
      <c r="BC63" s="21" t="s">
        <v>7</v>
      </c>
      <c r="BD63" s="8" t="s">
        <v>7</v>
      </c>
    </row>
    <row r="64" spans="1:56" ht="14.3">
      <c r="A64" s="7" t="s">
        <v>54</v>
      </c>
      <c r="B64" s="126">
        <v>1.9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21">
        <f>N64-B64</f>
        <v>-1.9</v>
      </c>
      <c r="P64" s="8">
        <f>N64/B64*100-100</f>
        <v>-100</v>
      </c>
      <c r="Q64" s="21" t="s">
        <v>7</v>
      </c>
      <c r="R64" s="8" t="s">
        <v>7</v>
      </c>
      <c r="S64" s="85">
        <v>0</v>
      </c>
      <c r="T64" s="21" t="s">
        <v>7</v>
      </c>
      <c r="U64" s="8" t="s">
        <v>7</v>
      </c>
      <c r="V64" s="126">
        <v>0.9</v>
      </c>
      <c r="W64" s="20">
        <f>V64-N64</f>
        <v>0.9</v>
      </c>
      <c r="X64" s="6" t="s">
        <v>7</v>
      </c>
      <c r="Y64" s="20">
        <f>V64-S64</f>
        <v>0.9</v>
      </c>
      <c r="Z64" s="6" t="s">
        <v>7</v>
      </c>
      <c r="AA64" s="126">
        <v>0.9</v>
      </c>
      <c r="AB64" s="20">
        <f>AA64-N64</f>
        <v>0.9</v>
      </c>
      <c r="AC64" s="6" t="s">
        <v>7</v>
      </c>
      <c r="AD64" s="20">
        <f>AA64-V64</f>
        <v>0</v>
      </c>
      <c r="AE64" s="6">
        <f>AA64/V64*100-100</f>
        <v>0</v>
      </c>
      <c r="AF64" s="126">
        <v>0.9</v>
      </c>
      <c r="AG64" s="20">
        <f>AF64-N64</f>
        <v>0.9</v>
      </c>
      <c r="AH64" s="6" t="s">
        <v>7</v>
      </c>
      <c r="AI64" s="20">
        <f>AF64-AA64</f>
        <v>0</v>
      </c>
      <c r="AJ64" s="6">
        <f>AF64/AA64*100-100</f>
        <v>0</v>
      </c>
      <c r="AK64" s="126">
        <v>0.9</v>
      </c>
      <c r="AL64" s="20">
        <f>AK64-N64</f>
        <v>0.9</v>
      </c>
      <c r="AM64" s="6" t="s">
        <v>7</v>
      </c>
      <c r="AN64" s="20">
        <f>AK64-AF64</f>
        <v>0</v>
      </c>
      <c r="AO64" s="6">
        <f>AK64/AF64*100-100</f>
        <v>0</v>
      </c>
      <c r="AP64" s="126">
        <v>0.9</v>
      </c>
      <c r="AQ64" s="20">
        <f>AP64-N64</f>
        <v>0.9</v>
      </c>
      <c r="AR64" s="6" t="s">
        <v>7</v>
      </c>
      <c r="AS64" s="20">
        <f>AP64-AK64</f>
        <v>0</v>
      </c>
      <c r="AT64" s="6">
        <f>AP64/AK64*100-100</f>
        <v>0</v>
      </c>
      <c r="AU64" s="85">
        <v>0</v>
      </c>
      <c r="AV64" s="21">
        <f>AU64-N64</f>
        <v>0</v>
      </c>
      <c r="AW64" s="8" t="s">
        <v>7</v>
      </c>
      <c r="AX64" s="21">
        <f>AU64-AP64</f>
        <v>-0.9</v>
      </c>
      <c r="AY64" s="8">
        <f>AU64/AP64*100-100</f>
        <v>-100</v>
      </c>
      <c r="AZ64" s="85">
        <v>0</v>
      </c>
      <c r="BA64" s="44" t="s">
        <v>7</v>
      </c>
      <c r="BB64" s="8" t="s">
        <v>7</v>
      </c>
      <c r="BC64" s="21" t="s">
        <v>7</v>
      </c>
      <c r="BD64" s="8" t="s">
        <v>7</v>
      </c>
    </row>
    <row r="65" spans="1:56" ht="14.3">
      <c r="A65" s="7" t="s">
        <v>55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126">
        <v>7.4</v>
      </c>
      <c r="I65" s="85">
        <v>0</v>
      </c>
      <c r="J65" s="85">
        <v>0</v>
      </c>
      <c r="K65" s="95">
        <v>16.5</v>
      </c>
      <c r="L65" s="95">
        <v>12.7</v>
      </c>
      <c r="M65" s="95">
        <v>12.1</v>
      </c>
      <c r="N65" s="85">
        <v>0</v>
      </c>
      <c r="O65" s="21" t="s">
        <v>7</v>
      </c>
      <c r="P65" s="8" t="s">
        <v>7</v>
      </c>
      <c r="Q65" s="21">
        <f>N65-M65</f>
        <v>-12.1</v>
      </c>
      <c r="R65" s="8">
        <f>N65/M65*100-100</f>
        <v>-100</v>
      </c>
      <c r="S65" s="126">
        <v>1.6</v>
      </c>
      <c r="T65" s="20">
        <f>S65-N65</f>
        <v>1.6</v>
      </c>
      <c r="U65" s="6" t="s">
        <v>7</v>
      </c>
      <c r="V65" s="126">
        <v>4</v>
      </c>
      <c r="W65" s="20">
        <f>V65-N65</f>
        <v>4</v>
      </c>
      <c r="X65" s="6" t="s">
        <v>7</v>
      </c>
      <c r="Y65" s="20">
        <f>V65-S65</f>
        <v>2.4</v>
      </c>
      <c r="Z65" s="6" t="s">
        <v>232</v>
      </c>
      <c r="AA65" s="85">
        <v>0</v>
      </c>
      <c r="AB65" s="21">
        <f>AA65-N65</f>
        <v>0</v>
      </c>
      <c r="AC65" s="6" t="s">
        <v>7</v>
      </c>
      <c r="AD65" s="21">
        <f>AA65-V65</f>
        <v>-4</v>
      </c>
      <c r="AE65" s="8">
        <f>AA65/V65*100-100</f>
        <v>-100</v>
      </c>
      <c r="AF65" s="126">
        <v>0.8</v>
      </c>
      <c r="AG65" s="20">
        <f>AF65-N65</f>
        <v>0.8</v>
      </c>
      <c r="AH65" s="6" t="s">
        <v>7</v>
      </c>
      <c r="AI65" s="20">
        <f>AF65-AA65</f>
        <v>0.8</v>
      </c>
      <c r="AJ65" s="6" t="s">
        <v>7</v>
      </c>
      <c r="AK65" s="126">
        <v>1.9</v>
      </c>
      <c r="AL65" s="20">
        <f>AK65-N65</f>
        <v>1.9</v>
      </c>
      <c r="AM65" s="6" t="s">
        <v>7</v>
      </c>
      <c r="AN65" s="20">
        <f>AK65-AF65</f>
        <v>1.0999999999999999</v>
      </c>
      <c r="AO65" s="6" t="s">
        <v>400</v>
      </c>
      <c r="AP65" s="126">
        <v>1.1000000000000001</v>
      </c>
      <c r="AQ65" s="20">
        <f>AP65-N65</f>
        <v>1.1000000000000001</v>
      </c>
      <c r="AR65" s="6" t="s">
        <v>7</v>
      </c>
      <c r="AS65" s="21">
        <f>AP65-AK65</f>
        <v>-0.79999999999999982</v>
      </c>
      <c r="AT65" s="8">
        <f>AP65/AK65*100-100</f>
        <v>-42.105263157894733</v>
      </c>
      <c r="AU65" s="126">
        <v>2.6</v>
      </c>
      <c r="AV65" s="20">
        <f>AU65-N65</f>
        <v>2.6</v>
      </c>
      <c r="AW65" s="6" t="s">
        <v>7</v>
      </c>
      <c r="AX65" s="20">
        <f>AU65-AP65</f>
        <v>1.5</v>
      </c>
      <c r="AY65" s="6" t="s">
        <v>400</v>
      </c>
      <c r="AZ65" s="126">
        <v>3.1</v>
      </c>
      <c r="BA65" s="20">
        <f>AZ65-N65</f>
        <v>3.1</v>
      </c>
      <c r="BB65" s="6" t="s">
        <v>7</v>
      </c>
      <c r="BC65" s="20">
        <f>AZ65-AU65</f>
        <v>0.5</v>
      </c>
      <c r="BD65" s="6">
        <f>AZ65/AU65*100-100</f>
        <v>19.230769230769226</v>
      </c>
    </row>
    <row r="66" spans="1:56" ht="14.3">
      <c r="A66" s="7" t="s">
        <v>56</v>
      </c>
      <c r="B66" s="85">
        <v>0</v>
      </c>
      <c r="C66" s="126">
        <v>0.2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21" t="s">
        <v>7</v>
      </c>
      <c r="P66" s="8" t="s">
        <v>7</v>
      </c>
      <c r="Q66" s="21" t="s">
        <v>7</v>
      </c>
      <c r="R66" s="8" t="s">
        <v>7</v>
      </c>
      <c r="S66" s="85">
        <v>0</v>
      </c>
      <c r="T66" s="21" t="s">
        <v>7</v>
      </c>
      <c r="U66" s="8" t="s">
        <v>7</v>
      </c>
      <c r="V66" s="85">
        <v>0</v>
      </c>
      <c r="W66" s="21" t="s">
        <v>7</v>
      </c>
      <c r="X66" s="8" t="s">
        <v>7</v>
      </c>
      <c r="Y66" s="21" t="s">
        <v>7</v>
      </c>
      <c r="Z66" s="8" t="s">
        <v>7</v>
      </c>
      <c r="AA66" s="85">
        <v>0</v>
      </c>
      <c r="AB66" s="21" t="s">
        <v>7</v>
      </c>
      <c r="AC66" s="8" t="s">
        <v>7</v>
      </c>
      <c r="AD66" s="21" t="s">
        <v>7</v>
      </c>
      <c r="AE66" s="8" t="s">
        <v>7</v>
      </c>
      <c r="AF66" s="85">
        <v>0</v>
      </c>
      <c r="AG66" s="21" t="s">
        <v>7</v>
      </c>
      <c r="AH66" s="8" t="s">
        <v>7</v>
      </c>
      <c r="AI66" s="21" t="s">
        <v>7</v>
      </c>
      <c r="AJ66" s="8" t="s">
        <v>7</v>
      </c>
      <c r="AK66" s="85">
        <v>0</v>
      </c>
      <c r="AL66" s="21" t="s">
        <v>7</v>
      </c>
      <c r="AM66" s="8" t="s">
        <v>7</v>
      </c>
      <c r="AN66" s="21" t="s">
        <v>7</v>
      </c>
      <c r="AO66" s="8" t="s">
        <v>7</v>
      </c>
      <c r="AP66" s="85">
        <v>0</v>
      </c>
      <c r="AQ66" s="21" t="s">
        <v>7</v>
      </c>
      <c r="AR66" s="8" t="s">
        <v>7</v>
      </c>
      <c r="AS66" s="21" t="s">
        <v>7</v>
      </c>
      <c r="AT66" s="8" t="s">
        <v>7</v>
      </c>
      <c r="AU66" s="85">
        <v>0</v>
      </c>
      <c r="AV66" s="21" t="s">
        <v>7</v>
      </c>
      <c r="AW66" s="8" t="s">
        <v>7</v>
      </c>
      <c r="AX66" s="21" t="s">
        <v>7</v>
      </c>
      <c r="AY66" s="8" t="s">
        <v>7</v>
      </c>
      <c r="AZ66" s="85">
        <v>0</v>
      </c>
      <c r="BA66" s="21" t="s">
        <v>7</v>
      </c>
      <c r="BB66" s="8" t="s">
        <v>7</v>
      </c>
      <c r="BC66" s="21" t="s">
        <v>7</v>
      </c>
      <c r="BD66" s="8" t="s">
        <v>7</v>
      </c>
    </row>
    <row r="67" spans="1:56" ht="14.3">
      <c r="A67" s="7" t="s">
        <v>57</v>
      </c>
      <c r="B67" s="126">
        <v>2.6</v>
      </c>
      <c r="C67" s="126">
        <v>3.8</v>
      </c>
      <c r="D67" s="126">
        <v>3.9</v>
      </c>
      <c r="E67" s="126">
        <v>3.9</v>
      </c>
      <c r="F67" s="126">
        <v>2.9</v>
      </c>
      <c r="G67" s="126">
        <v>2.8</v>
      </c>
      <c r="H67" s="126">
        <v>3.2</v>
      </c>
      <c r="I67" s="126">
        <v>2.8</v>
      </c>
      <c r="J67" s="126">
        <v>1.8</v>
      </c>
      <c r="K67" s="126">
        <v>2.1</v>
      </c>
      <c r="L67" s="126">
        <v>2.2999999999999998</v>
      </c>
      <c r="M67" s="126">
        <v>3.2</v>
      </c>
      <c r="N67" s="126">
        <v>0.9</v>
      </c>
      <c r="O67" s="21">
        <f>N67-B67</f>
        <v>-1.7000000000000002</v>
      </c>
      <c r="P67" s="8">
        <f>N67/B67*100-100</f>
        <v>-65.384615384615387</v>
      </c>
      <c r="Q67" s="21">
        <f>N67-M67</f>
        <v>-2.3000000000000003</v>
      </c>
      <c r="R67" s="8">
        <f>N67/M67*100-100</f>
        <v>-71.875</v>
      </c>
      <c r="S67" s="85">
        <v>0</v>
      </c>
      <c r="T67" s="21">
        <f>S67-N67</f>
        <v>-0.9</v>
      </c>
      <c r="U67" s="8">
        <f>S67/N67*100-100</f>
        <v>-100</v>
      </c>
      <c r="V67" s="85">
        <v>0</v>
      </c>
      <c r="W67" s="21">
        <f>V67-N67</f>
        <v>-0.9</v>
      </c>
      <c r="X67" s="8">
        <f>V67/N67*100-100</f>
        <v>-100</v>
      </c>
      <c r="Y67" s="21">
        <f>V67-S67</f>
        <v>0</v>
      </c>
      <c r="Z67" s="8" t="s">
        <v>7</v>
      </c>
      <c r="AA67" s="85">
        <v>0</v>
      </c>
      <c r="AB67" s="21">
        <f>AA67-N67</f>
        <v>-0.9</v>
      </c>
      <c r="AC67" s="8">
        <f>AA67/N67*100-100</f>
        <v>-100</v>
      </c>
      <c r="AD67" s="21" t="s">
        <v>7</v>
      </c>
      <c r="AE67" s="8" t="s">
        <v>7</v>
      </c>
      <c r="AF67" s="85">
        <v>0</v>
      </c>
      <c r="AG67" s="21">
        <f>AF67-N67</f>
        <v>-0.9</v>
      </c>
      <c r="AH67" s="8">
        <f>AF67/N67*100-100</f>
        <v>-100</v>
      </c>
      <c r="AI67" s="21" t="s">
        <v>7</v>
      </c>
      <c r="AJ67" s="8" t="s">
        <v>7</v>
      </c>
      <c r="AK67" s="85">
        <v>0</v>
      </c>
      <c r="AL67" s="21">
        <f>AK67-N67</f>
        <v>-0.9</v>
      </c>
      <c r="AM67" s="8">
        <f>AK67/N67*100-100</f>
        <v>-100</v>
      </c>
      <c r="AN67" s="21" t="s">
        <v>7</v>
      </c>
      <c r="AO67" s="8" t="s">
        <v>7</v>
      </c>
      <c r="AP67" s="85">
        <v>0</v>
      </c>
      <c r="AQ67" s="21">
        <f>AP67-N67</f>
        <v>-0.9</v>
      </c>
      <c r="AR67" s="8">
        <f>AP67/N67*100-100</f>
        <v>-100</v>
      </c>
      <c r="AS67" s="21" t="s">
        <v>7</v>
      </c>
      <c r="AT67" s="8" t="s">
        <v>7</v>
      </c>
      <c r="AU67" s="85">
        <v>0</v>
      </c>
      <c r="AV67" s="21">
        <f>AU67-N67</f>
        <v>-0.9</v>
      </c>
      <c r="AW67" s="8">
        <f>AU67/N67*100-100</f>
        <v>-100</v>
      </c>
      <c r="AX67" s="21" t="s">
        <v>7</v>
      </c>
      <c r="AY67" s="8" t="s">
        <v>7</v>
      </c>
      <c r="AZ67" s="85">
        <v>0</v>
      </c>
      <c r="BA67" s="21">
        <f>AZ67-N67</f>
        <v>-0.9</v>
      </c>
      <c r="BB67" s="8">
        <f>AZ67/N67*100-100</f>
        <v>-100</v>
      </c>
      <c r="BC67" s="21" t="s">
        <v>7</v>
      </c>
      <c r="BD67" s="8" t="s">
        <v>7</v>
      </c>
    </row>
    <row r="68" spans="1:56" ht="14.3">
      <c r="A68" s="7" t="s">
        <v>58</v>
      </c>
      <c r="B68" s="95">
        <v>11.2</v>
      </c>
      <c r="C68" s="95">
        <v>12.3</v>
      </c>
      <c r="D68" s="95">
        <v>14.3</v>
      </c>
      <c r="E68" s="95">
        <v>12.5</v>
      </c>
      <c r="F68" s="95">
        <v>12.6</v>
      </c>
      <c r="G68" s="95">
        <v>15</v>
      </c>
      <c r="H68" s="95">
        <v>12.5</v>
      </c>
      <c r="I68" s="95">
        <v>12.5</v>
      </c>
      <c r="J68" s="95">
        <v>14.1</v>
      </c>
      <c r="K68" s="95">
        <v>12.5</v>
      </c>
      <c r="L68" s="95">
        <v>12.5</v>
      </c>
      <c r="M68" s="95">
        <v>12.5</v>
      </c>
      <c r="N68" s="126">
        <v>9.8000000000000007</v>
      </c>
      <c r="O68" s="21">
        <f>N68-B68</f>
        <v>-1.3999999999999986</v>
      </c>
      <c r="P68" s="8">
        <f>N68/B68*100-100</f>
        <v>-12.499999999999986</v>
      </c>
      <c r="Q68" s="21">
        <f>N68-M68</f>
        <v>-2.6999999999999993</v>
      </c>
      <c r="R68" s="8">
        <f>N68/M68*100-100</f>
        <v>-21.599999999999994</v>
      </c>
      <c r="S68" s="126">
        <v>9.6999999999999993</v>
      </c>
      <c r="T68" s="21">
        <f>S68-N68</f>
        <v>-0.10000000000000142</v>
      </c>
      <c r="U68" s="8">
        <f>S68/N68*100-100</f>
        <v>-1.0204081632653157</v>
      </c>
      <c r="V68" s="126">
        <v>9.1</v>
      </c>
      <c r="W68" s="21">
        <f>V68-N68</f>
        <v>-0.70000000000000107</v>
      </c>
      <c r="X68" s="8">
        <f>V68/N68*100-100</f>
        <v>-7.142857142857153</v>
      </c>
      <c r="Y68" s="21">
        <f>V68-S68</f>
        <v>-0.59999999999999964</v>
      </c>
      <c r="Z68" s="8">
        <f>V68/S68*100-100</f>
        <v>-6.1855670103092848</v>
      </c>
      <c r="AA68" s="126">
        <v>8</v>
      </c>
      <c r="AB68" s="21">
        <f>AA68-N68</f>
        <v>-1.8000000000000007</v>
      </c>
      <c r="AC68" s="8">
        <f>AA68/N68*100-100</f>
        <v>-18.367346938775526</v>
      </c>
      <c r="AD68" s="21">
        <f>AA68-V68</f>
        <v>-1.0999999999999996</v>
      </c>
      <c r="AE68" s="8">
        <f>AA68/V68*100-100</f>
        <v>-12.087912087912088</v>
      </c>
      <c r="AF68" s="126">
        <v>7.3</v>
      </c>
      <c r="AG68" s="21">
        <f>AF68-N68</f>
        <v>-2.5000000000000009</v>
      </c>
      <c r="AH68" s="8">
        <f>AF68/N68*100-100</f>
        <v>-25.510204081632665</v>
      </c>
      <c r="AI68" s="21">
        <f>AF68-AA68</f>
        <v>-0.70000000000000018</v>
      </c>
      <c r="AJ68" s="8">
        <f>AF68/AA68*100-100</f>
        <v>-8.75</v>
      </c>
      <c r="AK68" s="126">
        <v>4.7</v>
      </c>
      <c r="AL68" s="21">
        <f>AK68-N68</f>
        <v>-5.1000000000000005</v>
      </c>
      <c r="AM68" s="8">
        <f>AK68/N68*100-100</f>
        <v>-52.040816326530617</v>
      </c>
      <c r="AN68" s="21">
        <f>AK68-AF68</f>
        <v>-2.5999999999999996</v>
      </c>
      <c r="AO68" s="8">
        <f>AK68/AF68*100-100</f>
        <v>-35.61643835616438</v>
      </c>
      <c r="AP68" s="126">
        <v>3.8</v>
      </c>
      <c r="AQ68" s="21">
        <f>AP68-N68</f>
        <v>-6.0000000000000009</v>
      </c>
      <c r="AR68" s="8">
        <f>AP68/N68*100-100</f>
        <v>-61.224489795918373</v>
      </c>
      <c r="AS68" s="21">
        <f>AP68-AK68</f>
        <v>-0.90000000000000036</v>
      </c>
      <c r="AT68" s="8">
        <f>AP68/AK68*100-100</f>
        <v>-19.148936170212778</v>
      </c>
      <c r="AU68" s="126">
        <v>5.3</v>
      </c>
      <c r="AV68" s="21">
        <f>AU68-N68</f>
        <v>-4.5000000000000009</v>
      </c>
      <c r="AW68" s="8">
        <f>AU68/N68*100-100</f>
        <v>-45.91836734693878</v>
      </c>
      <c r="AX68" s="20">
        <f>AU68-AP68</f>
        <v>1.5</v>
      </c>
      <c r="AY68" s="6">
        <f>AU68/AP68*100-100</f>
        <v>39.473684210526329</v>
      </c>
      <c r="AZ68" s="126">
        <v>1.6</v>
      </c>
      <c r="BA68" s="21">
        <f>AZ68-N68</f>
        <v>-8.2000000000000011</v>
      </c>
      <c r="BB68" s="8">
        <f>AZ68/N68*100-100</f>
        <v>-83.673469387755105</v>
      </c>
      <c r="BC68" s="21">
        <f>AZ68-AU68</f>
        <v>-3.6999999999999997</v>
      </c>
      <c r="BD68" s="8">
        <f>AZ68/AU68*100-100</f>
        <v>-69.811320754716974</v>
      </c>
    </row>
    <row r="69" spans="1:56" ht="14.3">
      <c r="A69" s="7" t="s">
        <v>59</v>
      </c>
      <c r="B69" s="126">
        <v>0.9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21">
        <f>N69-B69</f>
        <v>-0.9</v>
      </c>
      <c r="P69" s="8">
        <f>N69/B69*100-100</f>
        <v>-100</v>
      </c>
      <c r="Q69" s="44" t="s">
        <v>7</v>
      </c>
      <c r="R69" s="8" t="s">
        <v>7</v>
      </c>
      <c r="S69" s="85">
        <v>0</v>
      </c>
      <c r="T69" s="44" t="s">
        <v>7</v>
      </c>
      <c r="U69" s="8" t="s">
        <v>7</v>
      </c>
      <c r="V69" s="85">
        <v>0</v>
      </c>
      <c r="W69" s="44" t="s">
        <v>7</v>
      </c>
      <c r="X69" s="8" t="s">
        <v>7</v>
      </c>
      <c r="Y69" s="21" t="s">
        <v>7</v>
      </c>
      <c r="Z69" s="8" t="s">
        <v>7</v>
      </c>
      <c r="AA69" s="85">
        <v>0</v>
      </c>
      <c r="AB69" s="44" t="s">
        <v>7</v>
      </c>
      <c r="AC69" s="8" t="s">
        <v>7</v>
      </c>
      <c r="AD69" s="21" t="s">
        <v>7</v>
      </c>
      <c r="AE69" s="8" t="s">
        <v>7</v>
      </c>
      <c r="AF69" s="85">
        <v>0</v>
      </c>
      <c r="AG69" s="44" t="s">
        <v>7</v>
      </c>
      <c r="AH69" s="8" t="s">
        <v>7</v>
      </c>
      <c r="AI69" s="21" t="s">
        <v>7</v>
      </c>
      <c r="AJ69" s="8" t="s">
        <v>7</v>
      </c>
      <c r="AK69" s="85">
        <v>0</v>
      </c>
      <c r="AL69" s="44" t="s">
        <v>7</v>
      </c>
      <c r="AM69" s="8" t="s">
        <v>7</v>
      </c>
      <c r="AN69" s="21" t="s">
        <v>7</v>
      </c>
      <c r="AO69" s="8" t="s">
        <v>7</v>
      </c>
      <c r="AP69" s="85">
        <v>0</v>
      </c>
      <c r="AQ69" s="44" t="s">
        <v>7</v>
      </c>
      <c r="AR69" s="8" t="s">
        <v>7</v>
      </c>
      <c r="AS69" s="21" t="s">
        <v>7</v>
      </c>
      <c r="AT69" s="8" t="s">
        <v>7</v>
      </c>
      <c r="AU69" s="85">
        <v>0</v>
      </c>
      <c r="AV69" s="44" t="s">
        <v>7</v>
      </c>
      <c r="AW69" s="8" t="s">
        <v>7</v>
      </c>
      <c r="AX69" s="21" t="s">
        <v>7</v>
      </c>
      <c r="AY69" s="8" t="s">
        <v>7</v>
      </c>
      <c r="AZ69" s="85">
        <v>0</v>
      </c>
      <c r="BA69" s="44" t="s">
        <v>7</v>
      </c>
      <c r="BB69" s="8" t="s">
        <v>7</v>
      </c>
      <c r="BC69" s="21" t="s">
        <v>7</v>
      </c>
      <c r="BD69" s="8" t="s">
        <v>7</v>
      </c>
    </row>
    <row r="70" spans="1:56" ht="14.3">
      <c r="A70" s="7" t="s">
        <v>60</v>
      </c>
      <c r="B70" s="85">
        <v>0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126">
        <v>3.4</v>
      </c>
      <c r="J70" s="126">
        <v>3.6</v>
      </c>
      <c r="K70" s="85">
        <v>0</v>
      </c>
      <c r="L70" s="85">
        <v>0</v>
      </c>
      <c r="M70" s="85">
        <v>0</v>
      </c>
      <c r="N70" s="85">
        <v>0</v>
      </c>
      <c r="O70" s="44" t="s">
        <v>7</v>
      </c>
      <c r="P70" s="8" t="s">
        <v>7</v>
      </c>
      <c r="Q70" s="21" t="s">
        <v>7</v>
      </c>
      <c r="R70" s="8" t="s">
        <v>7</v>
      </c>
      <c r="S70" s="85">
        <v>0</v>
      </c>
      <c r="T70" s="21" t="s">
        <v>7</v>
      </c>
      <c r="U70" s="8" t="s">
        <v>7</v>
      </c>
      <c r="V70" s="85">
        <v>0</v>
      </c>
      <c r="W70" s="44" t="s">
        <v>7</v>
      </c>
      <c r="X70" s="8" t="s">
        <v>7</v>
      </c>
      <c r="Y70" s="21" t="s">
        <v>7</v>
      </c>
      <c r="Z70" s="8" t="s">
        <v>7</v>
      </c>
      <c r="AA70" s="85">
        <v>0</v>
      </c>
      <c r="AB70" s="44" t="s">
        <v>7</v>
      </c>
      <c r="AC70" s="8" t="s">
        <v>7</v>
      </c>
      <c r="AD70" s="21" t="s">
        <v>7</v>
      </c>
      <c r="AE70" s="8" t="s">
        <v>7</v>
      </c>
      <c r="AF70" s="85">
        <v>0</v>
      </c>
      <c r="AG70" s="44" t="s">
        <v>7</v>
      </c>
      <c r="AH70" s="8" t="s">
        <v>7</v>
      </c>
      <c r="AI70" s="21" t="s">
        <v>7</v>
      </c>
      <c r="AJ70" s="8" t="s">
        <v>7</v>
      </c>
      <c r="AK70" s="85">
        <v>0</v>
      </c>
      <c r="AL70" s="44" t="s">
        <v>7</v>
      </c>
      <c r="AM70" s="8" t="s">
        <v>7</v>
      </c>
      <c r="AN70" s="21" t="s">
        <v>7</v>
      </c>
      <c r="AO70" s="8" t="s">
        <v>7</v>
      </c>
      <c r="AP70" s="85">
        <v>0</v>
      </c>
      <c r="AQ70" s="44" t="s">
        <v>7</v>
      </c>
      <c r="AR70" s="8" t="s">
        <v>7</v>
      </c>
      <c r="AS70" s="21" t="s">
        <v>7</v>
      </c>
      <c r="AT70" s="8" t="s">
        <v>7</v>
      </c>
      <c r="AU70" s="85">
        <v>0</v>
      </c>
      <c r="AV70" s="44" t="s">
        <v>7</v>
      </c>
      <c r="AW70" s="8" t="s">
        <v>7</v>
      </c>
      <c r="AX70" s="21" t="s">
        <v>7</v>
      </c>
      <c r="AY70" s="8" t="s">
        <v>7</v>
      </c>
      <c r="AZ70" s="85">
        <v>0</v>
      </c>
      <c r="BA70" s="44" t="s">
        <v>7</v>
      </c>
      <c r="BB70" s="8" t="s">
        <v>7</v>
      </c>
      <c r="BC70" s="21" t="s">
        <v>7</v>
      </c>
      <c r="BD70" s="8" t="s">
        <v>7</v>
      </c>
    </row>
    <row r="71" spans="1:56" ht="13.6">
      <c r="A71" s="7" t="s">
        <v>61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44" t="s">
        <v>7</v>
      </c>
      <c r="P71" s="8" t="s">
        <v>7</v>
      </c>
      <c r="Q71" s="21" t="s">
        <v>7</v>
      </c>
      <c r="R71" s="8" t="s">
        <v>7</v>
      </c>
      <c r="S71" s="85">
        <v>0</v>
      </c>
      <c r="T71" s="21" t="s">
        <v>7</v>
      </c>
      <c r="U71" s="8" t="s">
        <v>7</v>
      </c>
      <c r="V71" s="85">
        <v>0</v>
      </c>
      <c r="W71" s="44" t="s">
        <v>7</v>
      </c>
      <c r="X71" s="8" t="s">
        <v>7</v>
      </c>
      <c r="Y71" s="21" t="s">
        <v>7</v>
      </c>
      <c r="Z71" s="8" t="s">
        <v>7</v>
      </c>
      <c r="AA71" s="85">
        <v>0</v>
      </c>
      <c r="AB71" s="44" t="s">
        <v>7</v>
      </c>
      <c r="AC71" s="8" t="s">
        <v>7</v>
      </c>
      <c r="AD71" s="21" t="s">
        <v>7</v>
      </c>
      <c r="AE71" s="8" t="s">
        <v>7</v>
      </c>
      <c r="AF71" s="85">
        <v>0</v>
      </c>
      <c r="AG71" s="44" t="s">
        <v>7</v>
      </c>
      <c r="AH71" s="8" t="s">
        <v>7</v>
      </c>
      <c r="AI71" s="21" t="s">
        <v>7</v>
      </c>
      <c r="AJ71" s="8" t="s">
        <v>7</v>
      </c>
      <c r="AK71" s="85">
        <v>0</v>
      </c>
      <c r="AL71" s="44" t="s">
        <v>7</v>
      </c>
      <c r="AM71" s="8" t="s">
        <v>7</v>
      </c>
      <c r="AN71" s="21" t="s">
        <v>7</v>
      </c>
      <c r="AO71" s="8" t="s">
        <v>7</v>
      </c>
      <c r="AP71" s="85">
        <v>0</v>
      </c>
      <c r="AQ71" s="44" t="s">
        <v>7</v>
      </c>
      <c r="AR71" s="8" t="s">
        <v>7</v>
      </c>
      <c r="AS71" s="21" t="s">
        <v>7</v>
      </c>
      <c r="AT71" s="8" t="s">
        <v>7</v>
      </c>
      <c r="AU71" s="85">
        <v>0</v>
      </c>
      <c r="AV71" s="44" t="s">
        <v>7</v>
      </c>
      <c r="AW71" s="8" t="s">
        <v>7</v>
      </c>
      <c r="AX71" s="21" t="s">
        <v>7</v>
      </c>
      <c r="AY71" s="8" t="s">
        <v>7</v>
      </c>
      <c r="AZ71" s="85">
        <v>0</v>
      </c>
      <c r="BA71" s="44" t="s">
        <v>7</v>
      </c>
      <c r="BB71" s="8" t="s">
        <v>7</v>
      </c>
      <c r="BC71" s="21" t="s">
        <v>7</v>
      </c>
      <c r="BD71" s="8" t="s">
        <v>7</v>
      </c>
    </row>
    <row r="72" spans="1:56" ht="14.3">
      <c r="A72" s="7" t="s">
        <v>62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44" t="s">
        <v>7</v>
      </c>
      <c r="P72" s="8" t="s">
        <v>7</v>
      </c>
      <c r="Q72" s="21" t="s">
        <v>7</v>
      </c>
      <c r="R72" s="8" t="s">
        <v>7</v>
      </c>
      <c r="S72" s="126">
        <v>0.5</v>
      </c>
      <c r="T72" s="20">
        <f>S72-N72</f>
        <v>0.5</v>
      </c>
      <c r="U72" s="6" t="s">
        <v>7</v>
      </c>
      <c r="V72" s="126">
        <v>3.9</v>
      </c>
      <c r="W72" s="20">
        <f>V72-N72</f>
        <v>3.9</v>
      </c>
      <c r="X72" s="6" t="s">
        <v>7</v>
      </c>
      <c r="Y72" s="20">
        <f>V72-S72</f>
        <v>3.4</v>
      </c>
      <c r="Z72" s="6" t="s">
        <v>233</v>
      </c>
      <c r="AA72" s="126">
        <v>5.9</v>
      </c>
      <c r="AB72" s="20">
        <f>AA72-N72</f>
        <v>5.9</v>
      </c>
      <c r="AC72" s="6" t="s">
        <v>7</v>
      </c>
      <c r="AD72" s="20">
        <f>AA72-V72</f>
        <v>2.0000000000000004</v>
      </c>
      <c r="AE72" s="6">
        <f>AA72/V72*100-100</f>
        <v>51.282051282051299</v>
      </c>
      <c r="AF72" s="126">
        <v>2.1</v>
      </c>
      <c r="AG72" s="20">
        <f>AF72-N72</f>
        <v>2.1</v>
      </c>
      <c r="AH72" s="6" t="s">
        <v>7</v>
      </c>
      <c r="AI72" s="21">
        <f>AF72-AA72</f>
        <v>-3.8000000000000003</v>
      </c>
      <c r="AJ72" s="8">
        <f>AF72/AA72*100-100</f>
        <v>-64.406779661016941</v>
      </c>
      <c r="AK72" s="126">
        <v>2.2999999999999998</v>
      </c>
      <c r="AL72" s="20">
        <f>AK72-N72</f>
        <v>2.2999999999999998</v>
      </c>
      <c r="AM72" s="6" t="s">
        <v>7</v>
      </c>
      <c r="AN72" s="20">
        <f>AK72-AF72</f>
        <v>0.19999999999999973</v>
      </c>
      <c r="AO72" s="6">
        <f>AK72/AF72*100-100</f>
        <v>9.5238095238095184</v>
      </c>
      <c r="AP72" s="126">
        <v>2.2000000000000002</v>
      </c>
      <c r="AQ72" s="20">
        <f>AP72-N72</f>
        <v>2.2000000000000002</v>
      </c>
      <c r="AR72" s="8" t="s">
        <v>7</v>
      </c>
      <c r="AS72" s="21">
        <f>AP72-AK72</f>
        <v>-9.9999999999999645E-2</v>
      </c>
      <c r="AT72" s="8">
        <f>AP72/AK72*100-100</f>
        <v>-4.347826086956502</v>
      </c>
      <c r="AU72" s="126">
        <v>2.2999999999999998</v>
      </c>
      <c r="AV72" s="20">
        <f>AU72-N72</f>
        <v>2.2999999999999998</v>
      </c>
      <c r="AW72" s="6" t="s">
        <v>7</v>
      </c>
      <c r="AX72" s="20">
        <f>AU72-AP72</f>
        <v>9.9999999999999645E-2</v>
      </c>
      <c r="AY72" s="6">
        <f>AU72/AP72*100-100</f>
        <v>4.5454545454545183</v>
      </c>
      <c r="AZ72" s="126">
        <v>2.4</v>
      </c>
      <c r="BA72" s="20">
        <f>AZ72-N72</f>
        <v>2.4</v>
      </c>
      <c r="BB72" s="6" t="s">
        <v>7</v>
      </c>
      <c r="BC72" s="20">
        <f>AZ72-AU72</f>
        <v>0.10000000000000009</v>
      </c>
      <c r="BD72" s="6">
        <f>AZ72/AU72*100-100</f>
        <v>4.3478260869565162</v>
      </c>
    </row>
    <row r="73" spans="1:56" ht="14.95" customHeight="1">
      <c r="A73" s="30" t="s">
        <v>63</v>
      </c>
      <c r="B73" s="31">
        <f t="shared" ref="B73:N73" si="7">SUM(B74:B77)</f>
        <v>0</v>
      </c>
      <c r="C73" s="31">
        <f t="shared" si="7"/>
        <v>0</v>
      </c>
      <c r="D73" s="31">
        <f t="shared" si="7"/>
        <v>0</v>
      </c>
      <c r="E73" s="31">
        <f t="shared" si="7"/>
        <v>0</v>
      </c>
      <c r="F73" s="31">
        <f t="shared" si="7"/>
        <v>0</v>
      </c>
      <c r="G73" s="31">
        <f t="shared" si="7"/>
        <v>0</v>
      </c>
      <c r="H73" s="31">
        <f t="shared" si="7"/>
        <v>0</v>
      </c>
      <c r="I73" s="31">
        <f t="shared" si="7"/>
        <v>0</v>
      </c>
      <c r="J73" s="31">
        <f t="shared" si="7"/>
        <v>0</v>
      </c>
      <c r="K73" s="31">
        <f t="shared" si="7"/>
        <v>0</v>
      </c>
      <c r="L73" s="31">
        <f t="shared" si="7"/>
        <v>0</v>
      </c>
      <c r="M73" s="31">
        <f t="shared" si="7"/>
        <v>0</v>
      </c>
      <c r="N73" s="31">
        <f t="shared" si="7"/>
        <v>0</v>
      </c>
      <c r="O73" s="108" t="s">
        <v>7</v>
      </c>
      <c r="P73" s="33" t="s">
        <v>7</v>
      </c>
      <c r="Q73" s="108" t="s">
        <v>7</v>
      </c>
      <c r="R73" s="33" t="s">
        <v>7</v>
      </c>
      <c r="S73" s="31">
        <f>SUM(S74:S77)</f>
        <v>0</v>
      </c>
      <c r="T73" s="108" t="s">
        <v>7</v>
      </c>
      <c r="U73" s="33" t="s">
        <v>7</v>
      </c>
      <c r="V73" s="31">
        <f>SUM(V74:V77)</f>
        <v>0</v>
      </c>
      <c r="W73" s="108" t="s">
        <v>7</v>
      </c>
      <c r="X73" s="33" t="s">
        <v>7</v>
      </c>
      <c r="Y73" s="108" t="s">
        <v>7</v>
      </c>
      <c r="Z73" s="33" t="s">
        <v>7</v>
      </c>
      <c r="AA73" s="31">
        <f>SUM(AA74:AA77)</f>
        <v>0</v>
      </c>
      <c r="AB73" s="108" t="s">
        <v>7</v>
      </c>
      <c r="AC73" s="33" t="s">
        <v>7</v>
      </c>
      <c r="AD73" s="108" t="s">
        <v>7</v>
      </c>
      <c r="AE73" s="33" t="s">
        <v>7</v>
      </c>
      <c r="AF73" s="31">
        <f>SUM(AF74:AF77)</f>
        <v>0</v>
      </c>
      <c r="AG73" s="108" t="s">
        <v>7</v>
      </c>
      <c r="AH73" s="33" t="s">
        <v>7</v>
      </c>
      <c r="AI73" s="108" t="s">
        <v>7</v>
      </c>
      <c r="AJ73" s="33" t="s">
        <v>7</v>
      </c>
      <c r="AK73" s="31">
        <f>SUM(AK74:AK77)</f>
        <v>0</v>
      </c>
      <c r="AL73" s="108" t="s">
        <v>7</v>
      </c>
      <c r="AM73" s="33" t="s">
        <v>7</v>
      </c>
      <c r="AN73" s="108" t="s">
        <v>7</v>
      </c>
      <c r="AO73" s="33" t="s">
        <v>7</v>
      </c>
      <c r="AP73" s="31">
        <f>SUM(AP74:AP77)</f>
        <v>0</v>
      </c>
      <c r="AQ73" s="108" t="s">
        <v>7</v>
      </c>
      <c r="AR73" s="33" t="s">
        <v>7</v>
      </c>
      <c r="AS73" s="108" t="s">
        <v>7</v>
      </c>
      <c r="AT73" s="33" t="s">
        <v>7</v>
      </c>
      <c r="AU73" s="31">
        <f>SUM(AU74:AU77)</f>
        <v>0</v>
      </c>
      <c r="AV73" s="108" t="s">
        <v>7</v>
      </c>
      <c r="AW73" s="33" t="s">
        <v>7</v>
      </c>
      <c r="AX73" s="108" t="s">
        <v>7</v>
      </c>
      <c r="AY73" s="33" t="s">
        <v>7</v>
      </c>
      <c r="AZ73" s="31">
        <f>SUM(AZ74:AZ77)</f>
        <v>0</v>
      </c>
      <c r="BA73" s="108" t="s">
        <v>7</v>
      </c>
      <c r="BB73" s="33" t="s">
        <v>7</v>
      </c>
      <c r="BC73" s="108" t="s">
        <v>7</v>
      </c>
      <c r="BD73" s="33" t="s">
        <v>7</v>
      </c>
    </row>
    <row r="74" spans="1:56" ht="14.95" customHeight="1">
      <c r="A74" s="7" t="s">
        <v>64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44" t="s">
        <v>7</v>
      </c>
      <c r="P74" s="8" t="s">
        <v>7</v>
      </c>
      <c r="Q74" s="21" t="s">
        <v>7</v>
      </c>
      <c r="R74" s="8" t="s">
        <v>7</v>
      </c>
      <c r="S74" s="85">
        <v>0</v>
      </c>
      <c r="T74" s="21" t="s">
        <v>7</v>
      </c>
      <c r="U74" s="8" t="s">
        <v>7</v>
      </c>
      <c r="V74" s="85">
        <v>0</v>
      </c>
      <c r="W74" s="44" t="s">
        <v>7</v>
      </c>
      <c r="X74" s="8" t="s">
        <v>7</v>
      </c>
      <c r="Y74" s="21" t="s">
        <v>7</v>
      </c>
      <c r="Z74" s="8" t="s">
        <v>7</v>
      </c>
      <c r="AA74" s="85">
        <v>0</v>
      </c>
      <c r="AB74" s="44" t="s">
        <v>7</v>
      </c>
      <c r="AC74" s="8" t="s">
        <v>7</v>
      </c>
      <c r="AD74" s="21" t="s">
        <v>7</v>
      </c>
      <c r="AE74" s="8" t="s">
        <v>7</v>
      </c>
      <c r="AF74" s="85">
        <v>0</v>
      </c>
      <c r="AG74" s="44" t="s">
        <v>7</v>
      </c>
      <c r="AH74" s="8" t="s">
        <v>7</v>
      </c>
      <c r="AI74" s="21" t="s">
        <v>7</v>
      </c>
      <c r="AJ74" s="8" t="s">
        <v>7</v>
      </c>
      <c r="AK74" s="85">
        <v>0</v>
      </c>
      <c r="AL74" s="44" t="s">
        <v>7</v>
      </c>
      <c r="AM74" s="8" t="s">
        <v>7</v>
      </c>
      <c r="AN74" s="21" t="s">
        <v>7</v>
      </c>
      <c r="AO74" s="8" t="s">
        <v>7</v>
      </c>
      <c r="AP74" s="85">
        <v>0</v>
      </c>
      <c r="AQ74" s="44" t="s">
        <v>7</v>
      </c>
      <c r="AR74" s="8" t="s">
        <v>7</v>
      </c>
      <c r="AS74" s="21" t="s">
        <v>7</v>
      </c>
      <c r="AT74" s="8" t="s">
        <v>7</v>
      </c>
      <c r="AU74" s="85">
        <v>0</v>
      </c>
      <c r="AV74" s="44" t="s">
        <v>7</v>
      </c>
      <c r="AW74" s="8" t="s">
        <v>7</v>
      </c>
      <c r="AX74" s="21" t="s">
        <v>7</v>
      </c>
      <c r="AY74" s="8" t="s">
        <v>7</v>
      </c>
      <c r="AZ74" s="85">
        <v>0</v>
      </c>
      <c r="BA74" s="44" t="s">
        <v>7</v>
      </c>
      <c r="BB74" s="8" t="s">
        <v>7</v>
      </c>
      <c r="BC74" s="21" t="s">
        <v>7</v>
      </c>
      <c r="BD74" s="8" t="s">
        <v>7</v>
      </c>
    </row>
    <row r="75" spans="1:56" ht="13.6">
      <c r="A75" s="7" t="s">
        <v>65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44" t="s">
        <v>7</v>
      </c>
      <c r="P75" s="8" t="s">
        <v>7</v>
      </c>
      <c r="Q75" s="21" t="s">
        <v>7</v>
      </c>
      <c r="R75" s="8" t="s">
        <v>7</v>
      </c>
      <c r="S75" s="85">
        <v>0</v>
      </c>
      <c r="T75" s="21" t="s">
        <v>7</v>
      </c>
      <c r="U75" s="8" t="s">
        <v>7</v>
      </c>
      <c r="V75" s="85">
        <v>0</v>
      </c>
      <c r="W75" s="44" t="s">
        <v>7</v>
      </c>
      <c r="X75" s="8" t="s">
        <v>7</v>
      </c>
      <c r="Y75" s="21" t="s">
        <v>7</v>
      </c>
      <c r="Z75" s="8" t="s">
        <v>7</v>
      </c>
      <c r="AA75" s="85">
        <v>0</v>
      </c>
      <c r="AB75" s="44" t="s">
        <v>7</v>
      </c>
      <c r="AC75" s="8" t="s">
        <v>7</v>
      </c>
      <c r="AD75" s="21" t="s">
        <v>7</v>
      </c>
      <c r="AE75" s="8" t="s">
        <v>7</v>
      </c>
      <c r="AF75" s="85">
        <v>0</v>
      </c>
      <c r="AG75" s="44" t="s">
        <v>7</v>
      </c>
      <c r="AH75" s="8" t="s">
        <v>7</v>
      </c>
      <c r="AI75" s="21" t="s">
        <v>7</v>
      </c>
      <c r="AJ75" s="8" t="s">
        <v>7</v>
      </c>
      <c r="AK75" s="85">
        <v>0</v>
      </c>
      <c r="AL75" s="44" t="s">
        <v>7</v>
      </c>
      <c r="AM75" s="8" t="s">
        <v>7</v>
      </c>
      <c r="AN75" s="21" t="s">
        <v>7</v>
      </c>
      <c r="AO75" s="8" t="s">
        <v>7</v>
      </c>
      <c r="AP75" s="85">
        <v>0</v>
      </c>
      <c r="AQ75" s="44" t="s">
        <v>7</v>
      </c>
      <c r="AR75" s="8" t="s">
        <v>7</v>
      </c>
      <c r="AS75" s="21" t="s">
        <v>7</v>
      </c>
      <c r="AT75" s="8" t="s">
        <v>7</v>
      </c>
      <c r="AU75" s="85">
        <v>0</v>
      </c>
      <c r="AV75" s="44" t="s">
        <v>7</v>
      </c>
      <c r="AW75" s="8" t="s">
        <v>7</v>
      </c>
      <c r="AX75" s="21" t="s">
        <v>7</v>
      </c>
      <c r="AY75" s="8" t="s">
        <v>7</v>
      </c>
      <c r="AZ75" s="85">
        <v>0</v>
      </c>
      <c r="BA75" s="44" t="s">
        <v>7</v>
      </c>
      <c r="BB75" s="8" t="s">
        <v>7</v>
      </c>
      <c r="BC75" s="21" t="s">
        <v>7</v>
      </c>
      <c r="BD75" s="8" t="s">
        <v>7</v>
      </c>
    </row>
    <row r="76" spans="1:56" ht="13.6">
      <c r="A76" s="7" t="s">
        <v>66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18" t="s">
        <v>7</v>
      </c>
      <c r="P76" s="119" t="s">
        <v>7</v>
      </c>
      <c r="Q76" s="18" t="s">
        <v>7</v>
      </c>
      <c r="R76" s="119" t="s">
        <v>7</v>
      </c>
      <c r="S76" s="85">
        <v>0</v>
      </c>
      <c r="T76" s="18" t="s">
        <v>7</v>
      </c>
      <c r="U76" s="119" t="s">
        <v>7</v>
      </c>
      <c r="V76" s="85">
        <v>0</v>
      </c>
      <c r="W76" s="18" t="s">
        <v>7</v>
      </c>
      <c r="X76" s="119" t="s">
        <v>7</v>
      </c>
      <c r="Y76" s="18" t="s">
        <v>7</v>
      </c>
      <c r="Z76" s="119" t="s">
        <v>7</v>
      </c>
      <c r="AA76" s="85">
        <v>0</v>
      </c>
      <c r="AB76" s="18" t="s">
        <v>7</v>
      </c>
      <c r="AC76" s="119" t="s">
        <v>7</v>
      </c>
      <c r="AD76" s="18" t="s">
        <v>7</v>
      </c>
      <c r="AE76" s="119" t="s">
        <v>7</v>
      </c>
      <c r="AF76" s="85">
        <v>0</v>
      </c>
      <c r="AG76" s="18" t="s">
        <v>7</v>
      </c>
      <c r="AH76" s="119" t="s">
        <v>7</v>
      </c>
      <c r="AI76" s="18" t="s">
        <v>7</v>
      </c>
      <c r="AJ76" s="119" t="s">
        <v>7</v>
      </c>
      <c r="AK76" s="85">
        <v>0</v>
      </c>
      <c r="AL76" s="18" t="s">
        <v>7</v>
      </c>
      <c r="AM76" s="119" t="s">
        <v>7</v>
      </c>
      <c r="AN76" s="18" t="s">
        <v>7</v>
      </c>
      <c r="AO76" s="119" t="s">
        <v>7</v>
      </c>
      <c r="AP76" s="85">
        <v>0</v>
      </c>
      <c r="AQ76" s="18" t="s">
        <v>7</v>
      </c>
      <c r="AR76" s="119" t="s">
        <v>7</v>
      </c>
      <c r="AS76" s="18" t="s">
        <v>7</v>
      </c>
      <c r="AT76" s="119" t="s">
        <v>7</v>
      </c>
      <c r="AU76" s="85">
        <v>0</v>
      </c>
      <c r="AV76" s="18" t="s">
        <v>7</v>
      </c>
      <c r="AW76" s="119" t="s">
        <v>7</v>
      </c>
      <c r="AX76" s="18" t="s">
        <v>7</v>
      </c>
      <c r="AY76" s="119" t="s">
        <v>7</v>
      </c>
      <c r="AZ76" s="85">
        <v>0</v>
      </c>
      <c r="BA76" s="18" t="s">
        <v>7</v>
      </c>
      <c r="BB76" s="119" t="s">
        <v>7</v>
      </c>
      <c r="BC76" s="18" t="s">
        <v>7</v>
      </c>
      <c r="BD76" s="119" t="s">
        <v>7</v>
      </c>
    </row>
    <row r="77" spans="1:56" s="12" customFormat="1" ht="13.6">
      <c r="A77" s="7" t="s">
        <v>67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18" t="s">
        <v>7</v>
      </c>
      <c r="P77" s="119" t="s">
        <v>7</v>
      </c>
      <c r="Q77" s="18" t="s">
        <v>7</v>
      </c>
      <c r="R77" s="119" t="s">
        <v>7</v>
      </c>
      <c r="S77" s="85">
        <v>0</v>
      </c>
      <c r="T77" s="18" t="s">
        <v>7</v>
      </c>
      <c r="U77" s="119" t="s">
        <v>7</v>
      </c>
      <c r="V77" s="85">
        <v>0</v>
      </c>
      <c r="W77" s="18" t="s">
        <v>7</v>
      </c>
      <c r="X77" s="119" t="s">
        <v>7</v>
      </c>
      <c r="Y77" s="18" t="s">
        <v>7</v>
      </c>
      <c r="Z77" s="119" t="s">
        <v>7</v>
      </c>
      <c r="AA77" s="85">
        <v>0</v>
      </c>
      <c r="AB77" s="18" t="s">
        <v>7</v>
      </c>
      <c r="AC77" s="119" t="s">
        <v>7</v>
      </c>
      <c r="AD77" s="18" t="s">
        <v>7</v>
      </c>
      <c r="AE77" s="119" t="s">
        <v>7</v>
      </c>
      <c r="AF77" s="85">
        <v>0</v>
      </c>
      <c r="AG77" s="18" t="s">
        <v>7</v>
      </c>
      <c r="AH77" s="119" t="s">
        <v>7</v>
      </c>
      <c r="AI77" s="18" t="s">
        <v>7</v>
      </c>
      <c r="AJ77" s="119" t="s">
        <v>7</v>
      </c>
      <c r="AK77" s="85">
        <v>0</v>
      </c>
      <c r="AL77" s="18" t="s">
        <v>7</v>
      </c>
      <c r="AM77" s="119" t="s">
        <v>7</v>
      </c>
      <c r="AN77" s="18" t="s">
        <v>7</v>
      </c>
      <c r="AO77" s="119" t="s">
        <v>7</v>
      </c>
      <c r="AP77" s="85">
        <v>0</v>
      </c>
      <c r="AQ77" s="18" t="s">
        <v>7</v>
      </c>
      <c r="AR77" s="119" t="s">
        <v>7</v>
      </c>
      <c r="AS77" s="18" t="s">
        <v>7</v>
      </c>
      <c r="AT77" s="119" t="s">
        <v>7</v>
      </c>
      <c r="AU77" s="85">
        <v>0</v>
      </c>
      <c r="AV77" s="18" t="s">
        <v>7</v>
      </c>
      <c r="AW77" s="119" t="s">
        <v>7</v>
      </c>
      <c r="AX77" s="18" t="s">
        <v>7</v>
      </c>
      <c r="AY77" s="119" t="s">
        <v>7</v>
      </c>
      <c r="AZ77" s="85">
        <v>0</v>
      </c>
      <c r="BA77" s="18" t="s">
        <v>7</v>
      </c>
      <c r="BB77" s="119" t="s">
        <v>7</v>
      </c>
      <c r="BC77" s="18" t="s">
        <v>7</v>
      </c>
      <c r="BD77" s="119" t="s">
        <v>7</v>
      </c>
    </row>
    <row r="78" spans="1:56" ht="14.95" customHeight="1">
      <c r="A78" s="30" t="s">
        <v>68</v>
      </c>
      <c r="B78" s="31">
        <f t="shared" ref="B78:N78" si="8">SUM(B79:B90)</f>
        <v>33.6</v>
      </c>
      <c r="C78" s="31">
        <f t="shared" si="8"/>
        <v>36</v>
      </c>
      <c r="D78" s="31">
        <f t="shared" si="8"/>
        <v>31.1</v>
      </c>
      <c r="E78" s="31">
        <f t="shared" si="8"/>
        <v>26.500000000000004</v>
      </c>
      <c r="F78" s="31">
        <f t="shared" si="8"/>
        <v>25.900000000000002</v>
      </c>
      <c r="G78" s="31">
        <f t="shared" si="8"/>
        <v>20.6</v>
      </c>
      <c r="H78" s="31">
        <f t="shared" si="8"/>
        <v>20</v>
      </c>
      <c r="I78" s="31">
        <f t="shared" si="8"/>
        <v>24.2</v>
      </c>
      <c r="J78" s="31">
        <f t="shared" si="8"/>
        <v>20.200000000000003</v>
      </c>
      <c r="K78" s="31">
        <f t="shared" si="8"/>
        <v>23.699999999999996</v>
      </c>
      <c r="L78" s="31">
        <f t="shared" si="8"/>
        <v>31.1</v>
      </c>
      <c r="M78" s="31">
        <f t="shared" si="8"/>
        <v>24.1</v>
      </c>
      <c r="N78" s="31">
        <f t="shared" si="8"/>
        <v>19.299999999999997</v>
      </c>
      <c r="O78" s="32">
        <f>N78-B78</f>
        <v>-14.300000000000004</v>
      </c>
      <c r="P78" s="33">
        <f>N78/B78*100-100</f>
        <v>-42.559523809523824</v>
      </c>
      <c r="Q78" s="32">
        <f>N78-M78</f>
        <v>-4.8000000000000043</v>
      </c>
      <c r="R78" s="33">
        <f>N78/M78*100-100</f>
        <v>-19.917012448132795</v>
      </c>
      <c r="S78" s="31">
        <f>SUM(S79:S90)</f>
        <v>22.099999999999998</v>
      </c>
      <c r="T78" s="32">
        <f>S78-N78</f>
        <v>2.8000000000000007</v>
      </c>
      <c r="U78" s="33">
        <f>S78/N78*100-100</f>
        <v>14.507772020725398</v>
      </c>
      <c r="V78" s="31">
        <f>SUM(V79:V90)</f>
        <v>33.9</v>
      </c>
      <c r="W78" s="32">
        <f>V78-N78</f>
        <v>14.600000000000001</v>
      </c>
      <c r="X78" s="33">
        <f>V78/N78*100-100</f>
        <v>75.647668393782396</v>
      </c>
      <c r="Y78" s="32">
        <f>V78-S78</f>
        <v>11.8</v>
      </c>
      <c r="Z78" s="33">
        <f>V78/S78*100-100</f>
        <v>53.39366515837105</v>
      </c>
      <c r="AA78" s="31">
        <f>SUM(AA79:AA90)</f>
        <v>20.3</v>
      </c>
      <c r="AB78" s="32">
        <f>AA78-N78</f>
        <v>1.0000000000000036</v>
      </c>
      <c r="AC78" s="33">
        <f>AA78/N78*100-100</f>
        <v>5.1813471502590858</v>
      </c>
      <c r="AD78" s="32">
        <f>AA78-V78</f>
        <v>-13.599999999999998</v>
      </c>
      <c r="AE78" s="33">
        <f>AA78/V78*100-100</f>
        <v>-40.117994100294986</v>
      </c>
      <c r="AF78" s="31">
        <f>SUM(AF79:AF90)</f>
        <v>20.2</v>
      </c>
      <c r="AG78" s="32">
        <f>AF78-N78</f>
        <v>0.90000000000000213</v>
      </c>
      <c r="AH78" s="33">
        <f>AF78/N78*100-100</f>
        <v>4.6632124352331772</v>
      </c>
      <c r="AI78" s="32">
        <f>AF78-AA78</f>
        <v>-0.10000000000000142</v>
      </c>
      <c r="AJ78" s="33">
        <f>AF78/AA78*100-100</f>
        <v>-0.49261083743843415</v>
      </c>
      <c r="AK78" s="31">
        <f>SUM(AK79:AK90)</f>
        <v>23.200000000000003</v>
      </c>
      <c r="AL78" s="32">
        <f>AK78-N78</f>
        <v>3.9000000000000057</v>
      </c>
      <c r="AM78" s="33">
        <f>AK78/N78*100-100</f>
        <v>20.207253886010392</v>
      </c>
      <c r="AN78" s="32">
        <f>AK78-AF78</f>
        <v>3.0000000000000036</v>
      </c>
      <c r="AO78" s="33">
        <f>AK78/AF78*100-100</f>
        <v>14.851485148514868</v>
      </c>
      <c r="AP78" s="31">
        <f>SUM(AP79:AP90)</f>
        <v>18.8</v>
      </c>
      <c r="AQ78" s="32">
        <f>AP78-N78</f>
        <v>-0.49999999999999645</v>
      </c>
      <c r="AR78" s="33">
        <f>AP78/N78*100-100</f>
        <v>-2.5906735751295145</v>
      </c>
      <c r="AS78" s="32">
        <f>AP78-AK78</f>
        <v>-4.4000000000000021</v>
      </c>
      <c r="AT78" s="33">
        <f>AP78/AK78*100-100</f>
        <v>-18.965517241379317</v>
      </c>
      <c r="AU78" s="31">
        <f>SUM(AU79:AU90)</f>
        <v>24</v>
      </c>
      <c r="AV78" s="32">
        <f>AU78-N78</f>
        <v>4.7000000000000028</v>
      </c>
      <c r="AW78" s="33">
        <f>AU78/N78*100-100</f>
        <v>24.352331606217632</v>
      </c>
      <c r="AX78" s="32">
        <f>AU78-AP78</f>
        <v>5.1999999999999993</v>
      </c>
      <c r="AY78" s="33">
        <f>AU78/AP78*100-100</f>
        <v>27.659574468085097</v>
      </c>
      <c r="AZ78" s="31">
        <f>SUM(AZ79:AZ90)</f>
        <v>20</v>
      </c>
      <c r="BA78" s="32">
        <f>AZ78-N78</f>
        <v>0.70000000000000284</v>
      </c>
      <c r="BB78" s="33">
        <f>AZ78/N78*100-100</f>
        <v>3.62694300518136</v>
      </c>
      <c r="BC78" s="32">
        <f>AZ78-AU78</f>
        <v>-4</v>
      </c>
      <c r="BD78" s="33">
        <f>AZ78/AU78*100-100</f>
        <v>-16.666666666666657</v>
      </c>
    </row>
    <row r="79" spans="1:56" ht="14.95" customHeight="1">
      <c r="A79" s="7" t="s">
        <v>69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44" t="s">
        <v>7</v>
      </c>
      <c r="P79" s="8" t="s">
        <v>7</v>
      </c>
      <c r="Q79" s="21" t="s">
        <v>7</v>
      </c>
      <c r="R79" s="8" t="s">
        <v>7</v>
      </c>
      <c r="S79" s="85">
        <v>0</v>
      </c>
      <c r="T79" s="21" t="s">
        <v>7</v>
      </c>
      <c r="U79" s="8" t="s">
        <v>7</v>
      </c>
      <c r="V79" s="85">
        <v>0</v>
      </c>
      <c r="W79" s="44" t="s">
        <v>7</v>
      </c>
      <c r="X79" s="8" t="s">
        <v>7</v>
      </c>
      <c r="Y79" s="21" t="s">
        <v>7</v>
      </c>
      <c r="Z79" s="8" t="s">
        <v>7</v>
      </c>
      <c r="AA79" s="85">
        <v>0</v>
      </c>
      <c r="AB79" s="44" t="s">
        <v>7</v>
      </c>
      <c r="AC79" s="8" t="s">
        <v>7</v>
      </c>
      <c r="AD79" s="21" t="s">
        <v>7</v>
      </c>
      <c r="AE79" s="8" t="s">
        <v>7</v>
      </c>
      <c r="AF79" s="85">
        <v>0</v>
      </c>
      <c r="AG79" s="44" t="s">
        <v>7</v>
      </c>
      <c r="AH79" s="8" t="s">
        <v>7</v>
      </c>
      <c r="AI79" s="21" t="s">
        <v>7</v>
      </c>
      <c r="AJ79" s="8" t="s">
        <v>7</v>
      </c>
      <c r="AK79" s="85">
        <v>0</v>
      </c>
      <c r="AL79" s="44" t="s">
        <v>7</v>
      </c>
      <c r="AM79" s="8" t="s">
        <v>7</v>
      </c>
      <c r="AN79" s="21" t="s">
        <v>7</v>
      </c>
      <c r="AO79" s="8" t="s">
        <v>7</v>
      </c>
      <c r="AP79" s="85">
        <v>0</v>
      </c>
      <c r="AQ79" s="44" t="s">
        <v>7</v>
      </c>
      <c r="AR79" s="8" t="s">
        <v>7</v>
      </c>
      <c r="AS79" s="21" t="s">
        <v>7</v>
      </c>
      <c r="AT79" s="8" t="s">
        <v>7</v>
      </c>
      <c r="AU79" s="85">
        <v>0</v>
      </c>
      <c r="AV79" s="44" t="s">
        <v>7</v>
      </c>
      <c r="AW79" s="8" t="s">
        <v>7</v>
      </c>
      <c r="AX79" s="21" t="s">
        <v>7</v>
      </c>
      <c r="AY79" s="8" t="s">
        <v>7</v>
      </c>
      <c r="AZ79" s="85">
        <v>0</v>
      </c>
      <c r="BA79" s="44" t="s">
        <v>7</v>
      </c>
      <c r="BB79" s="8" t="s">
        <v>7</v>
      </c>
      <c r="BC79" s="21" t="s">
        <v>7</v>
      </c>
      <c r="BD79" s="8" t="s">
        <v>7</v>
      </c>
    </row>
    <row r="80" spans="1:56" ht="13.6">
      <c r="A80" s="7" t="s">
        <v>70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44" t="s">
        <v>7</v>
      </c>
      <c r="P80" s="8" t="s">
        <v>7</v>
      </c>
      <c r="Q80" s="21" t="s">
        <v>7</v>
      </c>
      <c r="R80" s="8" t="s">
        <v>7</v>
      </c>
      <c r="S80" s="85">
        <v>0</v>
      </c>
      <c r="T80" s="21" t="s">
        <v>7</v>
      </c>
      <c r="U80" s="8" t="s">
        <v>7</v>
      </c>
      <c r="V80" s="85">
        <v>0</v>
      </c>
      <c r="W80" s="44" t="s">
        <v>7</v>
      </c>
      <c r="X80" s="8" t="s">
        <v>7</v>
      </c>
      <c r="Y80" s="21" t="s">
        <v>7</v>
      </c>
      <c r="Z80" s="8" t="s">
        <v>7</v>
      </c>
      <c r="AA80" s="85">
        <v>0</v>
      </c>
      <c r="AB80" s="44" t="s">
        <v>7</v>
      </c>
      <c r="AC80" s="8" t="s">
        <v>7</v>
      </c>
      <c r="AD80" s="21" t="s">
        <v>7</v>
      </c>
      <c r="AE80" s="8" t="s">
        <v>7</v>
      </c>
      <c r="AF80" s="85">
        <v>0</v>
      </c>
      <c r="AG80" s="44" t="s">
        <v>7</v>
      </c>
      <c r="AH80" s="8" t="s">
        <v>7</v>
      </c>
      <c r="AI80" s="21" t="s">
        <v>7</v>
      </c>
      <c r="AJ80" s="8" t="s">
        <v>7</v>
      </c>
      <c r="AK80" s="85">
        <v>0</v>
      </c>
      <c r="AL80" s="44" t="s">
        <v>7</v>
      </c>
      <c r="AM80" s="8" t="s">
        <v>7</v>
      </c>
      <c r="AN80" s="21" t="s">
        <v>7</v>
      </c>
      <c r="AO80" s="8" t="s">
        <v>7</v>
      </c>
      <c r="AP80" s="85">
        <v>0</v>
      </c>
      <c r="AQ80" s="44" t="s">
        <v>7</v>
      </c>
      <c r="AR80" s="8" t="s">
        <v>7</v>
      </c>
      <c r="AS80" s="21" t="s">
        <v>7</v>
      </c>
      <c r="AT80" s="8" t="s">
        <v>7</v>
      </c>
      <c r="AU80" s="85">
        <v>0</v>
      </c>
      <c r="AV80" s="44" t="s">
        <v>7</v>
      </c>
      <c r="AW80" s="8" t="s">
        <v>7</v>
      </c>
      <c r="AX80" s="21" t="s">
        <v>7</v>
      </c>
      <c r="AY80" s="8" t="s">
        <v>7</v>
      </c>
      <c r="AZ80" s="85">
        <v>0</v>
      </c>
      <c r="BA80" s="44" t="s">
        <v>7</v>
      </c>
      <c r="BB80" s="8" t="s">
        <v>7</v>
      </c>
      <c r="BC80" s="21" t="s">
        <v>7</v>
      </c>
      <c r="BD80" s="8" t="s">
        <v>7</v>
      </c>
    </row>
    <row r="81" spans="1:56" ht="14.3">
      <c r="A81" s="7" t="s">
        <v>71</v>
      </c>
      <c r="B81" s="126">
        <v>0.4</v>
      </c>
      <c r="C81" s="85">
        <v>0</v>
      </c>
      <c r="D81" s="85">
        <v>0</v>
      </c>
      <c r="E81" s="126">
        <v>0.7</v>
      </c>
      <c r="F81" s="85">
        <v>0</v>
      </c>
      <c r="G81" s="126">
        <v>0.2</v>
      </c>
      <c r="H81" s="126">
        <v>0.4</v>
      </c>
      <c r="I81" s="126">
        <v>0.7</v>
      </c>
      <c r="J81" s="126">
        <v>0.7</v>
      </c>
      <c r="K81" s="126">
        <v>0.9</v>
      </c>
      <c r="L81" s="126">
        <v>1.6</v>
      </c>
      <c r="M81" s="126">
        <v>1.1000000000000001</v>
      </c>
      <c r="N81" s="126">
        <v>1.3</v>
      </c>
      <c r="O81" s="20">
        <f>N81-B81</f>
        <v>0.9</v>
      </c>
      <c r="P81" s="6" t="s">
        <v>171</v>
      </c>
      <c r="Q81" s="20">
        <f>N81-M81</f>
        <v>0.19999999999999996</v>
      </c>
      <c r="R81" s="6">
        <f>N81/M81*100-100</f>
        <v>18.181818181818159</v>
      </c>
      <c r="S81" s="126">
        <v>1.4</v>
      </c>
      <c r="T81" s="20">
        <f>S81-N81</f>
        <v>9.9999999999999867E-2</v>
      </c>
      <c r="U81" s="6">
        <f>S81/N81*100-100</f>
        <v>7.6923076923076934</v>
      </c>
      <c r="V81" s="126">
        <v>1.3</v>
      </c>
      <c r="W81" s="20">
        <f>V81-N81</f>
        <v>0</v>
      </c>
      <c r="X81" s="6">
        <f>V81/N81*100-100</f>
        <v>0</v>
      </c>
      <c r="Y81" s="21">
        <f>V81-S81</f>
        <v>-9.9999999999999867E-2</v>
      </c>
      <c r="Z81" s="8">
        <f>V81/S81*100-100</f>
        <v>-7.1428571428571246</v>
      </c>
      <c r="AA81" s="126">
        <v>1.5</v>
      </c>
      <c r="AB81" s="20">
        <f>AA81-N81</f>
        <v>0.19999999999999996</v>
      </c>
      <c r="AC81" s="6">
        <f>AA81/N81*100-100</f>
        <v>15.384615384615373</v>
      </c>
      <c r="AD81" s="20">
        <f>AA81-V81</f>
        <v>0.19999999999999996</v>
      </c>
      <c r="AE81" s="6">
        <f>AA81/V81*100-100</f>
        <v>15.384615384615373</v>
      </c>
      <c r="AF81" s="126">
        <v>0.3</v>
      </c>
      <c r="AG81" s="21">
        <f>AF81-N81</f>
        <v>-1</v>
      </c>
      <c r="AH81" s="8">
        <f>AF81/N81*100-100</f>
        <v>-76.92307692307692</v>
      </c>
      <c r="AI81" s="21">
        <f>AF81-AA81</f>
        <v>-1.2</v>
      </c>
      <c r="AJ81" s="8">
        <f>AF81/AA81*100-100</f>
        <v>-80</v>
      </c>
      <c r="AK81" s="126">
        <v>0.3</v>
      </c>
      <c r="AL81" s="21">
        <f>AK81-N81</f>
        <v>-1</v>
      </c>
      <c r="AM81" s="8">
        <f>AK81/N81*100-100</f>
        <v>-76.92307692307692</v>
      </c>
      <c r="AN81" s="20">
        <f>AK81-AF81</f>
        <v>0</v>
      </c>
      <c r="AO81" s="6">
        <f>AK81/AF81*100-100</f>
        <v>0</v>
      </c>
      <c r="AP81" s="126">
        <v>0.2</v>
      </c>
      <c r="AQ81" s="21">
        <f>AP81-N81</f>
        <v>-1.1000000000000001</v>
      </c>
      <c r="AR81" s="8">
        <f>AP81/N81*100-100</f>
        <v>-84.615384615384613</v>
      </c>
      <c r="AS81" s="21">
        <f>AP81-AK81</f>
        <v>-9.9999999999999978E-2</v>
      </c>
      <c r="AT81" s="8">
        <f>AP81/AK81*100-100</f>
        <v>-33.333333333333329</v>
      </c>
      <c r="AU81" s="126">
        <v>0.2</v>
      </c>
      <c r="AV81" s="21">
        <f>AU81-N81</f>
        <v>-1.1000000000000001</v>
      </c>
      <c r="AW81" s="8">
        <f>AU81/N81*100-100</f>
        <v>-84.615384615384613</v>
      </c>
      <c r="AX81" s="21">
        <f>AU81-AP81</f>
        <v>0</v>
      </c>
      <c r="AY81" s="8">
        <f>AU81/AP81*100-100</f>
        <v>0</v>
      </c>
      <c r="AZ81" s="85">
        <v>0</v>
      </c>
      <c r="BA81" s="21">
        <f>AZ81-N81</f>
        <v>-1.3</v>
      </c>
      <c r="BB81" s="8">
        <f>AZ81/N81*100-100</f>
        <v>-100</v>
      </c>
      <c r="BC81" s="21">
        <f>AZ81-AU81</f>
        <v>-0.2</v>
      </c>
      <c r="BD81" s="8">
        <f>AZ81/AU81*100-100</f>
        <v>-100</v>
      </c>
    </row>
    <row r="82" spans="1:56" s="2" customFormat="1" ht="13.6">
      <c r="A82" s="7" t="s">
        <v>72</v>
      </c>
      <c r="B82" s="85">
        <v>0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21" t="s">
        <v>7</v>
      </c>
      <c r="P82" s="8" t="s">
        <v>7</v>
      </c>
      <c r="Q82" s="21" t="s">
        <v>7</v>
      </c>
      <c r="R82" s="8" t="s">
        <v>7</v>
      </c>
      <c r="S82" s="85">
        <v>0</v>
      </c>
      <c r="T82" s="21" t="s">
        <v>7</v>
      </c>
      <c r="U82" s="8" t="s">
        <v>7</v>
      </c>
      <c r="V82" s="85">
        <v>0</v>
      </c>
      <c r="W82" s="21" t="s">
        <v>7</v>
      </c>
      <c r="X82" s="8" t="s">
        <v>7</v>
      </c>
      <c r="Y82" s="21" t="s">
        <v>7</v>
      </c>
      <c r="Z82" s="8" t="s">
        <v>7</v>
      </c>
      <c r="AA82" s="85">
        <v>0</v>
      </c>
      <c r="AB82" s="21" t="s">
        <v>7</v>
      </c>
      <c r="AC82" s="8" t="s">
        <v>7</v>
      </c>
      <c r="AD82" s="21" t="s">
        <v>7</v>
      </c>
      <c r="AE82" s="8" t="s">
        <v>7</v>
      </c>
      <c r="AF82" s="85">
        <v>0</v>
      </c>
      <c r="AG82" s="21" t="s">
        <v>7</v>
      </c>
      <c r="AH82" s="8" t="s">
        <v>7</v>
      </c>
      <c r="AI82" s="21" t="s">
        <v>7</v>
      </c>
      <c r="AJ82" s="8" t="s">
        <v>7</v>
      </c>
      <c r="AK82" s="85">
        <v>0</v>
      </c>
      <c r="AL82" s="21" t="s">
        <v>7</v>
      </c>
      <c r="AM82" s="8" t="s">
        <v>7</v>
      </c>
      <c r="AN82" s="21" t="s">
        <v>7</v>
      </c>
      <c r="AO82" s="8" t="s">
        <v>7</v>
      </c>
      <c r="AP82" s="85">
        <v>0</v>
      </c>
      <c r="AQ82" s="21" t="s">
        <v>7</v>
      </c>
      <c r="AR82" s="8" t="s">
        <v>7</v>
      </c>
      <c r="AS82" s="21" t="s">
        <v>7</v>
      </c>
      <c r="AT82" s="8" t="s">
        <v>7</v>
      </c>
      <c r="AU82" s="85">
        <v>0</v>
      </c>
      <c r="AV82" s="21" t="s">
        <v>7</v>
      </c>
      <c r="AW82" s="8" t="s">
        <v>7</v>
      </c>
      <c r="AX82" s="21" t="s">
        <v>7</v>
      </c>
      <c r="AY82" s="8" t="s">
        <v>7</v>
      </c>
      <c r="AZ82" s="85">
        <v>0</v>
      </c>
      <c r="BA82" s="21" t="s">
        <v>7</v>
      </c>
      <c r="BB82" s="8" t="s">
        <v>7</v>
      </c>
      <c r="BC82" s="21" t="s">
        <v>7</v>
      </c>
      <c r="BD82" s="8" t="s">
        <v>7</v>
      </c>
    </row>
    <row r="83" spans="1:56" ht="14.3">
      <c r="A83" s="7" t="s">
        <v>73</v>
      </c>
      <c r="B83" s="126">
        <v>3</v>
      </c>
      <c r="C83" s="126">
        <v>7.9</v>
      </c>
      <c r="D83" s="126">
        <v>5.9</v>
      </c>
      <c r="E83" s="126">
        <v>3</v>
      </c>
      <c r="F83" s="126">
        <v>3</v>
      </c>
      <c r="G83" s="126">
        <v>3</v>
      </c>
      <c r="H83" s="126">
        <v>3</v>
      </c>
      <c r="I83" s="126">
        <v>3</v>
      </c>
      <c r="J83" s="126">
        <v>2.7</v>
      </c>
      <c r="K83" s="126">
        <v>2.7</v>
      </c>
      <c r="L83" s="126">
        <v>2.7</v>
      </c>
      <c r="M83" s="126">
        <v>2.7</v>
      </c>
      <c r="N83" s="126">
        <v>2.7</v>
      </c>
      <c r="O83" s="21">
        <f>N83-B83</f>
        <v>-0.29999999999999982</v>
      </c>
      <c r="P83" s="8">
        <f>N83/B83*100-100</f>
        <v>-10</v>
      </c>
      <c r="Q83" s="20">
        <f>N83-M83</f>
        <v>0</v>
      </c>
      <c r="R83" s="6">
        <f>N83/M83*100-100</f>
        <v>0</v>
      </c>
      <c r="S83" s="126">
        <v>2.7</v>
      </c>
      <c r="T83" s="20">
        <f>S83-N83</f>
        <v>0</v>
      </c>
      <c r="U83" s="6">
        <f>S83/N83*100-100</f>
        <v>0</v>
      </c>
      <c r="V83" s="126">
        <v>4.7</v>
      </c>
      <c r="W83" s="20">
        <f t="shared" ref="W83:W88" si="9">V83-N83</f>
        <v>2</v>
      </c>
      <c r="X83" s="6">
        <f>V83/N83*100-100</f>
        <v>74.074074074074076</v>
      </c>
      <c r="Y83" s="20">
        <f t="shared" ref="Y83:Y88" si="10">V83-S83</f>
        <v>2</v>
      </c>
      <c r="Z83" s="6">
        <f>V83/S83*100-100</f>
        <v>74.074074074074076</v>
      </c>
      <c r="AA83" s="126">
        <v>4.5999999999999996</v>
      </c>
      <c r="AB83" s="20">
        <f t="shared" ref="AB83:AB88" si="11">AA83-N83</f>
        <v>1.8999999999999995</v>
      </c>
      <c r="AC83" s="6">
        <f t="shared" ref="AC83:AC88" si="12">AA83/N83*100-100</f>
        <v>70.370370370370352</v>
      </c>
      <c r="AD83" s="21">
        <f t="shared" ref="AD83:AD88" si="13">AA83-V83</f>
        <v>-0.10000000000000053</v>
      </c>
      <c r="AE83" s="8">
        <f t="shared" ref="AE83:AE88" si="14">AA83/V83*100-100</f>
        <v>-2.1276595744680975</v>
      </c>
      <c r="AF83" s="126">
        <v>2.7</v>
      </c>
      <c r="AG83" s="20">
        <f t="shared" ref="AG83:AG88" si="15">AF83-N83</f>
        <v>0</v>
      </c>
      <c r="AH83" s="6">
        <f t="shared" ref="AH83:AH88" si="16">AF83/N83*100-100</f>
        <v>0</v>
      </c>
      <c r="AI83" s="21">
        <f t="shared" ref="AI83:AI88" si="17">AF83-AA83</f>
        <v>-1.8999999999999995</v>
      </c>
      <c r="AJ83" s="8">
        <f t="shared" ref="AJ83:AJ88" si="18">AF83/AA83*100-100</f>
        <v>-41.304347826086953</v>
      </c>
      <c r="AK83" s="126">
        <v>2.2999999999999998</v>
      </c>
      <c r="AL83" s="21">
        <f>AK83-N83</f>
        <v>-0.40000000000000036</v>
      </c>
      <c r="AM83" s="8">
        <f>AK83/N83*100-100</f>
        <v>-14.814814814814824</v>
      </c>
      <c r="AN83" s="21">
        <f>AK83-AF83</f>
        <v>-0.40000000000000036</v>
      </c>
      <c r="AO83" s="8">
        <f>AK83/AF83*100-100</f>
        <v>-14.814814814814824</v>
      </c>
      <c r="AP83" s="126">
        <v>3.6</v>
      </c>
      <c r="AQ83" s="20">
        <f t="shared" ref="AQ83:AQ88" si="19">AP83-N83</f>
        <v>0.89999999999999991</v>
      </c>
      <c r="AR83" s="6">
        <f>AP83/N83*100-100</f>
        <v>33.333333333333314</v>
      </c>
      <c r="AS83" s="20">
        <f t="shared" ref="AS83:AS88" si="20">AP83-AK83</f>
        <v>1.3000000000000003</v>
      </c>
      <c r="AT83" s="6">
        <f>AP83/AK83*100-100</f>
        <v>56.521739130434781</v>
      </c>
      <c r="AU83" s="126">
        <v>2.1</v>
      </c>
      <c r="AV83" s="21">
        <f t="shared" ref="AV83:AV88" si="21">AU83-N83</f>
        <v>-0.60000000000000009</v>
      </c>
      <c r="AW83" s="8">
        <f>AU83/N83*100-100</f>
        <v>-22.222222222222214</v>
      </c>
      <c r="AX83" s="21">
        <f t="shared" ref="AX83:AX88" si="22">AU83-AP83</f>
        <v>-1.5</v>
      </c>
      <c r="AY83" s="8">
        <f>AU83/AP83*100-100</f>
        <v>-41.666666666666664</v>
      </c>
      <c r="AZ83" s="126">
        <v>2.1</v>
      </c>
      <c r="BA83" s="21">
        <f t="shared" ref="BA83:BA88" si="23">AZ83-N83</f>
        <v>-0.60000000000000009</v>
      </c>
      <c r="BB83" s="8">
        <f t="shared" ref="BB83:BB88" si="24">AZ83/N83*100-100</f>
        <v>-22.222222222222214</v>
      </c>
      <c r="BC83" s="21">
        <f t="shared" ref="BC83:BC88" si="25">AZ83-AU83</f>
        <v>0</v>
      </c>
      <c r="BD83" s="8">
        <f>AZ83/AU83*100-100</f>
        <v>0</v>
      </c>
    </row>
    <row r="84" spans="1:56" ht="14.3">
      <c r="A84" s="7" t="s">
        <v>90</v>
      </c>
      <c r="B84" s="95">
        <v>14.4</v>
      </c>
      <c r="C84" s="95">
        <v>13.3</v>
      </c>
      <c r="D84" s="95">
        <v>13.8</v>
      </c>
      <c r="E84" s="95">
        <v>12.1</v>
      </c>
      <c r="F84" s="95">
        <v>12.9</v>
      </c>
      <c r="G84" s="127">
        <v>8</v>
      </c>
      <c r="H84" s="127">
        <v>8.3000000000000007</v>
      </c>
      <c r="I84" s="95">
        <v>10.199999999999999</v>
      </c>
      <c r="J84" s="127">
        <v>8.4</v>
      </c>
      <c r="K84" s="127">
        <v>8.6999999999999993</v>
      </c>
      <c r="L84" s="127">
        <v>7.5</v>
      </c>
      <c r="M84" s="127">
        <v>3.4</v>
      </c>
      <c r="N84" s="127">
        <v>3.2</v>
      </c>
      <c r="O84" s="21">
        <f>N84-B84</f>
        <v>-11.2</v>
      </c>
      <c r="P84" s="8">
        <f>N84/B84*100-100</f>
        <v>-77.777777777777771</v>
      </c>
      <c r="Q84" s="21">
        <f>N84-M84</f>
        <v>-0.19999999999999973</v>
      </c>
      <c r="R84" s="8">
        <f>N84/M84*100-100</f>
        <v>-5.8823529411764639</v>
      </c>
      <c r="S84" s="127">
        <v>4.5999999999999996</v>
      </c>
      <c r="T84" s="20">
        <f>S84-N84</f>
        <v>1.3999999999999995</v>
      </c>
      <c r="U84" s="6">
        <f>S84/N84*100-100</f>
        <v>43.749999999999972</v>
      </c>
      <c r="V84" s="127">
        <v>5</v>
      </c>
      <c r="W84" s="20">
        <f t="shared" si="9"/>
        <v>1.7999999999999998</v>
      </c>
      <c r="X84" s="6">
        <f>V84/N84*100-100</f>
        <v>56.25</v>
      </c>
      <c r="Y84" s="20">
        <f t="shared" si="10"/>
        <v>0.40000000000000036</v>
      </c>
      <c r="Z84" s="6">
        <f>V84/S84*100-100</f>
        <v>8.6956521739130608</v>
      </c>
      <c r="AA84" s="127">
        <v>5.2</v>
      </c>
      <c r="AB84" s="20">
        <f t="shared" si="11"/>
        <v>2</v>
      </c>
      <c r="AC84" s="6">
        <f t="shared" si="12"/>
        <v>62.5</v>
      </c>
      <c r="AD84" s="20">
        <f t="shared" si="13"/>
        <v>0.20000000000000018</v>
      </c>
      <c r="AE84" s="6">
        <f t="shared" si="14"/>
        <v>4</v>
      </c>
      <c r="AF84" s="127">
        <v>5.5</v>
      </c>
      <c r="AG84" s="20">
        <f t="shared" si="15"/>
        <v>2.2999999999999998</v>
      </c>
      <c r="AH84" s="6">
        <f t="shared" si="16"/>
        <v>71.875</v>
      </c>
      <c r="AI84" s="20">
        <f t="shared" si="17"/>
        <v>0.29999999999999982</v>
      </c>
      <c r="AJ84" s="6">
        <f t="shared" si="18"/>
        <v>5.7692307692307736</v>
      </c>
      <c r="AK84" s="127">
        <v>7.2</v>
      </c>
      <c r="AL84" s="20">
        <f>AK84-N84</f>
        <v>4</v>
      </c>
      <c r="AM84" s="6" t="s">
        <v>401</v>
      </c>
      <c r="AN84" s="20">
        <f>AK84-AF84</f>
        <v>1.7000000000000002</v>
      </c>
      <c r="AO84" s="6">
        <f>AK84/AF84*100-100</f>
        <v>30.909090909090907</v>
      </c>
      <c r="AP84" s="127">
        <v>5.8</v>
      </c>
      <c r="AQ84" s="20">
        <f t="shared" si="19"/>
        <v>2.5999999999999996</v>
      </c>
      <c r="AR84" s="6">
        <f>AP84/N84*100-100</f>
        <v>81.249999999999972</v>
      </c>
      <c r="AS84" s="21">
        <f t="shared" si="20"/>
        <v>-1.4000000000000004</v>
      </c>
      <c r="AT84" s="8">
        <f>AP84/AK84*100-100</f>
        <v>-19.444444444444457</v>
      </c>
      <c r="AU84" s="127">
        <v>6.8</v>
      </c>
      <c r="AV84" s="20">
        <f t="shared" si="21"/>
        <v>3.5999999999999996</v>
      </c>
      <c r="AW84" s="6" t="s">
        <v>250</v>
      </c>
      <c r="AX84" s="20">
        <f t="shared" si="22"/>
        <v>1</v>
      </c>
      <c r="AY84" s="6">
        <f>AU84/AP84*100-100</f>
        <v>17.241379310344811</v>
      </c>
      <c r="AZ84" s="127">
        <v>6.7</v>
      </c>
      <c r="BA84" s="20">
        <f t="shared" si="23"/>
        <v>3.5</v>
      </c>
      <c r="BB84" s="6" t="s">
        <v>250</v>
      </c>
      <c r="BC84" s="21">
        <f t="shared" si="25"/>
        <v>-9.9999999999999645E-2</v>
      </c>
      <c r="BD84" s="8">
        <f>AZ84/AU84*100-100</f>
        <v>-1.470588235294116</v>
      </c>
    </row>
    <row r="85" spans="1:56" ht="14.3">
      <c r="A85" s="7" t="s">
        <v>74</v>
      </c>
      <c r="B85" s="126">
        <v>4.0999999999999996</v>
      </c>
      <c r="C85" s="126">
        <v>4.2</v>
      </c>
      <c r="D85" s="85">
        <v>0</v>
      </c>
      <c r="E85" s="126">
        <v>4.9000000000000004</v>
      </c>
      <c r="F85" s="126">
        <v>5.2</v>
      </c>
      <c r="G85" s="126">
        <v>4.3</v>
      </c>
      <c r="H85" s="126">
        <v>4</v>
      </c>
      <c r="I85" s="126">
        <v>4.0999999999999996</v>
      </c>
      <c r="J85" s="126">
        <v>4</v>
      </c>
      <c r="K85" s="126">
        <v>4</v>
      </c>
      <c r="L85" s="126">
        <v>4</v>
      </c>
      <c r="M85" s="126">
        <v>5.9</v>
      </c>
      <c r="N85" s="126">
        <v>4.5</v>
      </c>
      <c r="O85" s="20">
        <f>N85-B85</f>
        <v>0.40000000000000036</v>
      </c>
      <c r="P85" s="6">
        <f>N85/B85*100-100</f>
        <v>9.7560975609756184</v>
      </c>
      <c r="Q85" s="21">
        <f>N85-M85</f>
        <v>-1.4000000000000004</v>
      </c>
      <c r="R85" s="8">
        <f>N85/M85*100-100</f>
        <v>-23.728813559322035</v>
      </c>
      <c r="S85" s="126">
        <v>4.5</v>
      </c>
      <c r="T85" s="20">
        <f>S85-N85</f>
        <v>0</v>
      </c>
      <c r="U85" s="6">
        <f>S85/N85*100-100</f>
        <v>0</v>
      </c>
      <c r="V85" s="126">
        <v>4.5</v>
      </c>
      <c r="W85" s="20">
        <f t="shared" si="9"/>
        <v>0</v>
      </c>
      <c r="X85" s="6">
        <f>V85/N85*100-100</f>
        <v>0</v>
      </c>
      <c r="Y85" s="20">
        <f t="shared" si="10"/>
        <v>0</v>
      </c>
      <c r="Z85" s="6">
        <f>V85/S85*100-100</f>
        <v>0</v>
      </c>
      <c r="AA85" s="126">
        <v>4.5</v>
      </c>
      <c r="AB85" s="20">
        <f t="shared" si="11"/>
        <v>0</v>
      </c>
      <c r="AC85" s="6">
        <f t="shared" si="12"/>
        <v>0</v>
      </c>
      <c r="AD85" s="20">
        <f t="shared" si="13"/>
        <v>0</v>
      </c>
      <c r="AE85" s="6">
        <f t="shared" si="14"/>
        <v>0</v>
      </c>
      <c r="AF85" s="126">
        <v>4.5</v>
      </c>
      <c r="AG85" s="20">
        <f t="shared" si="15"/>
        <v>0</v>
      </c>
      <c r="AH85" s="6">
        <f t="shared" si="16"/>
        <v>0</v>
      </c>
      <c r="AI85" s="20">
        <f t="shared" si="17"/>
        <v>0</v>
      </c>
      <c r="AJ85" s="6">
        <f t="shared" si="18"/>
        <v>0</v>
      </c>
      <c r="AK85" s="126">
        <v>4.5</v>
      </c>
      <c r="AL85" s="20">
        <f>AK85-N85</f>
        <v>0</v>
      </c>
      <c r="AM85" s="6">
        <f>AK85/N85*100-100</f>
        <v>0</v>
      </c>
      <c r="AN85" s="20">
        <f>AK85-AF85</f>
        <v>0</v>
      </c>
      <c r="AO85" s="6">
        <f>AK85/AF85*100-100</f>
        <v>0</v>
      </c>
      <c r="AP85" s="85">
        <v>0</v>
      </c>
      <c r="AQ85" s="21">
        <f t="shared" si="19"/>
        <v>-4.5</v>
      </c>
      <c r="AR85" s="8">
        <f>AP85/N85*100-100</f>
        <v>-100</v>
      </c>
      <c r="AS85" s="21">
        <f t="shared" si="20"/>
        <v>-4.5</v>
      </c>
      <c r="AT85" s="8">
        <f>AP85/AK85*100-100</f>
        <v>-100</v>
      </c>
      <c r="AU85" s="85">
        <v>0</v>
      </c>
      <c r="AV85" s="21">
        <f t="shared" si="21"/>
        <v>-4.5</v>
      </c>
      <c r="AW85" s="8">
        <f>AU85/N85*100-100</f>
        <v>-100</v>
      </c>
      <c r="AX85" s="21">
        <f t="shared" si="22"/>
        <v>0</v>
      </c>
      <c r="AY85" s="8" t="s">
        <v>7</v>
      </c>
      <c r="AZ85" s="85">
        <v>0</v>
      </c>
      <c r="BA85" s="21">
        <f t="shared" si="23"/>
        <v>-4.5</v>
      </c>
      <c r="BB85" s="8">
        <f t="shared" si="24"/>
        <v>-100</v>
      </c>
      <c r="BC85" s="8" t="s">
        <v>7</v>
      </c>
      <c r="BD85" s="8" t="s">
        <v>7</v>
      </c>
    </row>
    <row r="86" spans="1:56" ht="14.3">
      <c r="A86" s="7" t="s">
        <v>75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126">
        <v>1.2</v>
      </c>
      <c r="J86" s="126">
        <v>0.8</v>
      </c>
      <c r="K86" s="85">
        <v>0</v>
      </c>
      <c r="L86" s="85">
        <v>0</v>
      </c>
      <c r="M86" s="85">
        <v>0</v>
      </c>
      <c r="N86" s="85">
        <v>0</v>
      </c>
      <c r="O86" s="18" t="s">
        <v>7</v>
      </c>
      <c r="P86" s="18" t="s">
        <v>7</v>
      </c>
      <c r="Q86" s="18" t="s">
        <v>7</v>
      </c>
      <c r="R86" s="119" t="s">
        <v>7</v>
      </c>
      <c r="S86" s="85">
        <v>0</v>
      </c>
      <c r="T86" s="18" t="s">
        <v>7</v>
      </c>
      <c r="U86" s="119" t="s">
        <v>7</v>
      </c>
      <c r="V86" s="126">
        <v>3.6</v>
      </c>
      <c r="W86" s="20">
        <f t="shared" si="9"/>
        <v>3.6</v>
      </c>
      <c r="X86" s="6" t="s">
        <v>7</v>
      </c>
      <c r="Y86" s="20">
        <f t="shared" si="10"/>
        <v>3.6</v>
      </c>
      <c r="Z86" s="6" t="s">
        <v>7</v>
      </c>
      <c r="AA86" s="85">
        <v>0</v>
      </c>
      <c r="AB86" s="21">
        <f t="shared" si="11"/>
        <v>0</v>
      </c>
      <c r="AC86" s="18" t="s">
        <v>7</v>
      </c>
      <c r="AD86" s="21">
        <f t="shared" si="13"/>
        <v>-3.6</v>
      </c>
      <c r="AE86" s="8">
        <f t="shared" si="14"/>
        <v>-100</v>
      </c>
      <c r="AF86" s="85">
        <v>0</v>
      </c>
      <c r="AG86" s="21" t="s">
        <v>7</v>
      </c>
      <c r="AH86" s="8" t="s">
        <v>7</v>
      </c>
      <c r="AI86" s="21" t="s">
        <v>7</v>
      </c>
      <c r="AJ86" s="8" t="s">
        <v>7</v>
      </c>
      <c r="AK86" s="85">
        <v>0</v>
      </c>
      <c r="AL86" s="21" t="s">
        <v>7</v>
      </c>
      <c r="AM86" s="8" t="s">
        <v>7</v>
      </c>
      <c r="AN86" s="21" t="s">
        <v>7</v>
      </c>
      <c r="AO86" s="8" t="s">
        <v>7</v>
      </c>
      <c r="AP86" s="126">
        <v>0.6</v>
      </c>
      <c r="AQ86" s="20">
        <f t="shared" si="19"/>
        <v>0.6</v>
      </c>
      <c r="AR86" s="532" t="s">
        <v>7</v>
      </c>
      <c r="AS86" s="20">
        <f t="shared" si="20"/>
        <v>0.6</v>
      </c>
      <c r="AT86" s="532" t="s">
        <v>7</v>
      </c>
      <c r="AU86" s="126">
        <v>1.4</v>
      </c>
      <c r="AV86" s="20">
        <f>AU86-N86</f>
        <v>1.4</v>
      </c>
      <c r="AW86" s="6" t="s">
        <v>7</v>
      </c>
      <c r="AX86" s="20">
        <f t="shared" si="22"/>
        <v>0.79999999999999993</v>
      </c>
      <c r="AY86" s="6" t="s">
        <v>401</v>
      </c>
      <c r="AZ86" s="126">
        <v>1.4</v>
      </c>
      <c r="BA86" s="20">
        <f t="shared" si="23"/>
        <v>1.4</v>
      </c>
      <c r="BB86" s="6" t="s">
        <v>7</v>
      </c>
      <c r="BC86" s="20">
        <f t="shared" si="25"/>
        <v>0</v>
      </c>
      <c r="BD86" s="6">
        <f>AZ86/AU86*100-100</f>
        <v>0</v>
      </c>
    </row>
    <row r="87" spans="1:56" ht="14.3">
      <c r="A87" s="7" t="s">
        <v>76</v>
      </c>
      <c r="B87" s="126">
        <v>7.1</v>
      </c>
      <c r="C87" s="126">
        <v>4.7</v>
      </c>
      <c r="D87" s="126">
        <v>5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126">
        <v>5</v>
      </c>
      <c r="M87" s="85">
        <v>0</v>
      </c>
      <c r="N87" s="126">
        <v>5.2</v>
      </c>
      <c r="O87" s="21">
        <f>N87-B87</f>
        <v>-1.8999999999999995</v>
      </c>
      <c r="P87" s="8">
        <f>N87/B87*100-100</f>
        <v>-26.760563380281681</v>
      </c>
      <c r="Q87" s="20">
        <f>N87-M87</f>
        <v>5.2</v>
      </c>
      <c r="R87" s="119" t="s">
        <v>7</v>
      </c>
      <c r="S87" s="126">
        <v>5.2</v>
      </c>
      <c r="T87" s="20">
        <f>S87-N87</f>
        <v>0</v>
      </c>
      <c r="U87" s="6">
        <f>S87/N87*100-100</f>
        <v>0</v>
      </c>
      <c r="V87" s="126">
        <v>5.2</v>
      </c>
      <c r="W87" s="20">
        <f t="shared" si="9"/>
        <v>0</v>
      </c>
      <c r="X87" s="6">
        <f>V87/N87*100-100</f>
        <v>0</v>
      </c>
      <c r="Y87" s="20">
        <f t="shared" si="10"/>
        <v>0</v>
      </c>
      <c r="Z87" s="6">
        <f>V87/S87*100-100</f>
        <v>0</v>
      </c>
      <c r="AA87" s="85">
        <v>0</v>
      </c>
      <c r="AB87" s="21">
        <f t="shared" si="11"/>
        <v>-5.2</v>
      </c>
      <c r="AC87" s="8">
        <f t="shared" si="12"/>
        <v>-100</v>
      </c>
      <c r="AD87" s="21">
        <f t="shared" si="13"/>
        <v>-5.2</v>
      </c>
      <c r="AE87" s="8">
        <f t="shared" si="14"/>
        <v>-100</v>
      </c>
      <c r="AF87" s="126">
        <v>5.3</v>
      </c>
      <c r="AG87" s="20">
        <f t="shared" si="15"/>
        <v>9.9999999999999645E-2</v>
      </c>
      <c r="AH87" s="6">
        <f t="shared" si="16"/>
        <v>1.9230769230769198</v>
      </c>
      <c r="AI87" s="20">
        <f t="shared" si="17"/>
        <v>5.3</v>
      </c>
      <c r="AJ87" s="6" t="s">
        <v>7</v>
      </c>
      <c r="AK87" s="126">
        <v>5.3</v>
      </c>
      <c r="AL87" s="20">
        <f>AK87-N87</f>
        <v>9.9999999999999645E-2</v>
      </c>
      <c r="AM87" s="6">
        <f>AK87/N87*100-100</f>
        <v>1.9230769230769198</v>
      </c>
      <c r="AN87" s="20">
        <f>AK87-AF87</f>
        <v>0</v>
      </c>
      <c r="AO87" s="6">
        <f>AK87/AF87*100-100</f>
        <v>0</v>
      </c>
      <c r="AP87" s="126">
        <v>5.4</v>
      </c>
      <c r="AQ87" s="20">
        <f t="shared" si="19"/>
        <v>0.20000000000000018</v>
      </c>
      <c r="AR87" s="6">
        <f>AP87/N87*100-100</f>
        <v>3.8461538461538538</v>
      </c>
      <c r="AS87" s="20">
        <f t="shared" si="20"/>
        <v>0.10000000000000053</v>
      </c>
      <c r="AT87" s="6">
        <f>AP87/AK87*100-100</f>
        <v>1.8867924528301927</v>
      </c>
      <c r="AU87" s="126">
        <v>5.5</v>
      </c>
      <c r="AV87" s="20">
        <f t="shared" si="21"/>
        <v>0.29999999999999982</v>
      </c>
      <c r="AW87" s="6">
        <f>AU87/N87*100-100</f>
        <v>5.7692307692307736</v>
      </c>
      <c r="AX87" s="20">
        <f t="shared" si="22"/>
        <v>9.9999999999999645E-2</v>
      </c>
      <c r="AY87" s="6">
        <f>AU87/AP87*100-100</f>
        <v>1.8518518518518334</v>
      </c>
      <c r="AZ87" s="126">
        <v>5.5</v>
      </c>
      <c r="BA87" s="20">
        <f t="shared" si="23"/>
        <v>0.29999999999999982</v>
      </c>
      <c r="BB87" s="6">
        <f t="shared" si="24"/>
        <v>5.7692307692307736</v>
      </c>
      <c r="BC87" s="20">
        <f t="shared" si="25"/>
        <v>0</v>
      </c>
      <c r="BD87" s="6">
        <f>AZ87/AU87*100-100</f>
        <v>0</v>
      </c>
    </row>
    <row r="88" spans="1:56" ht="14.3">
      <c r="A88" s="7" t="s">
        <v>77</v>
      </c>
      <c r="B88" s="127">
        <v>4.5999999999999996</v>
      </c>
      <c r="C88" s="127">
        <v>5.9</v>
      </c>
      <c r="D88" s="127">
        <v>6.4</v>
      </c>
      <c r="E88" s="127">
        <v>5.8</v>
      </c>
      <c r="F88" s="127">
        <v>4.8</v>
      </c>
      <c r="G88" s="127">
        <v>5.0999999999999996</v>
      </c>
      <c r="H88" s="127">
        <v>4.3</v>
      </c>
      <c r="I88" s="127">
        <v>5</v>
      </c>
      <c r="J88" s="127">
        <v>3.6</v>
      </c>
      <c r="K88" s="127">
        <v>7.4</v>
      </c>
      <c r="L88" s="95">
        <v>10.3</v>
      </c>
      <c r="M88" s="95">
        <v>11</v>
      </c>
      <c r="N88" s="126">
        <v>2.4</v>
      </c>
      <c r="O88" s="21">
        <f>N88-B88</f>
        <v>-2.1999999999999997</v>
      </c>
      <c r="P88" s="8">
        <f>N88/B88*100-100</f>
        <v>-47.826086956521742</v>
      </c>
      <c r="Q88" s="21">
        <f>N88-M88</f>
        <v>-8.6</v>
      </c>
      <c r="R88" s="8">
        <f>N88/M88*100-100</f>
        <v>-78.181818181818187</v>
      </c>
      <c r="S88" s="126">
        <v>3.7</v>
      </c>
      <c r="T88" s="20">
        <f>S88-N88</f>
        <v>1.3000000000000003</v>
      </c>
      <c r="U88" s="6">
        <f>S88/N88*100-100</f>
        <v>54.166666666666686</v>
      </c>
      <c r="V88" s="126">
        <v>9.6</v>
      </c>
      <c r="W88" s="20">
        <f t="shared" si="9"/>
        <v>7.1999999999999993</v>
      </c>
      <c r="X88" s="6" t="s">
        <v>234</v>
      </c>
      <c r="Y88" s="20">
        <f t="shared" si="10"/>
        <v>5.8999999999999995</v>
      </c>
      <c r="Z88" s="6" t="s">
        <v>235</v>
      </c>
      <c r="AA88" s="126">
        <v>4.5</v>
      </c>
      <c r="AB88" s="20">
        <f t="shared" si="11"/>
        <v>2.1</v>
      </c>
      <c r="AC88" s="6">
        <f t="shared" si="12"/>
        <v>87.5</v>
      </c>
      <c r="AD88" s="21">
        <f t="shared" si="13"/>
        <v>-5.0999999999999996</v>
      </c>
      <c r="AE88" s="8">
        <f t="shared" si="14"/>
        <v>-53.125</v>
      </c>
      <c r="AF88" s="126">
        <v>1.9</v>
      </c>
      <c r="AG88" s="21">
        <f t="shared" si="15"/>
        <v>-0.5</v>
      </c>
      <c r="AH88" s="8">
        <f t="shared" si="16"/>
        <v>-20.833333333333343</v>
      </c>
      <c r="AI88" s="21">
        <f t="shared" si="17"/>
        <v>-2.6</v>
      </c>
      <c r="AJ88" s="8">
        <f t="shared" si="18"/>
        <v>-57.777777777777779</v>
      </c>
      <c r="AK88" s="126">
        <v>3.6</v>
      </c>
      <c r="AL88" s="20">
        <f>AK88-N88</f>
        <v>1.2000000000000002</v>
      </c>
      <c r="AM88" s="6">
        <f>AK88/N88*100-100</f>
        <v>50</v>
      </c>
      <c r="AN88" s="20">
        <f>AK88-AF88</f>
        <v>1.7000000000000002</v>
      </c>
      <c r="AO88" s="6">
        <f>AK88/AF88*100-100</f>
        <v>89.473684210526329</v>
      </c>
      <c r="AP88" s="126">
        <v>3.2</v>
      </c>
      <c r="AQ88" s="20">
        <f t="shared" si="19"/>
        <v>0.80000000000000027</v>
      </c>
      <c r="AR88" s="6">
        <f>AP88/N88*100-100</f>
        <v>33.333333333333343</v>
      </c>
      <c r="AS88" s="21">
        <f t="shared" si="20"/>
        <v>-0.39999999999999991</v>
      </c>
      <c r="AT88" s="8">
        <f>AP88/AK88*100-100</f>
        <v>-11.1111111111111</v>
      </c>
      <c r="AU88" s="126">
        <v>8</v>
      </c>
      <c r="AV88" s="20">
        <f t="shared" si="21"/>
        <v>5.6</v>
      </c>
      <c r="AW88" s="6" t="s">
        <v>171</v>
      </c>
      <c r="AX88" s="20">
        <f t="shared" si="22"/>
        <v>4.8</v>
      </c>
      <c r="AY88" s="6" t="s">
        <v>232</v>
      </c>
      <c r="AZ88" s="126">
        <v>4.3</v>
      </c>
      <c r="BA88" s="20">
        <f t="shared" si="23"/>
        <v>1.9</v>
      </c>
      <c r="BB88" s="6">
        <f t="shared" si="24"/>
        <v>79.166666666666686</v>
      </c>
      <c r="BC88" s="21">
        <f t="shared" si="25"/>
        <v>-3.7</v>
      </c>
      <c r="BD88" s="8">
        <f>AZ88/AU88*100-100</f>
        <v>-46.25</v>
      </c>
    </row>
    <row r="89" spans="1:56" ht="13.6">
      <c r="A89" s="7" t="s">
        <v>78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18" t="s">
        <v>7</v>
      </c>
      <c r="P89" s="18" t="s">
        <v>7</v>
      </c>
      <c r="Q89" s="18" t="s">
        <v>7</v>
      </c>
      <c r="R89" s="119" t="s">
        <v>7</v>
      </c>
      <c r="S89" s="85">
        <v>0</v>
      </c>
      <c r="T89" s="18" t="s">
        <v>7</v>
      </c>
      <c r="U89" s="119" t="s">
        <v>7</v>
      </c>
      <c r="V89" s="85">
        <v>0</v>
      </c>
      <c r="W89" s="18" t="s">
        <v>7</v>
      </c>
      <c r="X89" s="18" t="s">
        <v>7</v>
      </c>
      <c r="Y89" s="18" t="s">
        <v>7</v>
      </c>
      <c r="Z89" s="119" t="s">
        <v>7</v>
      </c>
      <c r="AA89" s="85">
        <v>0</v>
      </c>
      <c r="AB89" s="18" t="s">
        <v>7</v>
      </c>
      <c r="AC89" s="18" t="s">
        <v>7</v>
      </c>
      <c r="AD89" s="18" t="s">
        <v>7</v>
      </c>
      <c r="AE89" s="119" t="s">
        <v>7</v>
      </c>
      <c r="AF89" s="85">
        <v>0</v>
      </c>
      <c r="AG89" s="18" t="s">
        <v>7</v>
      </c>
      <c r="AH89" s="18" t="s">
        <v>7</v>
      </c>
      <c r="AI89" s="18" t="s">
        <v>7</v>
      </c>
      <c r="AJ89" s="119" t="s">
        <v>7</v>
      </c>
      <c r="AK89" s="85">
        <v>0</v>
      </c>
      <c r="AL89" s="18" t="s">
        <v>7</v>
      </c>
      <c r="AM89" s="18" t="s">
        <v>7</v>
      </c>
      <c r="AN89" s="18" t="s">
        <v>7</v>
      </c>
      <c r="AO89" s="119" t="s">
        <v>7</v>
      </c>
      <c r="AP89" s="85">
        <v>0</v>
      </c>
      <c r="AQ89" s="18" t="s">
        <v>7</v>
      </c>
      <c r="AR89" s="18" t="s">
        <v>7</v>
      </c>
      <c r="AS89" s="18" t="s">
        <v>7</v>
      </c>
      <c r="AT89" s="119" t="s">
        <v>7</v>
      </c>
      <c r="AU89" s="85">
        <v>0</v>
      </c>
      <c r="AV89" s="18" t="s">
        <v>7</v>
      </c>
      <c r="AW89" s="18" t="s">
        <v>7</v>
      </c>
      <c r="AX89" s="18" t="s">
        <v>7</v>
      </c>
      <c r="AY89" s="119" t="s">
        <v>7</v>
      </c>
      <c r="AZ89" s="85">
        <v>0</v>
      </c>
      <c r="BA89" s="18" t="s">
        <v>7</v>
      </c>
      <c r="BB89" s="18" t="s">
        <v>7</v>
      </c>
      <c r="BC89" s="18" t="s">
        <v>7</v>
      </c>
      <c r="BD89" s="119" t="s">
        <v>7</v>
      </c>
    </row>
    <row r="90" spans="1:56" ht="13.6">
      <c r="A90" s="7" t="s">
        <v>79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18" t="s">
        <v>7</v>
      </c>
      <c r="P90" s="18" t="s">
        <v>7</v>
      </c>
      <c r="Q90" s="18" t="s">
        <v>7</v>
      </c>
      <c r="R90" s="119" t="s">
        <v>7</v>
      </c>
      <c r="S90" s="85">
        <v>0</v>
      </c>
      <c r="T90" s="18" t="s">
        <v>7</v>
      </c>
      <c r="U90" s="119" t="s">
        <v>7</v>
      </c>
      <c r="V90" s="85">
        <v>0</v>
      </c>
      <c r="W90" s="18" t="s">
        <v>7</v>
      </c>
      <c r="X90" s="18" t="s">
        <v>7</v>
      </c>
      <c r="Y90" s="18" t="s">
        <v>7</v>
      </c>
      <c r="Z90" s="119" t="s">
        <v>7</v>
      </c>
      <c r="AA90" s="85">
        <v>0</v>
      </c>
      <c r="AB90" s="18" t="s">
        <v>7</v>
      </c>
      <c r="AC90" s="18" t="s">
        <v>7</v>
      </c>
      <c r="AD90" s="18" t="s">
        <v>7</v>
      </c>
      <c r="AE90" s="119" t="s">
        <v>7</v>
      </c>
      <c r="AF90" s="85">
        <v>0</v>
      </c>
      <c r="AG90" s="18" t="s">
        <v>7</v>
      </c>
      <c r="AH90" s="18" t="s">
        <v>7</v>
      </c>
      <c r="AI90" s="18" t="s">
        <v>7</v>
      </c>
      <c r="AJ90" s="119" t="s">
        <v>7</v>
      </c>
      <c r="AK90" s="85">
        <v>0</v>
      </c>
      <c r="AL90" s="18" t="s">
        <v>7</v>
      </c>
      <c r="AM90" s="18" t="s">
        <v>7</v>
      </c>
      <c r="AN90" s="18" t="s">
        <v>7</v>
      </c>
      <c r="AO90" s="119" t="s">
        <v>7</v>
      </c>
      <c r="AP90" s="85">
        <v>0</v>
      </c>
      <c r="AQ90" s="18" t="s">
        <v>7</v>
      </c>
      <c r="AR90" s="18" t="s">
        <v>7</v>
      </c>
      <c r="AS90" s="18" t="s">
        <v>7</v>
      </c>
      <c r="AT90" s="119" t="s">
        <v>7</v>
      </c>
      <c r="AU90" s="85">
        <v>0</v>
      </c>
      <c r="AV90" s="18" t="s">
        <v>7</v>
      </c>
      <c r="AW90" s="18" t="s">
        <v>7</v>
      </c>
      <c r="AX90" s="18" t="s">
        <v>7</v>
      </c>
      <c r="AY90" s="119" t="s">
        <v>7</v>
      </c>
      <c r="AZ90" s="85">
        <v>0</v>
      </c>
      <c r="BA90" s="18" t="s">
        <v>7</v>
      </c>
      <c r="BB90" s="18" t="s">
        <v>7</v>
      </c>
      <c r="BC90" s="18" t="s">
        <v>7</v>
      </c>
      <c r="BD90" s="119" t="s">
        <v>7</v>
      </c>
    </row>
    <row r="91" spans="1:56" ht="28.55">
      <c r="A91" s="30" t="s">
        <v>80</v>
      </c>
      <c r="B91" s="31">
        <f t="shared" ref="B91:N91" si="26">SUM(B92:B100)</f>
        <v>3</v>
      </c>
      <c r="C91" s="31">
        <f t="shared" si="26"/>
        <v>29.599999999999998</v>
      </c>
      <c r="D91" s="31">
        <f t="shared" si="26"/>
        <v>35</v>
      </c>
      <c r="E91" s="31">
        <f t="shared" si="26"/>
        <v>44.300000000000004</v>
      </c>
      <c r="F91" s="31">
        <f t="shared" si="26"/>
        <v>5.2</v>
      </c>
      <c r="G91" s="31">
        <f t="shared" si="26"/>
        <v>15.899999999999999</v>
      </c>
      <c r="H91" s="31">
        <f t="shared" si="26"/>
        <v>26.4</v>
      </c>
      <c r="I91" s="31">
        <f t="shared" si="26"/>
        <v>5.2</v>
      </c>
      <c r="J91" s="31">
        <f t="shared" si="26"/>
        <v>7.5</v>
      </c>
      <c r="K91" s="31">
        <f t="shared" si="26"/>
        <v>7.1</v>
      </c>
      <c r="L91" s="31">
        <f t="shared" si="26"/>
        <v>7.7</v>
      </c>
      <c r="M91" s="31">
        <f t="shared" si="26"/>
        <v>11.899999999999999</v>
      </c>
      <c r="N91" s="31">
        <f t="shared" si="26"/>
        <v>10.199999999999999</v>
      </c>
      <c r="O91" s="32">
        <f>N91-B91</f>
        <v>7.1999999999999993</v>
      </c>
      <c r="P91" s="33" t="s">
        <v>214</v>
      </c>
      <c r="Q91" s="32">
        <f>N91-M91</f>
        <v>-1.6999999999999993</v>
      </c>
      <c r="R91" s="33">
        <f>N91/M91*100-100</f>
        <v>-14.285714285714278</v>
      </c>
      <c r="S91" s="31">
        <f>SUM(S92:S100)</f>
        <v>9.1999999999999993</v>
      </c>
      <c r="T91" s="32">
        <f>S91-N91</f>
        <v>-1</v>
      </c>
      <c r="U91" s="33">
        <f>S91/N91*100-100</f>
        <v>-9.8039215686274446</v>
      </c>
      <c r="V91" s="31">
        <f>SUM(V92:V100)</f>
        <v>9.5</v>
      </c>
      <c r="W91" s="32">
        <f>V91-N91</f>
        <v>-0.69999999999999929</v>
      </c>
      <c r="X91" s="33">
        <f>V91/N91*100-100</f>
        <v>-6.8627450980392126</v>
      </c>
      <c r="Y91" s="32">
        <f>V91-S91</f>
        <v>0.30000000000000071</v>
      </c>
      <c r="Z91" s="33">
        <f>V91/S91*100-100</f>
        <v>3.2608695652174049</v>
      </c>
      <c r="AA91" s="31">
        <f>SUM(AA92:AA100)</f>
        <v>28.2</v>
      </c>
      <c r="AB91" s="32">
        <f t="shared" ref="AB91:AB96" si="27">AA91-N91</f>
        <v>18</v>
      </c>
      <c r="AC91" s="33" t="s">
        <v>242</v>
      </c>
      <c r="AD91" s="32">
        <f t="shared" ref="AD91:AD96" si="28">AA91-V91</f>
        <v>18.7</v>
      </c>
      <c r="AE91" s="33" t="s">
        <v>243</v>
      </c>
      <c r="AF91" s="31">
        <f>SUM(AF92:AF100)</f>
        <v>33.299999999999997</v>
      </c>
      <c r="AG91" s="32">
        <f>AF91-N91</f>
        <v>23.099999999999998</v>
      </c>
      <c r="AH91" s="33" t="s">
        <v>171</v>
      </c>
      <c r="AI91" s="32">
        <f>AF91-AA91</f>
        <v>5.0999999999999979</v>
      </c>
      <c r="AJ91" s="33">
        <f>AF91/AA91*100-100</f>
        <v>18.085106382978708</v>
      </c>
      <c r="AK91" s="31">
        <f>SUM(AK92:AK100)</f>
        <v>34.543999999999997</v>
      </c>
      <c r="AL91" s="32">
        <f>AK91-N91</f>
        <v>24.343999999999998</v>
      </c>
      <c r="AM91" s="33" t="s">
        <v>214</v>
      </c>
      <c r="AN91" s="32">
        <f>AK91-AF91</f>
        <v>1.2439999999999998</v>
      </c>
      <c r="AO91" s="33">
        <f>AK91/AF91*100-100</f>
        <v>3.7357357357357301</v>
      </c>
      <c r="AP91" s="31">
        <f>SUM(AP92:AP100)</f>
        <v>31.3</v>
      </c>
      <c r="AQ91" s="32">
        <f>AP91-N91</f>
        <v>21.1</v>
      </c>
      <c r="AR91" s="33" t="s">
        <v>407</v>
      </c>
      <c r="AS91" s="32">
        <f>AP91-AK91</f>
        <v>-3.2439999999999962</v>
      </c>
      <c r="AT91" s="33">
        <f>AP91/AK91*100-100</f>
        <v>-9.3909217230199005</v>
      </c>
      <c r="AU91" s="31">
        <f>SUM(AU92:AU100)</f>
        <v>31.200000000000003</v>
      </c>
      <c r="AV91" s="32">
        <f>AU91-N91</f>
        <v>21.000000000000004</v>
      </c>
      <c r="AW91" s="33" t="s">
        <v>407</v>
      </c>
      <c r="AX91" s="32">
        <f>AU91-AP91</f>
        <v>-9.9999999999997868E-2</v>
      </c>
      <c r="AY91" s="33">
        <f>AU91/AP91*100-100</f>
        <v>-0.31948881789136863</v>
      </c>
      <c r="AZ91" s="31">
        <f>SUM(AZ92:AZ100)</f>
        <v>25.299999999999997</v>
      </c>
      <c r="BA91" s="32">
        <f>AZ91-N91</f>
        <v>15.099999999999998</v>
      </c>
      <c r="BB91" s="33" t="s">
        <v>232</v>
      </c>
      <c r="BC91" s="32">
        <f>AZ91-AU91</f>
        <v>-5.9000000000000057</v>
      </c>
      <c r="BD91" s="33">
        <f>AZ91/AU91*100-100</f>
        <v>-18.910256410256437</v>
      </c>
    </row>
    <row r="92" spans="1:56" ht="14.95" customHeight="1">
      <c r="A92" s="7" t="s">
        <v>81</v>
      </c>
      <c r="B92" s="85">
        <v>0</v>
      </c>
      <c r="C92" s="126">
        <v>8.1</v>
      </c>
      <c r="D92" s="95">
        <v>11.4</v>
      </c>
      <c r="E92" s="95">
        <v>20.100000000000001</v>
      </c>
      <c r="F92" s="85">
        <v>0</v>
      </c>
      <c r="G92" s="85">
        <v>0</v>
      </c>
      <c r="H92" s="126">
        <v>5.0999999999999996</v>
      </c>
      <c r="I92" s="85">
        <v>0</v>
      </c>
      <c r="J92" s="85">
        <v>0</v>
      </c>
      <c r="K92" s="85">
        <v>0</v>
      </c>
      <c r="L92" s="126">
        <v>1.7</v>
      </c>
      <c r="M92" s="126">
        <v>5.3</v>
      </c>
      <c r="N92" s="126">
        <v>3.4</v>
      </c>
      <c r="O92" s="20">
        <f>N92-B92</f>
        <v>3.4</v>
      </c>
      <c r="P92" s="122" t="s">
        <v>7</v>
      </c>
      <c r="Q92" s="21">
        <f>N92-M92</f>
        <v>-1.9</v>
      </c>
      <c r="R92" s="8">
        <f>N92/M92*100-100</f>
        <v>-35.84905660377359</v>
      </c>
      <c r="S92" s="126">
        <v>1.7</v>
      </c>
      <c r="T92" s="21">
        <f>S92-N92</f>
        <v>-1.7</v>
      </c>
      <c r="U92" s="8">
        <f>S92/N92*100-100</f>
        <v>-50</v>
      </c>
      <c r="V92" s="126">
        <v>0</v>
      </c>
      <c r="W92" s="21">
        <f>V92-N92</f>
        <v>-3.4</v>
      </c>
      <c r="X92" s="8">
        <f>V92/N92*100-100</f>
        <v>-100</v>
      </c>
      <c r="Y92" s="21">
        <f>V92-S92</f>
        <v>-1.7</v>
      </c>
      <c r="Z92" s="8">
        <f>V92/S92*100-100</f>
        <v>-100</v>
      </c>
      <c r="AA92" s="126">
        <v>0</v>
      </c>
      <c r="AB92" s="21">
        <f t="shared" si="27"/>
        <v>-3.4</v>
      </c>
      <c r="AC92" s="8">
        <f>AA92/N92*100-100</f>
        <v>-100</v>
      </c>
      <c r="AD92" s="21">
        <f t="shared" si="28"/>
        <v>0</v>
      </c>
      <c r="AE92" s="119" t="s">
        <v>7</v>
      </c>
      <c r="AF92" s="85">
        <v>0</v>
      </c>
      <c r="AG92" s="21">
        <f>AF92-N92</f>
        <v>-3.4</v>
      </c>
      <c r="AH92" s="8">
        <f>AF92/N92*100-100</f>
        <v>-100</v>
      </c>
      <c r="AI92" s="119" t="s">
        <v>7</v>
      </c>
      <c r="AJ92" s="119" t="s">
        <v>7</v>
      </c>
      <c r="AK92" s="126">
        <v>7.3</v>
      </c>
      <c r="AL92" s="20">
        <f>AK92-N92</f>
        <v>3.9</v>
      </c>
      <c r="AM92" s="6" t="s">
        <v>250</v>
      </c>
      <c r="AN92" s="20">
        <f>AK92-AF92</f>
        <v>7.3</v>
      </c>
      <c r="AO92" s="122" t="s">
        <v>7</v>
      </c>
      <c r="AP92" s="126">
        <v>1.6</v>
      </c>
      <c r="AQ92" s="21">
        <f>AP92-N92</f>
        <v>-1.7999999999999998</v>
      </c>
      <c r="AR92" s="8">
        <f>AP92/N92*100-100</f>
        <v>-52.941176470588232</v>
      </c>
      <c r="AS92" s="21">
        <f>AP92-AK92</f>
        <v>-5.6999999999999993</v>
      </c>
      <c r="AT92" s="6">
        <f>AP92/AK92*100-100</f>
        <v>-78.082191780821915</v>
      </c>
      <c r="AU92" s="126">
        <v>7.2</v>
      </c>
      <c r="AV92" s="20">
        <f>AU92-N92</f>
        <v>3.8000000000000003</v>
      </c>
      <c r="AW92" s="6" t="s">
        <v>250</v>
      </c>
      <c r="AX92" s="20">
        <f>AU92-AP92</f>
        <v>5.6</v>
      </c>
      <c r="AY92" s="6" t="s">
        <v>444</v>
      </c>
      <c r="AZ92" s="126">
        <v>1.4</v>
      </c>
      <c r="BA92" s="21">
        <f>AZ92-N92</f>
        <v>-2</v>
      </c>
      <c r="BB92" s="8">
        <f>AZ92/N92*100-100</f>
        <v>-58.82352941176471</v>
      </c>
      <c r="BC92" s="21">
        <f>AZ92-AU92</f>
        <v>-5.8000000000000007</v>
      </c>
      <c r="BD92" s="8">
        <f>AZ92/AU92*100-100</f>
        <v>-80.555555555555557</v>
      </c>
    </row>
    <row r="93" spans="1:56" ht="14.3">
      <c r="A93" s="7" t="s">
        <v>82</v>
      </c>
      <c r="B93" s="126">
        <v>1.8</v>
      </c>
      <c r="C93" s="126">
        <v>1.8</v>
      </c>
      <c r="D93" s="126">
        <v>1.8</v>
      </c>
      <c r="E93" s="126">
        <v>1.8</v>
      </c>
      <c r="F93" s="126">
        <v>1.8</v>
      </c>
      <c r="G93" s="95">
        <v>12.5</v>
      </c>
      <c r="H93" s="95">
        <v>17.899999999999999</v>
      </c>
      <c r="I93" s="127">
        <v>1.8</v>
      </c>
      <c r="J93" s="127">
        <v>5.3</v>
      </c>
      <c r="K93" s="127">
        <v>7.1</v>
      </c>
      <c r="L93" s="126">
        <v>1.8</v>
      </c>
      <c r="M93" s="126">
        <v>1.8</v>
      </c>
      <c r="N93" s="126">
        <v>1.8</v>
      </c>
      <c r="O93" s="20">
        <f>N93-B93</f>
        <v>0</v>
      </c>
      <c r="P93" s="6">
        <f>N93/B93*100-100</f>
        <v>0</v>
      </c>
      <c r="Q93" s="20">
        <f>N93-M93</f>
        <v>0</v>
      </c>
      <c r="R93" s="6">
        <f>N93/M93*100-100</f>
        <v>0</v>
      </c>
      <c r="S93" s="126">
        <v>1.8</v>
      </c>
      <c r="T93" s="20">
        <f>S93-N93</f>
        <v>0</v>
      </c>
      <c r="U93" s="6">
        <f>S93/N93*100-100</f>
        <v>0</v>
      </c>
      <c r="V93" s="126">
        <v>1.8</v>
      </c>
      <c r="W93" s="20">
        <f>V93-N93</f>
        <v>0</v>
      </c>
      <c r="X93" s="6">
        <f>V93/N93*100-100</f>
        <v>0</v>
      </c>
      <c r="Y93" s="20">
        <f>V93-S93</f>
        <v>0</v>
      </c>
      <c r="Z93" s="6">
        <f>V93/S93*100-100</f>
        <v>0</v>
      </c>
      <c r="AA93" s="126">
        <v>1.8</v>
      </c>
      <c r="AB93" s="20">
        <f t="shared" si="27"/>
        <v>0</v>
      </c>
      <c r="AC93" s="6">
        <f>AA93/N93*100-100</f>
        <v>0</v>
      </c>
      <c r="AD93" s="20">
        <f t="shared" si="28"/>
        <v>0</v>
      </c>
      <c r="AE93" s="6">
        <f>AA93/V93*100-100</f>
        <v>0</v>
      </c>
      <c r="AF93" s="126">
        <v>1.8</v>
      </c>
      <c r="AG93" s="20">
        <f>AF93-N93</f>
        <v>0</v>
      </c>
      <c r="AH93" s="6">
        <f>AF93/N93*100-100</f>
        <v>0</v>
      </c>
      <c r="AI93" s="20">
        <f>AF93-AA93</f>
        <v>0</v>
      </c>
      <c r="AJ93" s="6">
        <f>AF93/AA93*100-100</f>
        <v>0</v>
      </c>
      <c r="AK93" s="126">
        <v>1.8</v>
      </c>
      <c r="AL93" s="20">
        <f>AK93-N93</f>
        <v>0</v>
      </c>
      <c r="AM93" s="6">
        <f>AK93/N93*100-100</f>
        <v>0</v>
      </c>
      <c r="AN93" s="20">
        <f>AK93-AF93</f>
        <v>0</v>
      </c>
      <c r="AO93" s="6">
        <f>AK93/AF93*100-100</f>
        <v>0</v>
      </c>
      <c r="AP93" s="126">
        <v>1.8</v>
      </c>
      <c r="AQ93" s="20">
        <f>AP93-N93</f>
        <v>0</v>
      </c>
      <c r="AR93" s="6">
        <f>AP93/N93*100-100</f>
        <v>0</v>
      </c>
      <c r="AS93" s="20">
        <f>AP93-AK93</f>
        <v>0</v>
      </c>
      <c r="AT93" s="6">
        <f>AP93/AK93*100-100</f>
        <v>0</v>
      </c>
      <c r="AU93" s="126">
        <v>1.8</v>
      </c>
      <c r="AV93" s="20">
        <f>AU93-N93</f>
        <v>0</v>
      </c>
      <c r="AW93" s="6">
        <f>AU93/N93*100-100</f>
        <v>0</v>
      </c>
      <c r="AX93" s="20">
        <f>AU93-AP93</f>
        <v>0</v>
      </c>
      <c r="AY93" s="6">
        <f>AU93/AP93*100-100</f>
        <v>0</v>
      </c>
      <c r="AZ93" s="126">
        <v>1.8</v>
      </c>
      <c r="BA93" s="20">
        <f>AZ93-N93</f>
        <v>0</v>
      </c>
      <c r="BB93" s="6">
        <f>AZ93/N93*100-100</f>
        <v>0</v>
      </c>
      <c r="BC93" s="20">
        <f>AZ93-AU93</f>
        <v>0</v>
      </c>
      <c r="BD93" s="6">
        <f>AZ93/AU93*100-100</f>
        <v>0</v>
      </c>
    </row>
    <row r="94" spans="1:56" ht="14.3">
      <c r="A94" s="7" t="s">
        <v>83</v>
      </c>
      <c r="B94" s="126">
        <v>1.2</v>
      </c>
      <c r="C94" s="126">
        <v>1.2</v>
      </c>
      <c r="D94" s="126">
        <v>1.2</v>
      </c>
      <c r="E94" s="126">
        <v>1.2</v>
      </c>
      <c r="F94" s="126">
        <v>1.2</v>
      </c>
      <c r="G94" s="126">
        <v>1.2</v>
      </c>
      <c r="H94" s="126">
        <v>1.2</v>
      </c>
      <c r="I94" s="126">
        <v>1.2</v>
      </c>
      <c r="J94" s="85">
        <v>0</v>
      </c>
      <c r="K94" s="85">
        <v>0</v>
      </c>
      <c r="L94" s="126">
        <v>4.2</v>
      </c>
      <c r="M94" s="126">
        <v>4.8</v>
      </c>
      <c r="N94" s="126">
        <v>5</v>
      </c>
      <c r="O94" s="20">
        <f>N94-B94</f>
        <v>3.8</v>
      </c>
      <c r="P94" s="6" t="s">
        <v>213</v>
      </c>
      <c r="Q94" s="20">
        <f>N94-M94</f>
        <v>0.20000000000000018</v>
      </c>
      <c r="R94" s="6">
        <f>N94/M94*100-100</f>
        <v>4.1666666666666714</v>
      </c>
      <c r="S94" s="126">
        <v>5.7</v>
      </c>
      <c r="T94" s="20">
        <f>S94-N94</f>
        <v>0.70000000000000018</v>
      </c>
      <c r="U94" s="6">
        <f>S94/N94*100-100</f>
        <v>14.000000000000014</v>
      </c>
      <c r="V94" s="126">
        <v>7.2</v>
      </c>
      <c r="W94" s="20">
        <f>V94-N94</f>
        <v>2.2000000000000002</v>
      </c>
      <c r="X94" s="6">
        <f>V94/N94*100-100</f>
        <v>44</v>
      </c>
      <c r="Y94" s="20">
        <f>V94-S94</f>
        <v>1.5</v>
      </c>
      <c r="Z94" s="6">
        <f>V94/S94*100-100</f>
        <v>26.315789473684205</v>
      </c>
      <c r="AA94" s="126">
        <v>7.2</v>
      </c>
      <c r="AB94" s="20">
        <f t="shared" si="27"/>
        <v>2.2000000000000002</v>
      </c>
      <c r="AC94" s="6">
        <f>AA94/N94*100-100</f>
        <v>44</v>
      </c>
      <c r="AD94" s="20">
        <f t="shared" si="28"/>
        <v>0</v>
      </c>
      <c r="AE94" s="6">
        <f>AA94/V94*100-100</f>
        <v>0</v>
      </c>
      <c r="AF94" s="126">
        <v>6.7</v>
      </c>
      <c r="AG94" s="20">
        <f>AF94-N94</f>
        <v>1.7000000000000002</v>
      </c>
      <c r="AH94" s="6">
        <f>AF94/N94*100-100</f>
        <v>34</v>
      </c>
      <c r="AI94" s="21">
        <f>AF94-AA94</f>
        <v>-0.5</v>
      </c>
      <c r="AJ94" s="8">
        <f>AF94/AA94*100-100</f>
        <v>-6.9444444444444429</v>
      </c>
      <c r="AK94" s="126">
        <v>3.2719999999999998</v>
      </c>
      <c r="AL94" s="21">
        <f>AK94-N94</f>
        <v>-1.7280000000000002</v>
      </c>
      <c r="AM94" s="8">
        <f>AK94/N94*100-100</f>
        <v>-34.56</v>
      </c>
      <c r="AN94" s="21">
        <f>AK94-AF94</f>
        <v>-3.4280000000000004</v>
      </c>
      <c r="AO94" s="8">
        <f>AK94/AF94*100-100</f>
        <v>-51.164179104477611</v>
      </c>
      <c r="AP94" s="126">
        <v>3.1</v>
      </c>
      <c r="AQ94" s="21">
        <f>AP94-N94</f>
        <v>-1.9</v>
      </c>
      <c r="AR94" s="8">
        <f>AP94/N94*100-100</f>
        <v>-38</v>
      </c>
      <c r="AS94" s="21">
        <f>AP94-AK94</f>
        <v>-0.17199999999999971</v>
      </c>
      <c r="AT94" s="8">
        <f>AP94/AK94*100-100</f>
        <v>-5.2567237163814013</v>
      </c>
      <c r="AU94" s="126">
        <v>2.9</v>
      </c>
      <c r="AV94" s="21">
        <f>AU94-N94</f>
        <v>-2.1</v>
      </c>
      <c r="AW94" s="8">
        <f>AU94/N94*100-100</f>
        <v>-42.000000000000007</v>
      </c>
      <c r="AX94" s="21">
        <f>AU94-AP94</f>
        <v>-0.20000000000000018</v>
      </c>
      <c r="AY94" s="8">
        <f>AU94/AP94*100-100</f>
        <v>-6.4516129032258078</v>
      </c>
      <c r="AZ94" s="126">
        <v>2.9</v>
      </c>
      <c r="BA94" s="21">
        <f>AZ94-N94</f>
        <v>-2.1</v>
      </c>
      <c r="BB94" s="8">
        <f>AZ94/N94*100-100</f>
        <v>-42.000000000000007</v>
      </c>
      <c r="BC94" s="21">
        <f>AZ94-AU94</f>
        <v>0</v>
      </c>
      <c r="BD94" s="8">
        <f>AZ94/AU94*100-100</f>
        <v>0</v>
      </c>
    </row>
    <row r="95" spans="1:56" s="12" customFormat="1" ht="14.3">
      <c r="A95" s="7" t="s">
        <v>84</v>
      </c>
      <c r="B95" s="85">
        <v>0</v>
      </c>
      <c r="C95" s="95">
        <v>16.3</v>
      </c>
      <c r="D95" s="95">
        <v>18.399999999999999</v>
      </c>
      <c r="E95" s="95">
        <v>19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119" t="s">
        <v>7</v>
      </c>
      <c r="P95" s="119" t="s">
        <v>7</v>
      </c>
      <c r="Q95" s="119" t="s">
        <v>7</v>
      </c>
      <c r="R95" s="119" t="s">
        <v>7</v>
      </c>
      <c r="S95" s="85">
        <v>0</v>
      </c>
      <c r="T95" s="119" t="s">
        <v>7</v>
      </c>
      <c r="U95" s="119" t="s">
        <v>7</v>
      </c>
      <c r="V95" s="85">
        <v>0</v>
      </c>
      <c r="W95" s="119" t="s">
        <v>7</v>
      </c>
      <c r="X95" s="119" t="s">
        <v>7</v>
      </c>
      <c r="Y95" s="119" t="s">
        <v>7</v>
      </c>
      <c r="Z95" s="119" t="s">
        <v>7</v>
      </c>
      <c r="AA95" s="95">
        <v>19.2</v>
      </c>
      <c r="AB95" s="20">
        <f t="shared" si="27"/>
        <v>19.2</v>
      </c>
      <c r="AC95" s="122" t="s">
        <v>7</v>
      </c>
      <c r="AD95" s="20">
        <f t="shared" si="28"/>
        <v>19.2</v>
      </c>
      <c r="AE95" s="122" t="s">
        <v>7</v>
      </c>
      <c r="AF95" s="95">
        <v>24.8</v>
      </c>
      <c r="AG95" s="20">
        <f>AF95-N95</f>
        <v>24.8</v>
      </c>
      <c r="AH95" s="122" t="s">
        <v>7</v>
      </c>
      <c r="AI95" s="20">
        <f>AF95-AA95</f>
        <v>5.6000000000000014</v>
      </c>
      <c r="AJ95" s="6">
        <f>AF95/AA95*100-100</f>
        <v>29.166666666666686</v>
      </c>
      <c r="AK95" s="95">
        <v>20.872</v>
      </c>
      <c r="AL95" s="20">
        <f>AK95-N95</f>
        <v>20.872</v>
      </c>
      <c r="AM95" s="122" t="s">
        <v>7</v>
      </c>
      <c r="AN95" s="21">
        <f>AK95-AF95</f>
        <v>-3.9280000000000008</v>
      </c>
      <c r="AO95" s="8">
        <f>AK95/AF95*100-100</f>
        <v>-15.838709677419359</v>
      </c>
      <c r="AP95" s="95">
        <v>24.8</v>
      </c>
      <c r="AQ95" s="20">
        <f>AP95-N95</f>
        <v>24.8</v>
      </c>
      <c r="AR95" s="122" t="s">
        <v>7</v>
      </c>
      <c r="AS95" s="20">
        <f>AP95-AK95</f>
        <v>3.9280000000000008</v>
      </c>
      <c r="AT95" s="6">
        <f>AP95/AK95*100-100</f>
        <v>18.819471061709464</v>
      </c>
      <c r="AU95" s="95">
        <v>19.3</v>
      </c>
      <c r="AV95" s="20">
        <f>AU95-N95</f>
        <v>19.3</v>
      </c>
      <c r="AW95" s="122" t="s">
        <v>7</v>
      </c>
      <c r="AX95" s="21">
        <f>AU95-AP95</f>
        <v>-5.5</v>
      </c>
      <c r="AY95" s="8">
        <f>AU95/AP95*100-100</f>
        <v>-22.177419354838719</v>
      </c>
      <c r="AZ95" s="95">
        <v>19.2</v>
      </c>
      <c r="BA95" s="20">
        <f>AZ95-N95</f>
        <v>19.2</v>
      </c>
      <c r="BB95" s="122" t="s">
        <v>7</v>
      </c>
      <c r="BC95" s="21">
        <f>AZ95-AU95</f>
        <v>-0.10000000000000142</v>
      </c>
      <c r="BD95" s="8">
        <f>AZ95/AU95*100-100</f>
        <v>-0.51813471502590858</v>
      </c>
    </row>
    <row r="96" spans="1:56" ht="14.3">
      <c r="A96" s="7" t="s">
        <v>85</v>
      </c>
      <c r="B96" s="85">
        <v>0</v>
      </c>
      <c r="C96" s="126">
        <v>2.2000000000000002</v>
      </c>
      <c r="D96" s="126">
        <v>2.2000000000000002</v>
      </c>
      <c r="E96" s="126">
        <v>2.2000000000000002</v>
      </c>
      <c r="F96" s="126">
        <v>2.2000000000000002</v>
      </c>
      <c r="G96" s="126">
        <v>2.2000000000000002</v>
      </c>
      <c r="H96" s="126">
        <v>2.2000000000000002</v>
      </c>
      <c r="I96" s="126">
        <v>2.2000000000000002</v>
      </c>
      <c r="J96" s="126">
        <v>2.2000000000000002</v>
      </c>
      <c r="K96" s="85">
        <v>0</v>
      </c>
      <c r="L96" s="85">
        <v>0</v>
      </c>
      <c r="M96" s="85">
        <v>0</v>
      </c>
      <c r="N96" s="85">
        <v>0</v>
      </c>
      <c r="O96" s="119" t="s">
        <v>7</v>
      </c>
      <c r="P96" s="119" t="s">
        <v>7</v>
      </c>
      <c r="Q96" s="119" t="s">
        <v>7</v>
      </c>
      <c r="R96" s="119" t="s">
        <v>7</v>
      </c>
      <c r="S96" s="85">
        <v>0</v>
      </c>
      <c r="T96" s="119" t="s">
        <v>7</v>
      </c>
      <c r="U96" s="119" t="s">
        <v>7</v>
      </c>
      <c r="V96" s="126">
        <v>0.5</v>
      </c>
      <c r="W96" s="20">
        <f>V96-N96</f>
        <v>0.5</v>
      </c>
      <c r="X96" s="6" t="s">
        <v>7</v>
      </c>
      <c r="Y96" s="20">
        <f>V96-S96</f>
        <v>0.5</v>
      </c>
      <c r="Z96" s="6" t="s">
        <v>7</v>
      </c>
      <c r="AA96" s="85">
        <v>0</v>
      </c>
      <c r="AB96" s="21">
        <f t="shared" si="27"/>
        <v>0</v>
      </c>
      <c r="AC96" s="119" t="s">
        <v>7</v>
      </c>
      <c r="AD96" s="21">
        <f t="shared" si="28"/>
        <v>-0.5</v>
      </c>
      <c r="AE96" s="8">
        <f>AA96/V96*100-100</f>
        <v>-100</v>
      </c>
      <c r="AF96" s="85">
        <v>0</v>
      </c>
      <c r="AG96" s="18" t="s">
        <v>7</v>
      </c>
      <c r="AH96" s="119" t="s">
        <v>7</v>
      </c>
      <c r="AI96" s="18" t="s">
        <v>7</v>
      </c>
      <c r="AJ96" s="119" t="s">
        <v>7</v>
      </c>
      <c r="AK96" s="85">
        <v>0</v>
      </c>
      <c r="AL96" s="18" t="s">
        <v>7</v>
      </c>
      <c r="AM96" s="119" t="s">
        <v>7</v>
      </c>
      <c r="AN96" s="18" t="s">
        <v>7</v>
      </c>
      <c r="AO96" s="119" t="s">
        <v>7</v>
      </c>
      <c r="AP96" s="85">
        <v>0</v>
      </c>
      <c r="AQ96" s="18" t="s">
        <v>7</v>
      </c>
      <c r="AR96" s="119" t="s">
        <v>7</v>
      </c>
      <c r="AS96" s="18" t="s">
        <v>7</v>
      </c>
      <c r="AT96" s="119" t="s">
        <v>7</v>
      </c>
      <c r="AU96" s="85">
        <v>0</v>
      </c>
      <c r="AV96" s="18" t="s">
        <v>7</v>
      </c>
      <c r="AW96" s="119" t="s">
        <v>7</v>
      </c>
      <c r="AX96" s="18" t="s">
        <v>7</v>
      </c>
      <c r="AY96" s="119" t="s">
        <v>7</v>
      </c>
      <c r="AZ96" s="85">
        <v>0</v>
      </c>
      <c r="BA96" s="18" t="s">
        <v>7</v>
      </c>
      <c r="BB96" s="119" t="s">
        <v>7</v>
      </c>
      <c r="BC96" s="18" t="s">
        <v>7</v>
      </c>
      <c r="BD96" s="119" t="s">
        <v>7</v>
      </c>
    </row>
    <row r="97" spans="1:56" ht="14.3">
      <c r="A97" s="7" t="s">
        <v>86</v>
      </c>
      <c r="B97" s="85">
        <v>0</v>
      </c>
      <c r="C97" s="85"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18" t="s">
        <v>7</v>
      </c>
      <c r="P97" s="119" t="s">
        <v>7</v>
      </c>
      <c r="Q97" s="18" t="s">
        <v>7</v>
      </c>
      <c r="R97" s="119" t="s">
        <v>7</v>
      </c>
      <c r="S97" s="85">
        <v>0</v>
      </c>
      <c r="T97" s="18" t="s">
        <v>7</v>
      </c>
      <c r="U97" s="119" t="s">
        <v>7</v>
      </c>
      <c r="V97" s="85">
        <v>0</v>
      </c>
      <c r="W97" s="18" t="s">
        <v>7</v>
      </c>
      <c r="X97" s="119" t="s">
        <v>7</v>
      </c>
      <c r="Y97" s="18" t="s">
        <v>7</v>
      </c>
      <c r="Z97" s="119" t="s">
        <v>7</v>
      </c>
      <c r="AA97" s="85">
        <v>0</v>
      </c>
      <c r="AB97" s="18" t="s">
        <v>7</v>
      </c>
      <c r="AC97" s="119" t="s">
        <v>7</v>
      </c>
      <c r="AD97" s="18" t="s">
        <v>7</v>
      </c>
      <c r="AE97" s="119" t="s">
        <v>7</v>
      </c>
      <c r="AF97" s="85">
        <v>0</v>
      </c>
      <c r="AG97" s="18" t="s">
        <v>7</v>
      </c>
      <c r="AH97" s="119" t="s">
        <v>7</v>
      </c>
      <c r="AI97" s="18" t="s">
        <v>7</v>
      </c>
      <c r="AJ97" s="119" t="s">
        <v>7</v>
      </c>
      <c r="AK97" s="126">
        <v>1.3</v>
      </c>
      <c r="AL97" s="20">
        <f>AK97-N97</f>
        <v>1.3</v>
      </c>
      <c r="AM97" s="122" t="s">
        <v>7</v>
      </c>
      <c r="AN97" s="20">
        <f>AK97-AF97</f>
        <v>1.3</v>
      </c>
      <c r="AO97" s="122" t="s">
        <v>7</v>
      </c>
      <c r="AP97" s="85">
        <v>0</v>
      </c>
      <c r="AQ97" s="21">
        <f>AP97-N97</f>
        <v>0</v>
      </c>
      <c r="AR97" s="119" t="s">
        <v>7</v>
      </c>
      <c r="AS97" s="21">
        <f>AP97-AK97</f>
        <v>-1.3</v>
      </c>
      <c r="AT97" s="8">
        <f>AP97/AK97*100-100</f>
        <v>-100</v>
      </c>
      <c r="AU97" s="85">
        <v>0</v>
      </c>
      <c r="AV97" s="18" t="s">
        <v>7</v>
      </c>
      <c r="AW97" s="119" t="s">
        <v>7</v>
      </c>
      <c r="AX97" s="18" t="s">
        <v>7</v>
      </c>
      <c r="AY97" s="119" t="s">
        <v>7</v>
      </c>
      <c r="AZ97" s="85">
        <v>0</v>
      </c>
      <c r="BA97" s="18" t="s">
        <v>7</v>
      </c>
      <c r="BB97" s="119" t="s">
        <v>7</v>
      </c>
      <c r="BC97" s="18" t="s">
        <v>7</v>
      </c>
      <c r="BD97" s="119" t="s">
        <v>7</v>
      </c>
    </row>
    <row r="98" spans="1:56" ht="13.6">
      <c r="A98" s="7" t="s">
        <v>87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18" t="s">
        <v>7</v>
      </c>
      <c r="P98" s="119" t="s">
        <v>7</v>
      </c>
      <c r="Q98" s="18" t="s">
        <v>7</v>
      </c>
      <c r="R98" s="119" t="s">
        <v>7</v>
      </c>
      <c r="S98" s="85">
        <v>0</v>
      </c>
      <c r="T98" s="18" t="s">
        <v>7</v>
      </c>
      <c r="U98" s="119" t="s">
        <v>7</v>
      </c>
      <c r="V98" s="85">
        <v>0</v>
      </c>
      <c r="W98" s="18" t="s">
        <v>7</v>
      </c>
      <c r="X98" s="119" t="s">
        <v>7</v>
      </c>
      <c r="Y98" s="18" t="s">
        <v>7</v>
      </c>
      <c r="Z98" s="119" t="s">
        <v>7</v>
      </c>
      <c r="AA98" s="85">
        <v>0</v>
      </c>
      <c r="AB98" s="18" t="s">
        <v>7</v>
      </c>
      <c r="AC98" s="119" t="s">
        <v>7</v>
      </c>
      <c r="AD98" s="18" t="s">
        <v>7</v>
      </c>
      <c r="AE98" s="119" t="s">
        <v>7</v>
      </c>
      <c r="AF98" s="85">
        <v>0</v>
      </c>
      <c r="AG98" s="18" t="s">
        <v>7</v>
      </c>
      <c r="AH98" s="119" t="s">
        <v>7</v>
      </c>
      <c r="AI98" s="18" t="s">
        <v>7</v>
      </c>
      <c r="AJ98" s="119" t="s">
        <v>7</v>
      </c>
      <c r="AK98" s="85">
        <v>0</v>
      </c>
      <c r="AL98" s="18" t="s">
        <v>7</v>
      </c>
      <c r="AM98" s="119" t="s">
        <v>7</v>
      </c>
      <c r="AN98" s="18" t="s">
        <v>7</v>
      </c>
      <c r="AO98" s="119" t="s">
        <v>7</v>
      </c>
      <c r="AP98" s="85">
        <v>0</v>
      </c>
      <c r="AQ98" s="18" t="s">
        <v>7</v>
      </c>
      <c r="AR98" s="119" t="s">
        <v>7</v>
      </c>
      <c r="AS98" s="18" t="s">
        <v>7</v>
      </c>
      <c r="AT98" s="119" t="s">
        <v>7</v>
      </c>
      <c r="AU98" s="85">
        <v>0</v>
      </c>
      <c r="AV98" s="18" t="s">
        <v>7</v>
      </c>
      <c r="AW98" s="119" t="s">
        <v>7</v>
      </c>
      <c r="AX98" s="18" t="s">
        <v>7</v>
      </c>
      <c r="AY98" s="119" t="s">
        <v>7</v>
      </c>
      <c r="AZ98" s="85">
        <v>0</v>
      </c>
      <c r="BA98" s="18" t="s">
        <v>7</v>
      </c>
      <c r="BB98" s="119" t="s">
        <v>7</v>
      </c>
      <c r="BC98" s="18" t="s">
        <v>7</v>
      </c>
      <c r="BD98" s="119" t="s">
        <v>7</v>
      </c>
    </row>
    <row r="99" spans="1:56" ht="13.6">
      <c r="A99" s="7" t="s">
        <v>88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18" t="s">
        <v>7</v>
      </c>
      <c r="P99" s="119" t="s">
        <v>7</v>
      </c>
      <c r="Q99" s="18" t="s">
        <v>7</v>
      </c>
      <c r="R99" s="119" t="s">
        <v>7</v>
      </c>
      <c r="S99" s="85">
        <v>0</v>
      </c>
      <c r="T99" s="18" t="s">
        <v>7</v>
      </c>
      <c r="U99" s="119" t="s">
        <v>7</v>
      </c>
      <c r="V99" s="85">
        <v>0</v>
      </c>
      <c r="W99" s="18" t="s">
        <v>7</v>
      </c>
      <c r="X99" s="119" t="s">
        <v>7</v>
      </c>
      <c r="Y99" s="18" t="s">
        <v>7</v>
      </c>
      <c r="Z99" s="119" t="s">
        <v>7</v>
      </c>
      <c r="AA99" s="85">
        <v>0</v>
      </c>
      <c r="AB99" s="18" t="s">
        <v>7</v>
      </c>
      <c r="AC99" s="119" t="s">
        <v>7</v>
      </c>
      <c r="AD99" s="18" t="s">
        <v>7</v>
      </c>
      <c r="AE99" s="119" t="s">
        <v>7</v>
      </c>
      <c r="AF99" s="85">
        <v>0</v>
      </c>
      <c r="AG99" s="18" t="s">
        <v>7</v>
      </c>
      <c r="AH99" s="119" t="s">
        <v>7</v>
      </c>
      <c r="AI99" s="18" t="s">
        <v>7</v>
      </c>
      <c r="AJ99" s="119" t="s">
        <v>7</v>
      </c>
      <c r="AK99" s="85">
        <v>0</v>
      </c>
      <c r="AL99" s="18" t="s">
        <v>7</v>
      </c>
      <c r="AM99" s="119" t="s">
        <v>7</v>
      </c>
      <c r="AN99" s="18" t="s">
        <v>7</v>
      </c>
      <c r="AO99" s="119" t="s">
        <v>7</v>
      </c>
      <c r="AP99" s="85">
        <v>0</v>
      </c>
      <c r="AQ99" s="18" t="s">
        <v>7</v>
      </c>
      <c r="AR99" s="119" t="s">
        <v>7</v>
      </c>
      <c r="AS99" s="18" t="s">
        <v>7</v>
      </c>
      <c r="AT99" s="119" t="s">
        <v>7</v>
      </c>
      <c r="AU99" s="85">
        <v>0</v>
      </c>
      <c r="AV99" s="18" t="s">
        <v>7</v>
      </c>
      <c r="AW99" s="119" t="s">
        <v>7</v>
      </c>
      <c r="AX99" s="18" t="s">
        <v>7</v>
      </c>
      <c r="AY99" s="119" t="s">
        <v>7</v>
      </c>
      <c r="AZ99" s="85">
        <v>0</v>
      </c>
      <c r="BA99" s="18" t="s">
        <v>7</v>
      </c>
      <c r="BB99" s="119" t="s">
        <v>7</v>
      </c>
      <c r="BC99" s="18" t="s">
        <v>7</v>
      </c>
      <c r="BD99" s="119" t="s">
        <v>7</v>
      </c>
    </row>
    <row r="100" spans="1:56" ht="13.6">
      <c r="A100" s="7" t="s">
        <v>89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18" t="s">
        <v>7</v>
      </c>
      <c r="P100" s="119" t="s">
        <v>7</v>
      </c>
      <c r="Q100" s="18" t="s">
        <v>7</v>
      </c>
      <c r="R100" s="119" t="s">
        <v>7</v>
      </c>
      <c r="S100" s="85">
        <v>0</v>
      </c>
      <c r="T100" s="18" t="s">
        <v>7</v>
      </c>
      <c r="U100" s="119" t="s">
        <v>7</v>
      </c>
      <c r="V100" s="85">
        <v>0</v>
      </c>
      <c r="W100" s="18" t="s">
        <v>7</v>
      </c>
      <c r="X100" s="119" t="s">
        <v>7</v>
      </c>
      <c r="Y100" s="18" t="s">
        <v>7</v>
      </c>
      <c r="Z100" s="119" t="s">
        <v>7</v>
      </c>
      <c r="AA100" s="85">
        <v>0</v>
      </c>
      <c r="AB100" s="18" t="s">
        <v>7</v>
      </c>
      <c r="AC100" s="119" t="s">
        <v>7</v>
      </c>
      <c r="AD100" s="18" t="s">
        <v>7</v>
      </c>
      <c r="AE100" s="119" t="s">
        <v>7</v>
      </c>
      <c r="AF100" s="85">
        <v>0</v>
      </c>
      <c r="AG100" s="18" t="s">
        <v>7</v>
      </c>
      <c r="AH100" s="119" t="s">
        <v>7</v>
      </c>
      <c r="AI100" s="18" t="s">
        <v>7</v>
      </c>
      <c r="AJ100" s="119" t="s">
        <v>7</v>
      </c>
      <c r="AK100" s="85">
        <v>0</v>
      </c>
      <c r="AL100" s="18" t="s">
        <v>7</v>
      </c>
      <c r="AM100" s="119" t="s">
        <v>7</v>
      </c>
      <c r="AN100" s="18" t="s">
        <v>7</v>
      </c>
      <c r="AO100" s="119" t="s">
        <v>7</v>
      </c>
      <c r="AP100" s="85">
        <v>0</v>
      </c>
      <c r="AQ100" s="18" t="s">
        <v>7</v>
      </c>
      <c r="AR100" s="119" t="s">
        <v>7</v>
      </c>
      <c r="AS100" s="18" t="s">
        <v>7</v>
      </c>
      <c r="AT100" s="119" t="s">
        <v>7</v>
      </c>
      <c r="AU100" s="85">
        <v>0</v>
      </c>
      <c r="AV100" s="18" t="s">
        <v>7</v>
      </c>
      <c r="AW100" s="119" t="s">
        <v>7</v>
      </c>
      <c r="AX100" s="18" t="s">
        <v>7</v>
      </c>
      <c r="AY100" s="119" t="s">
        <v>7</v>
      </c>
      <c r="AZ100" s="85">
        <v>0</v>
      </c>
      <c r="BA100" s="18" t="s">
        <v>7</v>
      </c>
      <c r="BB100" s="119" t="s">
        <v>7</v>
      </c>
      <c r="BC100" s="18" t="s">
        <v>7</v>
      </c>
      <c r="BD100" s="119" t="s">
        <v>7</v>
      </c>
    </row>
  </sheetData>
  <mergeCells count="41">
    <mergeCell ref="AS6:AT6"/>
    <mergeCell ref="AK6:AK7"/>
    <mergeCell ref="AL6:AM6"/>
    <mergeCell ref="AN6:AO6"/>
    <mergeCell ref="AF6:AF7"/>
    <mergeCell ref="AG6:AH6"/>
    <mergeCell ref="AI6:AJ6"/>
    <mergeCell ref="AP6:AP7"/>
    <mergeCell ref="AQ6:AR6"/>
    <mergeCell ref="A5:A7"/>
    <mergeCell ref="C6:C7"/>
    <mergeCell ref="O6:P6"/>
    <mergeCell ref="Q6:R6"/>
    <mergeCell ref="B5:M5"/>
    <mergeCell ref="I6:I7"/>
    <mergeCell ref="E6:E7"/>
    <mergeCell ref="H6:H7"/>
    <mergeCell ref="F6:F7"/>
    <mergeCell ref="B6:B7"/>
    <mergeCell ref="D6:D7"/>
    <mergeCell ref="G6:G7"/>
    <mergeCell ref="J6:J7"/>
    <mergeCell ref="M6:M7"/>
    <mergeCell ref="L6:L7"/>
    <mergeCell ref="K6:K7"/>
    <mergeCell ref="AZ6:AZ7"/>
    <mergeCell ref="BA6:BB6"/>
    <mergeCell ref="BC6:BD6"/>
    <mergeCell ref="N5:BD5"/>
    <mergeCell ref="AU6:AU7"/>
    <mergeCell ref="AV6:AW6"/>
    <mergeCell ref="AX6:AY6"/>
    <mergeCell ref="S6:S7"/>
    <mergeCell ref="T6:U6"/>
    <mergeCell ref="N6:N7"/>
    <mergeCell ref="AA6:AA7"/>
    <mergeCell ref="AB6:AC6"/>
    <mergeCell ref="AD6:AE6"/>
    <mergeCell ref="V6:V7"/>
    <mergeCell ref="W6:X6"/>
    <mergeCell ref="Y6:Z6"/>
  </mergeCells>
  <pageMargins left="0.62992125984251968" right="0.15748031496062992" top="0.82677165354330717" bottom="0.59055118110236227" header="0.31496062992125984" footer="0.35433070866141736"/>
  <pageSetup paperSize="9" scale="65" fitToHeight="3" orientation="landscape" r:id="rId1"/>
  <headerFooter differentFirst="1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5"/>
  <sheetViews>
    <sheetView topLeftCell="A192" zoomScaleNormal="100" workbookViewId="0">
      <selection activeCell="A194" sqref="A194:W215"/>
    </sheetView>
  </sheetViews>
  <sheetFormatPr defaultColWidth="9.125" defaultRowHeight="14.3"/>
  <cols>
    <col min="1" max="1" width="38.625" style="3" customWidth="1"/>
    <col min="2" max="2" width="7.875" style="1" hidden="1" customWidth="1"/>
    <col min="3" max="3" width="8.375" style="1" hidden="1" customWidth="1"/>
    <col min="4" max="4" width="7.75" style="1" hidden="1" customWidth="1"/>
    <col min="5" max="5" width="8.125" style="1" hidden="1" customWidth="1"/>
    <col min="6" max="6" width="8" style="1" hidden="1" customWidth="1"/>
    <col min="7" max="7" width="8.125" hidden="1" customWidth="1"/>
    <col min="8" max="8" width="7.875" style="1" hidden="1" customWidth="1"/>
    <col min="9" max="12" width="8.25" style="1" hidden="1" customWidth="1"/>
    <col min="13" max="14" width="10.875" style="1" customWidth="1"/>
    <col min="15" max="15" width="11.625" style="1" customWidth="1"/>
    <col min="16" max="16" width="12.625" style="1" customWidth="1"/>
    <col min="17" max="17" width="10.875" style="1" customWidth="1"/>
    <col min="18" max="18" width="9.125" style="1"/>
    <col min="19" max="19" width="10.875" style="1" customWidth="1"/>
    <col min="20" max="20" width="9.125" style="1"/>
    <col min="21" max="21" width="7.875" style="1" customWidth="1"/>
    <col min="22" max="22" width="10.25" style="1" customWidth="1"/>
    <col min="23" max="23" width="10.375" style="1" customWidth="1"/>
    <col min="24" max="16384" width="9.125" style="1"/>
  </cols>
  <sheetData>
    <row r="2" spans="1:23">
      <c r="A2" s="63" t="s">
        <v>215</v>
      </c>
    </row>
    <row r="3" spans="1:23">
      <c r="A3" s="4"/>
    </row>
    <row r="4" spans="1:23" ht="30.1" customHeight="1">
      <c r="A4" s="696"/>
      <c r="B4" s="36" t="s">
        <v>99</v>
      </c>
      <c r="C4" s="37" t="s">
        <v>98</v>
      </c>
      <c r="D4" s="38"/>
      <c r="E4" s="39"/>
      <c r="F4" s="35" t="s">
        <v>97</v>
      </c>
      <c r="G4" s="23"/>
      <c r="H4" s="35" t="s">
        <v>96</v>
      </c>
      <c r="I4" s="23"/>
      <c r="M4" s="40" t="s">
        <v>103</v>
      </c>
      <c r="N4" s="702" t="s">
        <v>203</v>
      </c>
      <c r="O4" s="703"/>
      <c r="P4" s="703"/>
      <c r="Q4" s="703"/>
      <c r="R4" s="703"/>
      <c r="S4" s="703"/>
      <c r="T4" s="704"/>
    </row>
    <row r="5" spans="1:23" ht="45" customHeight="1">
      <c r="A5" s="697"/>
      <c r="B5" s="36"/>
      <c r="C5" s="37"/>
      <c r="D5" s="38"/>
      <c r="E5" s="39"/>
      <c r="F5" s="35"/>
      <c r="G5" s="23"/>
      <c r="H5" s="35"/>
      <c r="I5" s="23"/>
      <c r="M5" s="705" t="s">
        <v>1</v>
      </c>
      <c r="N5" s="707" t="s">
        <v>1</v>
      </c>
      <c r="O5" s="708" t="s">
        <v>112</v>
      </c>
      <c r="P5" s="705" t="s">
        <v>202</v>
      </c>
      <c r="Q5" s="707" t="s">
        <v>97</v>
      </c>
      <c r="R5" s="707"/>
      <c r="S5" s="707" t="s">
        <v>174</v>
      </c>
      <c r="T5" s="707"/>
    </row>
    <row r="6" spans="1:23" ht="29.25" customHeight="1">
      <c r="A6" s="698"/>
      <c r="B6" s="5" t="s">
        <v>1</v>
      </c>
      <c r="C6" s="5" t="s">
        <v>1</v>
      </c>
      <c r="D6" s="5" t="s">
        <v>100</v>
      </c>
      <c r="E6" s="5" t="s">
        <v>102</v>
      </c>
      <c r="F6" s="5" t="s">
        <v>1</v>
      </c>
      <c r="G6" s="5" t="s">
        <v>2</v>
      </c>
      <c r="H6" s="5" t="s">
        <v>1</v>
      </c>
      <c r="I6" s="5" t="s">
        <v>2</v>
      </c>
      <c r="M6" s="706"/>
      <c r="N6" s="707"/>
      <c r="O6" s="706"/>
      <c r="P6" s="709"/>
      <c r="Q6" s="5" t="s">
        <v>1</v>
      </c>
      <c r="R6" s="5" t="s">
        <v>2</v>
      </c>
      <c r="S6" s="5" t="s">
        <v>1</v>
      </c>
      <c r="T6" s="5" t="s">
        <v>2</v>
      </c>
      <c r="V6" s="144" t="s">
        <v>209</v>
      </c>
      <c r="W6" s="144" t="s">
        <v>172</v>
      </c>
    </row>
    <row r="7" spans="1:23">
      <c r="A7" s="700" t="s">
        <v>101</v>
      </c>
      <c r="B7" s="701"/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v>2487</v>
      </c>
      <c r="N7" s="19">
        <f>SUM(N9:N23)</f>
        <v>158.10000000000002</v>
      </c>
      <c r="O7" s="29">
        <f>N7/M7*100</f>
        <v>6.3570566948130294</v>
      </c>
      <c r="P7" s="21"/>
      <c r="Q7" s="44">
        <f>N7-V7</f>
        <v>-53.899999999999977</v>
      </c>
      <c r="R7" s="21">
        <f>N7/V7*100</f>
        <v>74.575471698113219</v>
      </c>
      <c r="S7" s="44">
        <f>N7-W7</f>
        <v>-24.399999999999949</v>
      </c>
      <c r="T7" s="44">
        <f>N7/W7*100</f>
        <v>86.630136986301395</v>
      </c>
      <c r="U7" s="3"/>
      <c r="V7" s="19">
        <f>SUM(V9:V23)</f>
        <v>212</v>
      </c>
      <c r="W7" s="81">
        <f>SUM(W9:W24)</f>
        <v>182.49999999999997</v>
      </c>
    </row>
    <row r="8" spans="1:23">
      <c r="A8" s="41"/>
      <c r="B8" s="4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1"/>
      <c r="Q8" s="6"/>
      <c r="R8" s="20"/>
      <c r="S8" s="8"/>
      <c r="T8" s="8"/>
      <c r="U8" s="3"/>
      <c r="V8" s="22"/>
      <c r="W8" s="81"/>
    </row>
    <row r="9" spans="1:23">
      <c r="A9" s="15" t="s">
        <v>3</v>
      </c>
      <c r="B9" s="14">
        <v>23.4</v>
      </c>
      <c r="C9" s="22">
        <v>47.199999999999996</v>
      </c>
      <c r="D9" s="22">
        <v>24</v>
      </c>
      <c r="E9" s="22">
        <v>31.799999999999997</v>
      </c>
      <c r="F9" s="22">
        <v>32.9</v>
      </c>
      <c r="G9" s="22">
        <v>39.6</v>
      </c>
      <c r="H9" s="22">
        <v>43.7</v>
      </c>
      <c r="I9" s="22">
        <v>43.9</v>
      </c>
      <c r="J9" s="22">
        <v>31.999999999999996</v>
      </c>
      <c r="K9" s="22">
        <v>33.099999999999994</v>
      </c>
      <c r="L9" s="22">
        <v>35.299999999999997</v>
      </c>
      <c r="M9" s="22">
        <v>424.9</v>
      </c>
      <c r="N9" s="22">
        <v>35.799999999999997</v>
      </c>
      <c r="O9" s="43">
        <f>N9/M9*100</f>
        <v>8.4255118851494455</v>
      </c>
      <c r="P9" s="62">
        <f>N9/$N7*100</f>
        <v>22.643896268184687</v>
      </c>
      <c r="Q9" s="8">
        <f>N9-V9</f>
        <v>-2.6000000000000014</v>
      </c>
      <c r="R9" s="45">
        <f>N9/V9*100</f>
        <v>93.229166666666657</v>
      </c>
      <c r="S9" s="8">
        <f>N9-W9</f>
        <v>-21.6</v>
      </c>
      <c r="T9" s="8">
        <f>N9/W9*100</f>
        <v>62.369337979094077</v>
      </c>
      <c r="U9" s="3"/>
      <c r="V9" s="22">
        <v>38.4</v>
      </c>
      <c r="W9" s="81">
        <v>57.4</v>
      </c>
    </row>
    <row r="10" spans="1:23" ht="13.6">
      <c r="A10" s="15"/>
      <c r="B10" s="1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1"/>
      <c r="Q10" s="6"/>
      <c r="R10" s="58"/>
      <c r="S10" s="8"/>
      <c r="T10" s="8"/>
      <c r="U10" s="3"/>
      <c r="V10" s="22"/>
      <c r="W10" s="81"/>
    </row>
    <row r="11" spans="1:23" ht="14.95" customHeight="1">
      <c r="A11" s="15" t="s">
        <v>23</v>
      </c>
      <c r="B11" s="14">
        <v>24.9</v>
      </c>
      <c r="C11" s="22">
        <v>21.700000000000003</v>
      </c>
      <c r="D11" s="22">
        <v>19.600000000000001</v>
      </c>
      <c r="E11" s="22">
        <v>18.899999999999999</v>
      </c>
      <c r="F11" s="22">
        <v>21.3</v>
      </c>
      <c r="G11" s="22">
        <v>21.2</v>
      </c>
      <c r="H11" s="22">
        <v>31.3</v>
      </c>
      <c r="I11" s="22">
        <v>24.8</v>
      </c>
      <c r="J11" s="22">
        <v>30.8</v>
      </c>
      <c r="K11" s="22">
        <v>34.799999999999997</v>
      </c>
      <c r="L11" s="22">
        <v>33.200000000000003</v>
      </c>
      <c r="M11" s="22">
        <v>506.9</v>
      </c>
      <c r="N11" s="22">
        <v>34.6</v>
      </c>
      <c r="O11" s="22">
        <f>N11/M11*100</f>
        <v>6.8258039060958771</v>
      </c>
      <c r="P11" s="62">
        <f>N11/$N7*100</f>
        <v>21.884882985452244</v>
      </c>
      <c r="Q11" s="44">
        <f>N11-V11</f>
        <v>-13</v>
      </c>
      <c r="R11" s="21">
        <f>N11/V11*100</f>
        <v>72.689075630252091</v>
      </c>
      <c r="S11" s="44">
        <f>N11-W11</f>
        <v>-0.60000000000000142</v>
      </c>
      <c r="T11" s="44">
        <f>N11/W11*100</f>
        <v>98.295454545454547</v>
      </c>
      <c r="U11" s="3"/>
      <c r="V11" s="22">
        <v>47.6</v>
      </c>
      <c r="W11" s="81">
        <v>35.200000000000003</v>
      </c>
    </row>
    <row r="12" spans="1:23" ht="13.6">
      <c r="A12" s="15"/>
      <c r="B12" s="1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/>
      <c r="Q12" s="8"/>
      <c r="R12" s="45"/>
      <c r="S12" s="8"/>
      <c r="T12" s="8"/>
      <c r="U12" s="3"/>
      <c r="V12" s="22"/>
      <c r="W12" s="81"/>
    </row>
    <row r="13" spans="1:23">
      <c r="A13" s="15" t="s">
        <v>34</v>
      </c>
      <c r="B13" s="14">
        <v>17.599999999999998</v>
      </c>
      <c r="C13" s="22">
        <v>19.7</v>
      </c>
      <c r="D13" s="22">
        <v>21.7</v>
      </c>
      <c r="E13" s="22">
        <v>24.299999999999997</v>
      </c>
      <c r="F13" s="22">
        <v>30.1</v>
      </c>
      <c r="G13" s="22">
        <v>20.099999999999998</v>
      </c>
      <c r="H13" s="22">
        <v>20.399999999999999</v>
      </c>
      <c r="I13" s="22">
        <v>25.9</v>
      </c>
      <c r="J13" s="22">
        <v>26.9</v>
      </c>
      <c r="K13" s="22">
        <v>32.799999999999997</v>
      </c>
      <c r="L13" s="22">
        <v>27.3</v>
      </c>
      <c r="M13" s="22">
        <v>207.8</v>
      </c>
      <c r="N13" s="22">
        <v>33.4</v>
      </c>
      <c r="O13" s="29">
        <f>N13/M13*100</f>
        <v>16.073147256977862</v>
      </c>
      <c r="P13" s="62">
        <f>N13/$N7*100</f>
        <v>21.125869702719793</v>
      </c>
      <c r="Q13" s="8">
        <f>N13-V13</f>
        <v>-6.8000000000000043</v>
      </c>
      <c r="R13" s="45">
        <f>N13/V13*100</f>
        <v>83.084577114427844</v>
      </c>
      <c r="S13" s="92">
        <f>N13-W13</f>
        <v>6.8999999999999986</v>
      </c>
      <c r="T13" s="92">
        <f>N13/W13*100</f>
        <v>126.0377358490566</v>
      </c>
      <c r="U13" s="3"/>
      <c r="V13" s="22">
        <v>40.200000000000003</v>
      </c>
      <c r="W13" s="81">
        <v>26.5</v>
      </c>
    </row>
    <row r="14" spans="1:23" ht="13.6">
      <c r="A14" s="15"/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61"/>
      <c r="P14" s="21"/>
      <c r="Q14" s="8"/>
      <c r="R14" s="45"/>
      <c r="S14" s="8"/>
      <c r="T14" s="8"/>
      <c r="U14" s="3"/>
      <c r="V14" s="22"/>
      <c r="W14" s="81"/>
    </row>
    <row r="15" spans="1:23">
      <c r="A15" s="15" t="s">
        <v>91</v>
      </c>
      <c r="B15" s="14">
        <v>5.7</v>
      </c>
      <c r="C15" s="22">
        <v>0.5</v>
      </c>
      <c r="D15" s="22">
        <v>0.3</v>
      </c>
      <c r="E15" s="22">
        <v>0</v>
      </c>
      <c r="F15" s="22">
        <v>0.5</v>
      </c>
      <c r="G15" s="22">
        <v>0.1</v>
      </c>
      <c r="H15" s="22">
        <v>0</v>
      </c>
      <c r="I15" s="22">
        <v>0</v>
      </c>
      <c r="J15" s="22">
        <v>0</v>
      </c>
      <c r="K15" s="22">
        <v>1.1000000000000001</v>
      </c>
      <c r="L15" s="22">
        <v>1.3</v>
      </c>
      <c r="M15" s="22">
        <v>148.9</v>
      </c>
      <c r="N15" s="22">
        <v>12.5</v>
      </c>
      <c r="O15" s="43">
        <f>N15/M15*100</f>
        <v>8.3948959032907986</v>
      </c>
      <c r="P15" s="21">
        <f>N15/$N7*100</f>
        <v>7.9063883617963304</v>
      </c>
      <c r="Q15" s="92">
        <f>N15-V15</f>
        <v>0</v>
      </c>
      <c r="R15" s="20">
        <f>N15/V15*100</f>
        <v>100</v>
      </c>
      <c r="S15" s="92">
        <f>N15-W15</f>
        <v>9.1999999999999993</v>
      </c>
      <c r="T15" s="92" t="s">
        <v>201</v>
      </c>
      <c r="U15" s="3"/>
      <c r="V15" s="22">
        <v>12.5</v>
      </c>
      <c r="W15" s="81">
        <v>3.3</v>
      </c>
    </row>
    <row r="16" spans="1:23">
      <c r="A16" s="15"/>
      <c r="B16" s="1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9"/>
      <c r="P16" s="21"/>
      <c r="Q16" s="8"/>
      <c r="R16" s="21"/>
      <c r="S16" s="8"/>
      <c r="T16" s="8"/>
      <c r="U16" s="3"/>
      <c r="V16" s="22"/>
      <c r="W16" s="81"/>
    </row>
    <row r="17" spans="1:23" ht="13.6">
      <c r="A17" s="15" t="s">
        <v>48</v>
      </c>
      <c r="B17" s="14">
        <v>74.5</v>
      </c>
      <c r="C17" s="22">
        <v>62.800000000000004</v>
      </c>
      <c r="D17" s="22">
        <v>83.3</v>
      </c>
      <c r="E17" s="22">
        <v>59.2</v>
      </c>
      <c r="F17" s="22">
        <v>60.4</v>
      </c>
      <c r="G17" s="22">
        <v>71.900000000000006</v>
      </c>
      <c r="H17" s="22">
        <v>59.9</v>
      </c>
      <c r="I17" s="22">
        <v>56.7</v>
      </c>
      <c r="J17" s="22">
        <v>71.2</v>
      </c>
      <c r="K17" s="22">
        <v>91.4</v>
      </c>
      <c r="L17" s="22">
        <v>80.900000000000006</v>
      </c>
      <c r="M17" s="22">
        <v>172</v>
      </c>
      <c r="N17" s="22">
        <v>12.3</v>
      </c>
      <c r="O17" s="43">
        <f>N17/M17*100</f>
        <v>7.1511627906976756</v>
      </c>
      <c r="P17" s="124">
        <f>N17/$N7*100</f>
        <v>7.7798861480075896</v>
      </c>
      <c r="Q17" s="44">
        <f>N17-V17</f>
        <v>-24.999999999999996</v>
      </c>
      <c r="R17" s="21">
        <f>N17/V17*100</f>
        <v>32.975871313672926</v>
      </c>
      <c r="S17" s="44">
        <f>N17-W17</f>
        <v>-11.2</v>
      </c>
      <c r="T17" s="44">
        <f>N17/W17*100</f>
        <v>52.340425531914889</v>
      </c>
      <c r="U17" s="3"/>
      <c r="V17" s="22">
        <v>37.299999999999997</v>
      </c>
      <c r="W17" s="81">
        <v>23.5</v>
      </c>
    </row>
    <row r="18" spans="1:23" ht="13.6">
      <c r="A18" s="15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1"/>
      <c r="Q18" s="8"/>
      <c r="R18" s="21"/>
      <c r="S18" s="8"/>
      <c r="T18" s="8"/>
      <c r="U18" s="3"/>
      <c r="V18" s="22"/>
      <c r="W18" s="81"/>
    </row>
    <row r="19" spans="1:23" ht="13.6">
      <c r="A19" s="15" t="s">
        <v>63</v>
      </c>
      <c r="B19" s="14">
        <v>2.5</v>
      </c>
      <c r="C19" s="22">
        <v>2.5</v>
      </c>
      <c r="D19" s="22">
        <v>2.1</v>
      </c>
      <c r="E19" s="22">
        <v>2.1</v>
      </c>
      <c r="F19" s="22">
        <v>2.1</v>
      </c>
      <c r="G19" s="22">
        <v>2.1</v>
      </c>
      <c r="H19" s="22">
        <v>2.1</v>
      </c>
      <c r="I19" s="22">
        <v>2.1</v>
      </c>
      <c r="J19" s="22">
        <v>2.1</v>
      </c>
      <c r="K19" s="22">
        <v>2.1</v>
      </c>
      <c r="L19" s="22">
        <v>1.8</v>
      </c>
      <c r="M19" s="22">
        <v>33.700000000000003</v>
      </c>
      <c r="N19" s="22">
        <v>0</v>
      </c>
      <c r="O19" s="22">
        <f>N19/M19*100</f>
        <v>0</v>
      </c>
      <c r="P19" s="21">
        <f>N19/$N7*100</f>
        <v>0</v>
      </c>
      <c r="Q19" s="44">
        <f>N19-V19</f>
        <v>0</v>
      </c>
      <c r="R19" s="21" t="s">
        <v>7</v>
      </c>
      <c r="S19" s="44">
        <f>N19-W19</f>
        <v>0</v>
      </c>
      <c r="T19" s="21" t="s">
        <v>7</v>
      </c>
      <c r="U19" s="3"/>
      <c r="V19" s="22">
        <v>0</v>
      </c>
      <c r="W19" s="81">
        <v>0</v>
      </c>
    </row>
    <row r="20" spans="1:23" ht="13.6">
      <c r="A20" s="15"/>
      <c r="B20" s="1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1"/>
      <c r="Q20" s="8"/>
      <c r="R20" s="21"/>
      <c r="S20" s="8"/>
      <c r="T20" s="8"/>
      <c r="U20" s="3"/>
      <c r="V20" s="22"/>
      <c r="W20" s="81"/>
    </row>
    <row r="21" spans="1:23" ht="14.95" customHeight="1">
      <c r="A21" s="15" t="s">
        <v>68</v>
      </c>
      <c r="B21" s="14">
        <v>33.200000000000003</v>
      </c>
      <c r="C21" s="22">
        <v>35.799999999999997</v>
      </c>
      <c r="D21" s="22">
        <v>34.599999999999994</v>
      </c>
      <c r="E21" s="22">
        <v>32.9</v>
      </c>
      <c r="F21" s="22">
        <v>41.4</v>
      </c>
      <c r="G21" s="22">
        <v>37</v>
      </c>
      <c r="H21" s="22">
        <v>44.8</v>
      </c>
      <c r="I21" s="22">
        <v>37.799999999999997</v>
      </c>
      <c r="J21" s="22">
        <v>47.6</v>
      </c>
      <c r="K21" s="22">
        <v>46</v>
      </c>
      <c r="L21" s="22">
        <v>55.6</v>
      </c>
      <c r="M21" s="22">
        <v>277.2</v>
      </c>
      <c r="N21" s="22">
        <v>19.3</v>
      </c>
      <c r="O21" s="22">
        <f>N21/M21*100</f>
        <v>6.9624819624819629</v>
      </c>
      <c r="P21" s="124">
        <f>N21/$N7*100</f>
        <v>12.207463630613534</v>
      </c>
      <c r="Q21" s="8">
        <f>N21-V21</f>
        <v>-4.8000000000000007</v>
      </c>
      <c r="R21" s="45">
        <f>N21/V21*100</f>
        <v>80.08298755186722</v>
      </c>
      <c r="S21" s="8">
        <f>N21-W21</f>
        <v>-14.3</v>
      </c>
      <c r="T21" s="8">
        <f>N21/W21*100</f>
        <v>57.44047619047619</v>
      </c>
      <c r="U21" s="3"/>
      <c r="V21" s="22">
        <v>24.1</v>
      </c>
      <c r="W21" s="81">
        <v>33.6</v>
      </c>
    </row>
    <row r="22" spans="1:23" ht="13.6">
      <c r="A22" s="15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1"/>
      <c r="Q22" s="8"/>
      <c r="R22" s="45"/>
      <c r="S22" s="8"/>
      <c r="T22" s="8"/>
      <c r="U22" s="3"/>
      <c r="V22" s="22"/>
      <c r="W22" s="81"/>
    </row>
    <row r="23" spans="1:23" ht="14.95" customHeight="1">
      <c r="A23" s="15" t="s">
        <v>80</v>
      </c>
      <c r="B23" s="14">
        <v>9.6999999999999993</v>
      </c>
      <c r="C23" s="22">
        <v>10.3</v>
      </c>
      <c r="D23" s="22">
        <v>12.3</v>
      </c>
      <c r="E23" s="22">
        <v>16.899999999999999</v>
      </c>
      <c r="F23" s="22">
        <v>16.8</v>
      </c>
      <c r="G23" s="22">
        <v>15.7</v>
      </c>
      <c r="H23" s="22">
        <v>16.7</v>
      </c>
      <c r="I23" s="22">
        <v>13.4</v>
      </c>
      <c r="J23" s="22">
        <v>14.3</v>
      </c>
      <c r="K23" s="22">
        <v>4.3999999999999995</v>
      </c>
      <c r="L23" s="22">
        <v>3.9000000000000004</v>
      </c>
      <c r="M23" s="22">
        <v>715.1</v>
      </c>
      <c r="N23" s="22">
        <v>10.199999999999999</v>
      </c>
      <c r="O23" s="22">
        <f>N23/M23*100</f>
        <v>1.4263739337155641</v>
      </c>
      <c r="P23" s="124">
        <f>N23/$N7*100</f>
        <v>6.4516129032258052</v>
      </c>
      <c r="Q23" s="44">
        <f>N23-V23</f>
        <v>-1.7000000000000011</v>
      </c>
      <c r="R23" s="21">
        <f>N23/V23*100</f>
        <v>85.714285714285708</v>
      </c>
      <c r="S23" s="92">
        <f>N23-W23</f>
        <v>7.1999999999999993</v>
      </c>
      <c r="T23" s="92" t="s">
        <v>214</v>
      </c>
      <c r="U23" s="3"/>
      <c r="V23" s="22">
        <v>11.9</v>
      </c>
      <c r="W23" s="81">
        <v>3</v>
      </c>
    </row>
    <row r="26" spans="1:23">
      <c r="A26" s="63" t="s">
        <v>220</v>
      </c>
    </row>
    <row r="27" spans="1:23">
      <c r="A27" s="4"/>
    </row>
    <row r="28" spans="1:23" ht="41.3" customHeight="1">
      <c r="A28" s="696"/>
      <c r="B28" s="36" t="s">
        <v>99</v>
      </c>
      <c r="C28" s="37" t="s">
        <v>98</v>
      </c>
      <c r="D28" s="38"/>
      <c r="E28" s="39"/>
      <c r="F28" s="35" t="s">
        <v>97</v>
      </c>
      <c r="G28" s="23"/>
      <c r="H28" s="35" t="s">
        <v>96</v>
      </c>
      <c r="I28" s="23"/>
      <c r="M28" s="40" t="s">
        <v>103</v>
      </c>
      <c r="N28" s="702" t="s">
        <v>203</v>
      </c>
      <c r="O28" s="703"/>
      <c r="P28" s="703"/>
      <c r="Q28" s="703"/>
      <c r="R28" s="703"/>
      <c r="S28" s="703"/>
      <c r="T28" s="704"/>
    </row>
    <row r="29" spans="1:23" ht="48.75" customHeight="1">
      <c r="A29" s="697"/>
      <c r="B29" s="36"/>
      <c r="C29" s="37"/>
      <c r="D29" s="38"/>
      <c r="E29" s="39"/>
      <c r="F29" s="35"/>
      <c r="G29" s="23"/>
      <c r="H29" s="35"/>
      <c r="I29" s="23"/>
      <c r="M29" s="705" t="s">
        <v>1</v>
      </c>
      <c r="N29" s="707" t="s">
        <v>1</v>
      </c>
      <c r="O29" s="708" t="s">
        <v>112</v>
      </c>
      <c r="P29" s="705" t="s">
        <v>202</v>
      </c>
      <c r="Q29" s="707" t="s">
        <v>97</v>
      </c>
      <c r="R29" s="707"/>
      <c r="S29" s="707" t="s">
        <v>221</v>
      </c>
      <c r="T29" s="707"/>
    </row>
    <row r="30" spans="1:23" ht="30.75" customHeight="1">
      <c r="A30" s="698"/>
      <c r="B30" s="5" t="s">
        <v>1</v>
      </c>
      <c r="C30" s="5" t="s">
        <v>1</v>
      </c>
      <c r="D30" s="5" t="s">
        <v>100</v>
      </c>
      <c r="E30" s="5" t="s">
        <v>102</v>
      </c>
      <c r="F30" s="5" t="s">
        <v>1</v>
      </c>
      <c r="G30" s="5" t="s">
        <v>2</v>
      </c>
      <c r="H30" s="5" t="s">
        <v>1</v>
      </c>
      <c r="I30" s="5" t="s">
        <v>2</v>
      </c>
      <c r="M30" s="706"/>
      <c r="N30" s="707"/>
      <c r="O30" s="706"/>
      <c r="P30" s="709"/>
      <c r="Q30" s="5" t="s">
        <v>1</v>
      </c>
      <c r="R30" s="5" t="s">
        <v>2</v>
      </c>
      <c r="S30" s="5" t="s">
        <v>1</v>
      </c>
      <c r="T30" s="5" t="s">
        <v>2</v>
      </c>
      <c r="V30" s="144" t="s">
        <v>212</v>
      </c>
      <c r="W30" s="144" t="s">
        <v>212</v>
      </c>
    </row>
    <row r="31" spans="1:23">
      <c r="A31" s="700" t="s">
        <v>101</v>
      </c>
      <c r="B31" s="70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>
        <v>2676</v>
      </c>
      <c r="N31" s="19">
        <f>SUM(N33:N47)</f>
        <v>175.29999999999998</v>
      </c>
      <c r="O31" s="29">
        <f>N31/M31*100</f>
        <v>6.5508221225710015</v>
      </c>
      <c r="P31" s="21"/>
      <c r="Q31" s="92">
        <f>N31-V31</f>
        <v>17.19999999999996</v>
      </c>
      <c r="R31" s="20">
        <f>N31/V31*100</f>
        <v>110.87919038583172</v>
      </c>
      <c r="S31" s="92">
        <f>N31-W31</f>
        <v>17.19999999999996</v>
      </c>
      <c r="T31" s="92">
        <f>N31/W31*100</f>
        <v>110.87919038583172</v>
      </c>
      <c r="U31" s="3"/>
      <c r="V31" s="19">
        <f>SUM(V33:V47)</f>
        <v>158.10000000000002</v>
      </c>
      <c r="W31" s="170">
        <f>SUM(W33:W47)</f>
        <v>158.10000000000002</v>
      </c>
    </row>
    <row r="32" spans="1:23">
      <c r="A32" s="41"/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1"/>
      <c r="Q32" s="6"/>
      <c r="R32" s="20"/>
      <c r="S32" s="6"/>
      <c r="T32" s="6"/>
      <c r="U32" s="3"/>
      <c r="V32" s="22"/>
      <c r="W32" s="170"/>
    </row>
    <row r="33" spans="1:23">
      <c r="A33" s="15" t="s">
        <v>3</v>
      </c>
      <c r="B33" s="14">
        <v>23.4</v>
      </c>
      <c r="C33" s="22">
        <v>47.199999999999996</v>
      </c>
      <c r="D33" s="22">
        <v>24</v>
      </c>
      <c r="E33" s="22">
        <v>31.799999999999997</v>
      </c>
      <c r="F33" s="22">
        <v>32.9</v>
      </c>
      <c r="G33" s="22">
        <v>39.6</v>
      </c>
      <c r="H33" s="22">
        <v>43.7</v>
      </c>
      <c r="I33" s="22">
        <v>43.9</v>
      </c>
      <c r="J33" s="22">
        <v>31.999999999999996</v>
      </c>
      <c r="K33" s="22">
        <v>33.099999999999994</v>
      </c>
      <c r="L33" s="22">
        <v>35.299999999999997</v>
      </c>
      <c r="M33" s="22">
        <v>395.1</v>
      </c>
      <c r="N33" s="22">
        <v>42.4</v>
      </c>
      <c r="O33" s="43">
        <f>N33/M33*100</f>
        <v>10.731460389774741</v>
      </c>
      <c r="P33" s="62">
        <f>N33/$N31*100</f>
        <v>24.187107815173988</v>
      </c>
      <c r="Q33" s="92">
        <f>N33-V33</f>
        <v>6.6000000000000014</v>
      </c>
      <c r="R33" s="20">
        <f>N33/V33*100</f>
        <v>118.43575418994415</v>
      </c>
      <c r="S33" s="92">
        <f>N33-W33</f>
        <v>6.6000000000000014</v>
      </c>
      <c r="T33" s="92">
        <f>N33/W33*100</f>
        <v>118.43575418994415</v>
      </c>
      <c r="U33" s="3"/>
      <c r="V33" s="22">
        <v>35.799999999999997</v>
      </c>
      <c r="W33" s="170">
        <v>35.799999999999997</v>
      </c>
    </row>
    <row r="34" spans="1:23" ht="13.6">
      <c r="A34" s="15"/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1"/>
      <c r="Q34" s="6"/>
      <c r="R34" s="58"/>
      <c r="S34" s="6"/>
      <c r="T34" s="6"/>
      <c r="U34" s="3"/>
      <c r="V34" s="22"/>
      <c r="W34" s="170"/>
    </row>
    <row r="35" spans="1:23">
      <c r="A35" s="15" t="s">
        <v>23</v>
      </c>
      <c r="B35" s="14">
        <v>24.9</v>
      </c>
      <c r="C35" s="22">
        <v>21.700000000000003</v>
      </c>
      <c r="D35" s="22">
        <v>19.600000000000001</v>
      </c>
      <c r="E35" s="22">
        <v>18.899999999999999</v>
      </c>
      <c r="F35" s="22">
        <v>21.3</v>
      </c>
      <c r="G35" s="22">
        <v>21.2</v>
      </c>
      <c r="H35" s="22">
        <v>31.3</v>
      </c>
      <c r="I35" s="22">
        <v>24.8</v>
      </c>
      <c r="J35" s="22">
        <v>30.8</v>
      </c>
      <c r="K35" s="22">
        <v>34.799999999999997</v>
      </c>
      <c r="L35" s="22">
        <v>33.200000000000003</v>
      </c>
      <c r="M35" s="22">
        <v>638.79999999999995</v>
      </c>
      <c r="N35" s="22">
        <v>38.799999999999997</v>
      </c>
      <c r="O35" s="22">
        <f>N35/M35*100</f>
        <v>6.0738885410144023</v>
      </c>
      <c r="P35" s="62">
        <f>N35/$N31*100</f>
        <v>22.133485453508271</v>
      </c>
      <c r="Q35" s="92">
        <f>N35-V35</f>
        <v>4.1999999999999957</v>
      </c>
      <c r="R35" s="20">
        <f>N35/V35*100</f>
        <v>112.1387283236994</v>
      </c>
      <c r="S35" s="92">
        <f>N35-W35</f>
        <v>4.1999999999999957</v>
      </c>
      <c r="T35" s="92">
        <f>N35/W35*100</f>
        <v>112.1387283236994</v>
      </c>
      <c r="U35" s="3"/>
      <c r="V35" s="22">
        <v>34.6</v>
      </c>
      <c r="W35" s="170">
        <v>34.6</v>
      </c>
    </row>
    <row r="36" spans="1:23" ht="13.6">
      <c r="A36" s="15"/>
      <c r="B36" s="1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8"/>
      <c r="R36" s="45"/>
      <c r="S36" s="8"/>
      <c r="T36" s="8"/>
      <c r="U36" s="3"/>
      <c r="V36" s="22"/>
      <c r="W36" s="170"/>
    </row>
    <row r="37" spans="1:23">
      <c r="A37" s="15" t="s">
        <v>34</v>
      </c>
      <c r="B37" s="14">
        <v>17.599999999999998</v>
      </c>
      <c r="C37" s="22">
        <v>19.7</v>
      </c>
      <c r="D37" s="22">
        <v>21.7</v>
      </c>
      <c r="E37" s="22">
        <v>24.299999999999997</v>
      </c>
      <c r="F37" s="22">
        <v>30.1</v>
      </c>
      <c r="G37" s="22">
        <v>20.099999999999998</v>
      </c>
      <c r="H37" s="22">
        <v>20.399999999999999</v>
      </c>
      <c r="I37" s="22">
        <v>25.9</v>
      </c>
      <c r="J37" s="22">
        <v>26.9</v>
      </c>
      <c r="K37" s="22">
        <v>32.799999999999997</v>
      </c>
      <c r="L37" s="22">
        <v>27.3</v>
      </c>
      <c r="M37" s="22">
        <v>223.1</v>
      </c>
      <c r="N37" s="22">
        <v>33.200000000000003</v>
      </c>
      <c r="O37" s="29">
        <f>N37/M37*100</f>
        <v>14.881219184222324</v>
      </c>
      <c r="P37" s="62">
        <f>N37/$N31*100</f>
        <v>18.93896177980605</v>
      </c>
      <c r="Q37" s="8">
        <f>N37-V37</f>
        <v>-0.19999999999999574</v>
      </c>
      <c r="R37" s="45">
        <f>N37/V37*100</f>
        <v>99.40119760479044</v>
      </c>
      <c r="S37" s="44">
        <f>N37-W37</f>
        <v>-0.19999999999999574</v>
      </c>
      <c r="T37" s="44">
        <f>N37/W37*100</f>
        <v>99.40119760479044</v>
      </c>
      <c r="U37" s="3"/>
      <c r="V37" s="22">
        <v>33.4</v>
      </c>
      <c r="W37" s="170">
        <v>33.4</v>
      </c>
    </row>
    <row r="38" spans="1:23" ht="13.6">
      <c r="A38" s="15"/>
      <c r="B38" s="1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61"/>
      <c r="P38" s="21"/>
      <c r="Q38" s="8"/>
      <c r="R38" s="45"/>
      <c r="S38" s="8"/>
      <c r="T38" s="8"/>
      <c r="U38" s="3"/>
      <c r="V38" s="22"/>
      <c r="W38" s="170"/>
    </row>
    <row r="39" spans="1:23">
      <c r="A39" s="15" t="s">
        <v>91</v>
      </c>
      <c r="B39" s="14">
        <v>5.7</v>
      </c>
      <c r="C39" s="22">
        <v>0.5</v>
      </c>
      <c r="D39" s="22">
        <v>0.3</v>
      </c>
      <c r="E39" s="22">
        <v>0</v>
      </c>
      <c r="F39" s="22">
        <v>0.5</v>
      </c>
      <c r="G39" s="22">
        <v>0.1</v>
      </c>
      <c r="H39" s="22">
        <v>0</v>
      </c>
      <c r="I39" s="22">
        <v>0</v>
      </c>
      <c r="J39" s="22">
        <v>0</v>
      </c>
      <c r="K39" s="22">
        <v>1.1000000000000001</v>
      </c>
      <c r="L39" s="22">
        <v>1.3</v>
      </c>
      <c r="M39" s="22">
        <v>153.80000000000001</v>
      </c>
      <c r="N39" s="22">
        <v>12.6</v>
      </c>
      <c r="O39" s="43">
        <f>N39/M39*100</f>
        <v>8.1924577373211953</v>
      </c>
      <c r="P39" s="21">
        <f>N39/$N31*100</f>
        <v>7.1876782658300069</v>
      </c>
      <c r="Q39" s="92">
        <f>N39-V39</f>
        <v>9.9999999999999645E-2</v>
      </c>
      <c r="R39" s="20">
        <f>N39/V39*100</f>
        <v>100.8</v>
      </c>
      <c r="S39" s="92">
        <f>N39-W39</f>
        <v>9.9999999999999645E-2</v>
      </c>
      <c r="T39" s="92">
        <f>N39/W39*100</f>
        <v>100.8</v>
      </c>
      <c r="U39" s="16"/>
      <c r="V39" s="22">
        <v>12.5</v>
      </c>
      <c r="W39" s="170">
        <v>12.5</v>
      </c>
    </row>
    <row r="40" spans="1:23">
      <c r="A40" s="15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9"/>
      <c r="P40" s="21"/>
      <c r="Q40" s="8"/>
      <c r="R40" s="21"/>
      <c r="S40" s="8"/>
      <c r="T40" s="8"/>
      <c r="U40" s="3"/>
      <c r="V40" s="22"/>
      <c r="W40" s="170"/>
    </row>
    <row r="41" spans="1:23">
      <c r="A41" s="15" t="s">
        <v>48</v>
      </c>
      <c r="B41" s="14">
        <v>74.5</v>
      </c>
      <c r="C41" s="22">
        <v>62.800000000000004</v>
      </c>
      <c r="D41" s="22">
        <v>83.3</v>
      </c>
      <c r="E41" s="22">
        <v>59.2</v>
      </c>
      <c r="F41" s="22">
        <v>60.4</v>
      </c>
      <c r="G41" s="22">
        <v>71.900000000000006</v>
      </c>
      <c r="H41" s="22">
        <v>59.9</v>
      </c>
      <c r="I41" s="22">
        <v>56.7</v>
      </c>
      <c r="J41" s="22">
        <v>71.2</v>
      </c>
      <c r="K41" s="22">
        <v>91.4</v>
      </c>
      <c r="L41" s="22">
        <v>80.900000000000006</v>
      </c>
      <c r="M41" s="22">
        <v>191</v>
      </c>
      <c r="N41" s="22">
        <v>17</v>
      </c>
      <c r="O41" s="43">
        <f>N41/M41*100</f>
        <v>8.9005235602094235</v>
      </c>
      <c r="P41" s="124">
        <f>N41/$N31*100</f>
        <v>9.6976611523103262</v>
      </c>
      <c r="Q41" s="92">
        <f>N41-V41</f>
        <v>4.6999999999999993</v>
      </c>
      <c r="R41" s="20">
        <f>N41/V41*100</f>
        <v>138.21138211382114</v>
      </c>
      <c r="S41" s="92">
        <f>N41-W41</f>
        <v>4.6999999999999993</v>
      </c>
      <c r="T41" s="92">
        <f>N41/W41*100</f>
        <v>138.21138211382114</v>
      </c>
      <c r="U41" s="3"/>
      <c r="V41" s="22">
        <v>12.3</v>
      </c>
      <c r="W41" s="170">
        <v>12.3</v>
      </c>
    </row>
    <row r="42" spans="1:23" ht="13.6">
      <c r="A42" s="15"/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8"/>
      <c r="R42" s="21"/>
      <c r="S42" s="8"/>
      <c r="T42" s="8"/>
      <c r="U42" s="3"/>
      <c r="V42" s="22"/>
      <c r="W42" s="170"/>
    </row>
    <row r="43" spans="1:23" ht="13.6">
      <c r="A43" s="15" t="s">
        <v>63</v>
      </c>
      <c r="B43" s="14">
        <v>2.5</v>
      </c>
      <c r="C43" s="22">
        <v>2.5</v>
      </c>
      <c r="D43" s="22">
        <v>2.1</v>
      </c>
      <c r="E43" s="22">
        <v>2.1</v>
      </c>
      <c r="F43" s="22">
        <v>2.1</v>
      </c>
      <c r="G43" s="22">
        <v>2.1</v>
      </c>
      <c r="H43" s="22">
        <v>2.1</v>
      </c>
      <c r="I43" s="22">
        <v>2.1</v>
      </c>
      <c r="J43" s="22">
        <v>2.1</v>
      </c>
      <c r="K43" s="22">
        <v>2.1</v>
      </c>
      <c r="L43" s="22">
        <v>1.8</v>
      </c>
      <c r="M43" s="22">
        <v>22.5</v>
      </c>
      <c r="N43" s="22">
        <v>0</v>
      </c>
      <c r="O43" s="22">
        <f>N43/M43*100</f>
        <v>0</v>
      </c>
      <c r="P43" s="21">
        <f>N43/$N31*100</f>
        <v>0</v>
      </c>
      <c r="Q43" s="44">
        <f>N43-V43</f>
        <v>0</v>
      </c>
      <c r="R43" s="21" t="s">
        <v>7</v>
      </c>
      <c r="S43" s="44">
        <f>N43-W43</f>
        <v>0</v>
      </c>
      <c r="T43" s="21" t="s">
        <v>7</v>
      </c>
      <c r="U43" s="3"/>
      <c r="V43" s="22">
        <v>0</v>
      </c>
      <c r="W43" s="170">
        <v>0</v>
      </c>
    </row>
    <row r="44" spans="1:23" ht="13.6">
      <c r="A44" s="15"/>
      <c r="B44" s="1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/>
      <c r="Q44" s="8"/>
      <c r="R44" s="21"/>
      <c r="S44" s="8"/>
      <c r="T44" s="8"/>
      <c r="U44" s="3"/>
      <c r="V44" s="22"/>
      <c r="W44" s="170"/>
    </row>
    <row r="45" spans="1:23">
      <c r="A45" s="15" t="s">
        <v>68</v>
      </c>
      <c r="B45" s="14">
        <v>33.200000000000003</v>
      </c>
      <c r="C45" s="22">
        <v>35.799999999999997</v>
      </c>
      <c r="D45" s="22">
        <v>34.599999999999994</v>
      </c>
      <c r="E45" s="22">
        <v>32.9</v>
      </c>
      <c r="F45" s="22">
        <v>41.4</v>
      </c>
      <c r="G45" s="22">
        <v>37</v>
      </c>
      <c r="H45" s="22">
        <v>44.8</v>
      </c>
      <c r="I45" s="22">
        <v>37.799999999999997</v>
      </c>
      <c r="J45" s="22">
        <v>47.6</v>
      </c>
      <c r="K45" s="22">
        <v>46</v>
      </c>
      <c r="L45" s="22">
        <v>55.6</v>
      </c>
      <c r="M45" s="22">
        <v>328.9</v>
      </c>
      <c r="N45" s="22">
        <v>22.1</v>
      </c>
      <c r="O45" s="22">
        <f>N45/M45*100</f>
        <v>6.7193675889328075</v>
      </c>
      <c r="P45" s="124">
        <f>N45/$N31*100</f>
        <v>12.606959498003425</v>
      </c>
      <c r="Q45" s="92">
        <f>N45-V45</f>
        <v>2.8000000000000007</v>
      </c>
      <c r="R45" s="20">
        <f>N45/V45*100</f>
        <v>114.5077720207254</v>
      </c>
      <c r="S45" s="92">
        <f>N45-W45</f>
        <v>2.8000000000000007</v>
      </c>
      <c r="T45" s="92">
        <f>N45/W45*100</f>
        <v>114.5077720207254</v>
      </c>
      <c r="U45" s="3"/>
      <c r="V45" s="22">
        <v>19.3</v>
      </c>
      <c r="W45" s="170">
        <v>19.3</v>
      </c>
    </row>
    <row r="46" spans="1:23" ht="13.6">
      <c r="A46" s="15"/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1"/>
      <c r="Q46" s="8"/>
      <c r="R46" s="45"/>
      <c r="S46" s="8"/>
      <c r="T46" s="8"/>
      <c r="U46" s="3"/>
      <c r="V46" s="22"/>
      <c r="W46" s="170"/>
    </row>
    <row r="47" spans="1:23" ht="13.6">
      <c r="A47" s="15" t="s">
        <v>80</v>
      </c>
      <c r="B47" s="14">
        <v>9.6999999999999993</v>
      </c>
      <c r="C47" s="22">
        <v>10.3</v>
      </c>
      <c r="D47" s="22">
        <v>12.3</v>
      </c>
      <c r="E47" s="22">
        <v>16.899999999999999</v>
      </c>
      <c r="F47" s="22">
        <v>16.8</v>
      </c>
      <c r="G47" s="22">
        <v>15.7</v>
      </c>
      <c r="H47" s="22">
        <v>16.7</v>
      </c>
      <c r="I47" s="22">
        <v>13.4</v>
      </c>
      <c r="J47" s="22">
        <v>14.3</v>
      </c>
      <c r="K47" s="22">
        <v>4.3999999999999995</v>
      </c>
      <c r="L47" s="22">
        <v>3.9000000000000004</v>
      </c>
      <c r="M47" s="22">
        <v>722.3</v>
      </c>
      <c r="N47" s="22">
        <v>9.1999999999999993</v>
      </c>
      <c r="O47" s="22">
        <f>N47/M47*100</f>
        <v>1.2737089851862107</v>
      </c>
      <c r="P47" s="124">
        <f>N47/$N31*100</f>
        <v>5.2481460353679408</v>
      </c>
      <c r="Q47" s="8">
        <f>N47-V47</f>
        <v>-1</v>
      </c>
      <c r="R47" s="45">
        <f>N47/V47*100</f>
        <v>90.196078431372555</v>
      </c>
      <c r="S47" s="8">
        <f>N47-W47</f>
        <v>-1</v>
      </c>
      <c r="T47" s="8">
        <f>N47/W47*100</f>
        <v>90.196078431372555</v>
      </c>
      <c r="U47" s="3"/>
      <c r="V47" s="22">
        <v>10.199999999999999</v>
      </c>
      <c r="W47" s="170">
        <v>10.199999999999999</v>
      </c>
    </row>
    <row r="48" spans="1:23">
      <c r="M48" s="146"/>
    </row>
    <row r="50" spans="1:23">
      <c r="A50" s="63" t="s">
        <v>236</v>
      </c>
    </row>
    <row r="51" spans="1:23">
      <c r="A51" s="4"/>
    </row>
    <row r="52" spans="1:23" ht="28.55" customHeight="1">
      <c r="A52" s="696"/>
      <c r="B52" s="36" t="s">
        <v>99</v>
      </c>
      <c r="C52" s="37" t="s">
        <v>98</v>
      </c>
      <c r="D52" s="38"/>
      <c r="E52" s="39"/>
      <c r="F52" s="35" t="s">
        <v>97</v>
      </c>
      <c r="G52" s="23"/>
      <c r="H52" s="35" t="s">
        <v>96</v>
      </c>
      <c r="I52" s="23"/>
      <c r="M52" s="40" t="s">
        <v>103</v>
      </c>
      <c r="N52" s="702" t="s">
        <v>203</v>
      </c>
      <c r="O52" s="703"/>
      <c r="P52" s="703"/>
      <c r="Q52" s="703"/>
      <c r="R52" s="703"/>
      <c r="S52" s="703"/>
      <c r="T52" s="704"/>
    </row>
    <row r="53" spans="1:23" ht="44.35" customHeight="1">
      <c r="A53" s="697"/>
      <c r="B53" s="36"/>
      <c r="C53" s="37"/>
      <c r="D53" s="38"/>
      <c r="E53" s="39"/>
      <c r="F53" s="35"/>
      <c r="G53" s="23"/>
      <c r="H53" s="35"/>
      <c r="I53" s="23"/>
      <c r="M53" s="705" t="s">
        <v>1</v>
      </c>
      <c r="N53" s="707" t="s">
        <v>1</v>
      </c>
      <c r="O53" s="708" t="s">
        <v>112</v>
      </c>
      <c r="P53" s="705" t="s">
        <v>202</v>
      </c>
      <c r="Q53" s="707" t="s">
        <v>97</v>
      </c>
      <c r="R53" s="707"/>
      <c r="S53" s="707" t="s">
        <v>221</v>
      </c>
      <c r="T53" s="707"/>
    </row>
    <row r="54" spans="1:23" ht="30.1" customHeight="1">
      <c r="A54" s="698"/>
      <c r="B54" s="5" t="s">
        <v>1</v>
      </c>
      <c r="C54" s="5" t="s">
        <v>1</v>
      </c>
      <c r="D54" s="5" t="s">
        <v>100</v>
      </c>
      <c r="E54" s="5" t="s">
        <v>102</v>
      </c>
      <c r="F54" s="5" t="s">
        <v>1</v>
      </c>
      <c r="G54" s="5" t="s">
        <v>2</v>
      </c>
      <c r="H54" s="5" t="s">
        <v>1</v>
      </c>
      <c r="I54" s="5" t="s">
        <v>2</v>
      </c>
      <c r="M54" s="706"/>
      <c r="N54" s="707"/>
      <c r="O54" s="706"/>
      <c r="P54" s="709"/>
      <c r="Q54" s="5" t="s">
        <v>1</v>
      </c>
      <c r="R54" s="5" t="s">
        <v>2</v>
      </c>
      <c r="S54" s="5" t="s">
        <v>1</v>
      </c>
      <c r="T54" s="5" t="s">
        <v>2</v>
      </c>
      <c r="V54" s="144" t="s">
        <v>219</v>
      </c>
      <c r="W54" s="144" t="s">
        <v>212</v>
      </c>
    </row>
    <row r="55" spans="1:23">
      <c r="A55" s="700" t="s">
        <v>101</v>
      </c>
      <c r="B55" s="70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>
        <v>2795</v>
      </c>
      <c r="N55" s="19">
        <f>SUM(N57:N71)</f>
        <v>203.4</v>
      </c>
      <c r="O55" s="29">
        <f>N55/M55*100</f>
        <v>7.2772808586762077</v>
      </c>
      <c r="P55" s="21"/>
      <c r="Q55" s="92">
        <f>N55-V55</f>
        <v>28.100000000000023</v>
      </c>
      <c r="R55" s="20">
        <f>N55/V55*100</f>
        <v>116.02966343411296</v>
      </c>
      <c r="S55" s="92">
        <f>N55-W55</f>
        <v>45.299999999999983</v>
      </c>
      <c r="T55" s="92">
        <f>N55/W55*100</f>
        <v>128.65275142314988</v>
      </c>
      <c r="U55" s="3"/>
      <c r="V55" s="19">
        <f>SUM(V57:V71)</f>
        <v>175.29999999999998</v>
      </c>
      <c r="W55" s="174">
        <f>SUM(W57:W71)</f>
        <v>158.10000000000002</v>
      </c>
    </row>
    <row r="56" spans="1:23">
      <c r="A56" s="41"/>
      <c r="B56" s="4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  <c r="Q56" s="6"/>
      <c r="R56" s="20"/>
      <c r="S56" s="6"/>
      <c r="T56" s="6"/>
      <c r="U56" s="3"/>
      <c r="V56" s="22"/>
      <c r="W56" s="170"/>
    </row>
    <row r="57" spans="1:23">
      <c r="A57" s="15" t="s">
        <v>3</v>
      </c>
      <c r="B57" s="14">
        <v>23.4</v>
      </c>
      <c r="C57" s="22">
        <v>47.199999999999996</v>
      </c>
      <c r="D57" s="22">
        <v>24</v>
      </c>
      <c r="E57" s="22">
        <v>31.799999999999997</v>
      </c>
      <c r="F57" s="22">
        <v>32.9</v>
      </c>
      <c r="G57" s="22">
        <v>39.6</v>
      </c>
      <c r="H57" s="22">
        <v>43.7</v>
      </c>
      <c r="I57" s="22">
        <v>43.9</v>
      </c>
      <c r="J57" s="22">
        <v>31.999999999999996</v>
      </c>
      <c r="K57" s="22">
        <v>33.099999999999994</v>
      </c>
      <c r="L57" s="22">
        <v>35.299999999999997</v>
      </c>
      <c r="M57" s="22">
        <v>423.7</v>
      </c>
      <c r="N57" s="22">
        <v>47.4</v>
      </c>
      <c r="O57" s="29">
        <f>N57/M57*100</f>
        <v>11.187160726929431</v>
      </c>
      <c r="P57" s="62">
        <f>N57/$N55*100</f>
        <v>23.303834808259584</v>
      </c>
      <c r="Q57" s="92">
        <f>N57-V57</f>
        <v>5</v>
      </c>
      <c r="R57" s="20">
        <f>N57/V57*100</f>
        <v>111.79245283018868</v>
      </c>
      <c r="S57" s="92">
        <f>N57-W57</f>
        <v>11.600000000000001</v>
      </c>
      <c r="T57" s="92">
        <f>N57/W57*100</f>
        <v>132.4022346368715</v>
      </c>
      <c r="U57" s="3"/>
      <c r="V57" s="22">
        <v>42.4</v>
      </c>
      <c r="W57" s="170">
        <v>35.799999999999997</v>
      </c>
    </row>
    <row r="58" spans="1:23" ht="13.6">
      <c r="A58" s="15"/>
      <c r="B58" s="1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  <c r="Q58" s="6"/>
      <c r="R58" s="58"/>
      <c r="S58" s="6"/>
      <c r="T58" s="6"/>
      <c r="U58" s="3"/>
      <c r="V58" s="22"/>
      <c r="W58" s="170"/>
    </row>
    <row r="59" spans="1:23">
      <c r="A59" s="15" t="s">
        <v>23</v>
      </c>
      <c r="B59" s="14">
        <v>24.9</v>
      </c>
      <c r="C59" s="22">
        <v>21.700000000000003</v>
      </c>
      <c r="D59" s="22">
        <v>19.600000000000001</v>
      </c>
      <c r="E59" s="22">
        <v>18.899999999999999</v>
      </c>
      <c r="F59" s="22">
        <v>21.3</v>
      </c>
      <c r="G59" s="22">
        <v>21.2</v>
      </c>
      <c r="H59" s="22">
        <v>31.3</v>
      </c>
      <c r="I59" s="22">
        <v>24.8</v>
      </c>
      <c r="J59" s="22">
        <v>30.8</v>
      </c>
      <c r="K59" s="22">
        <v>34.799999999999997</v>
      </c>
      <c r="L59" s="22">
        <v>33.200000000000003</v>
      </c>
      <c r="M59" s="22">
        <v>647.79999999999995</v>
      </c>
      <c r="N59" s="22">
        <v>37.1</v>
      </c>
      <c r="O59" s="22">
        <f>N59/M59*100</f>
        <v>5.7270762581043533</v>
      </c>
      <c r="P59" s="62">
        <f>N59/$N55*100</f>
        <v>18.23992133726647</v>
      </c>
      <c r="Q59" s="8">
        <f>N59-V59</f>
        <v>-1.6999999999999957</v>
      </c>
      <c r="R59" s="45">
        <f>N59/V59*100</f>
        <v>95.61855670103094</v>
      </c>
      <c r="S59" s="92">
        <f>N59-W59</f>
        <v>2.5</v>
      </c>
      <c r="T59" s="92">
        <f>N59/W59*100</f>
        <v>107.22543352601157</v>
      </c>
      <c r="U59" s="3"/>
      <c r="V59" s="22">
        <v>38.799999999999997</v>
      </c>
      <c r="W59" s="170">
        <v>34.6</v>
      </c>
    </row>
    <row r="60" spans="1:23" ht="13.6">
      <c r="A60" s="15"/>
      <c r="B60" s="1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/>
      <c r="Q60" s="8"/>
      <c r="R60" s="45"/>
      <c r="S60" s="8"/>
      <c r="T60" s="8"/>
      <c r="U60" s="3"/>
      <c r="V60" s="22"/>
      <c r="W60" s="170"/>
    </row>
    <row r="61" spans="1:23">
      <c r="A61" s="15" t="s">
        <v>34</v>
      </c>
      <c r="B61" s="14">
        <v>17.599999999999998</v>
      </c>
      <c r="C61" s="22">
        <v>19.7</v>
      </c>
      <c r="D61" s="22">
        <v>21.7</v>
      </c>
      <c r="E61" s="22">
        <v>24.299999999999997</v>
      </c>
      <c r="F61" s="22">
        <v>30.1</v>
      </c>
      <c r="G61" s="22">
        <v>20.099999999999998</v>
      </c>
      <c r="H61" s="22">
        <v>20.399999999999999</v>
      </c>
      <c r="I61" s="22">
        <v>25.9</v>
      </c>
      <c r="J61" s="22">
        <v>26.9</v>
      </c>
      <c r="K61" s="22">
        <v>32.799999999999997</v>
      </c>
      <c r="L61" s="22">
        <v>27.3</v>
      </c>
      <c r="M61" s="22">
        <v>238.8</v>
      </c>
      <c r="N61" s="22">
        <v>33.4</v>
      </c>
      <c r="O61" s="29">
        <f>N61/M61*100</f>
        <v>13.986599664991623</v>
      </c>
      <c r="P61" s="62">
        <f>N61/$N55*100</f>
        <v>16.420845624385446</v>
      </c>
      <c r="Q61" s="92">
        <f>N61-V61</f>
        <v>0.19999999999999574</v>
      </c>
      <c r="R61" s="20">
        <f>N61/V61*100</f>
        <v>100.60240963855421</v>
      </c>
      <c r="S61" s="92">
        <f>N61-W61</f>
        <v>0</v>
      </c>
      <c r="T61" s="92">
        <f>N61/W61*100</f>
        <v>100</v>
      </c>
      <c r="U61" s="3"/>
      <c r="V61" s="22">
        <v>33.200000000000003</v>
      </c>
      <c r="W61" s="170">
        <v>33.4</v>
      </c>
    </row>
    <row r="62" spans="1:23" ht="13.6">
      <c r="A62" s="15"/>
      <c r="B62" s="1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61"/>
      <c r="P62" s="21"/>
      <c r="Q62" s="8"/>
      <c r="R62" s="45"/>
      <c r="S62" s="8"/>
      <c r="T62" s="8"/>
      <c r="U62" s="3"/>
      <c r="V62" s="22"/>
      <c r="W62" s="170"/>
    </row>
    <row r="63" spans="1:23">
      <c r="A63" s="15" t="s">
        <v>91</v>
      </c>
      <c r="B63" s="14">
        <v>5.7</v>
      </c>
      <c r="C63" s="22">
        <v>0.5</v>
      </c>
      <c r="D63" s="22">
        <v>0.3</v>
      </c>
      <c r="E63" s="22">
        <v>0</v>
      </c>
      <c r="F63" s="22">
        <v>0.5</v>
      </c>
      <c r="G63" s="22">
        <v>0.1</v>
      </c>
      <c r="H63" s="22">
        <v>0</v>
      </c>
      <c r="I63" s="22">
        <v>0</v>
      </c>
      <c r="J63" s="22">
        <v>0</v>
      </c>
      <c r="K63" s="22">
        <v>1.1000000000000001</v>
      </c>
      <c r="L63" s="22">
        <v>1.3</v>
      </c>
      <c r="M63" s="22">
        <v>157</v>
      </c>
      <c r="N63" s="22">
        <v>17</v>
      </c>
      <c r="O63" s="29">
        <f>N63/M63*100</f>
        <v>10.828025477707007</v>
      </c>
      <c r="P63" s="21">
        <f>N63/$N55*100</f>
        <v>8.3579154375614557</v>
      </c>
      <c r="Q63" s="92">
        <f>N63-V63</f>
        <v>4.4000000000000004</v>
      </c>
      <c r="R63" s="20">
        <f>N63/V63*100</f>
        <v>134.92063492063494</v>
      </c>
      <c r="S63" s="92">
        <f>N63-W63</f>
        <v>4.5</v>
      </c>
      <c r="T63" s="92">
        <f>N63/W63*100</f>
        <v>136</v>
      </c>
      <c r="U63" s="16"/>
      <c r="V63" s="22">
        <v>12.6</v>
      </c>
      <c r="W63" s="170">
        <v>12.5</v>
      </c>
    </row>
    <row r="64" spans="1:23">
      <c r="A64" s="15"/>
      <c r="B64" s="1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9"/>
      <c r="P64" s="21"/>
      <c r="Q64" s="8"/>
      <c r="R64" s="21"/>
      <c r="S64" s="8"/>
      <c r="T64" s="8"/>
      <c r="U64" s="3"/>
      <c r="V64" s="22"/>
      <c r="W64" s="170"/>
    </row>
    <row r="65" spans="1:23">
      <c r="A65" s="15" t="s">
        <v>48</v>
      </c>
      <c r="B65" s="14">
        <v>74.5</v>
      </c>
      <c r="C65" s="22">
        <v>62.800000000000004</v>
      </c>
      <c r="D65" s="22">
        <v>83.3</v>
      </c>
      <c r="E65" s="22">
        <v>59.2</v>
      </c>
      <c r="F65" s="22">
        <v>60.4</v>
      </c>
      <c r="G65" s="22">
        <v>71.900000000000006</v>
      </c>
      <c r="H65" s="22">
        <v>59.9</v>
      </c>
      <c r="I65" s="22">
        <v>56.7</v>
      </c>
      <c r="J65" s="22">
        <v>71.2</v>
      </c>
      <c r="K65" s="22">
        <v>91.4</v>
      </c>
      <c r="L65" s="22">
        <v>80.900000000000006</v>
      </c>
      <c r="M65" s="22">
        <v>199.8</v>
      </c>
      <c r="N65" s="22">
        <v>25.1</v>
      </c>
      <c r="O65" s="29">
        <f>N65/M65*100</f>
        <v>12.562562562562562</v>
      </c>
      <c r="P65" s="124">
        <f>N65/$N55*100</f>
        <v>12.340216322517209</v>
      </c>
      <c r="Q65" s="92">
        <f>N65-V65</f>
        <v>8.1000000000000014</v>
      </c>
      <c r="R65" s="20">
        <f>N65/V65*100</f>
        <v>147.64705882352942</v>
      </c>
      <c r="S65" s="92">
        <f>N65-W65</f>
        <v>12.8</v>
      </c>
      <c r="T65" s="92" t="s">
        <v>230</v>
      </c>
      <c r="U65" s="3"/>
      <c r="V65" s="22">
        <v>17</v>
      </c>
      <c r="W65" s="170">
        <v>12.3</v>
      </c>
    </row>
    <row r="66" spans="1:23" ht="13.6">
      <c r="A66" s="15"/>
      <c r="B66" s="1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1"/>
      <c r="Q66" s="8"/>
      <c r="R66" s="21"/>
      <c r="S66" s="8"/>
      <c r="T66" s="8"/>
      <c r="U66" s="3"/>
      <c r="V66" s="22"/>
      <c r="W66" s="170"/>
    </row>
    <row r="67" spans="1:23" ht="13.6">
      <c r="A67" s="15" t="s">
        <v>63</v>
      </c>
      <c r="B67" s="14">
        <v>2.5</v>
      </c>
      <c r="C67" s="22">
        <v>2.5</v>
      </c>
      <c r="D67" s="22">
        <v>2.1</v>
      </c>
      <c r="E67" s="22">
        <v>2.1</v>
      </c>
      <c r="F67" s="22">
        <v>2.1</v>
      </c>
      <c r="G67" s="22">
        <v>2.1</v>
      </c>
      <c r="H67" s="22">
        <v>2.1</v>
      </c>
      <c r="I67" s="22">
        <v>2.1</v>
      </c>
      <c r="J67" s="22">
        <v>2.1</v>
      </c>
      <c r="K67" s="22">
        <v>2.1</v>
      </c>
      <c r="L67" s="22">
        <v>1.8</v>
      </c>
      <c r="M67" s="22">
        <v>5.2</v>
      </c>
      <c r="N67" s="22">
        <v>0</v>
      </c>
      <c r="O67" s="22">
        <f>N67/M67*100</f>
        <v>0</v>
      </c>
      <c r="P67" s="21">
        <f>N67/$N55*100</f>
        <v>0</v>
      </c>
      <c r="Q67" s="44">
        <f>N67-V67</f>
        <v>0</v>
      </c>
      <c r="R67" s="21" t="s">
        <v>7</v>
      </c>
      <c r="S67" s="44">
        <f>N67-W67</f>
        <v>0</v>
      </c>
      <c r="T67" s="21" t="s">
        <v>7</v>
      </c>
      <c r="U67" s="3"/>
      <c r="V67" s="22">
        <v>0</v>
      </c>
      <c r="W67" s="170">
        <v>0</v>
      </c>
    </row>
    <row r="68" spans="1:23" ht="13.6">
      <c r="A68" s="15"/>
      <c r="B68" s="1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1"/>
      <c r="Q68" s="8"/>
      <c r="R68" s="21"/>
      <c r="S68" s="8"/>
      <c r="T68" s="8"/>
      <c r="U68" s="3"/>
      <c r="V68" s="22"/>
      <c r="W68" s="170"/>
    </row>
    <row r="69" spans="1:23">
      <c r="A69" s="15" t="s">
        <v>68</v>
      </c>
      <c r="B69" s="14">
        <v>33.200000000000003</v>
      </c>
      <c r="C69" s="22">
        <v>35.799999999999997</v>
      </c>
      <c r="D69" s="22">
        <v>34.599999999999994</v>
      </c>
      <c r="E69" s="22">
        <v>32.9</v>
      </c>
      <c r="F69" s="22">
        <v>41.4</v>
      </c>
      <c r="G69" s="22">
        <v>37</v>
      </c>
      <c r="H69" s="22">
        <v>44.8</v>
      </c>
      <c r="I69" s="22">
        <v>37.799999999999997</v>
      </c>
      <c r="J69" s="22">
        <v>47.6</v>
      </c>
      <c r="K69" s="22">
        <v>46</v>
      </c>
      <c r="L69" s="22">
        <v>55.6</v>
      </c>
      <c r="M69" s="22">
        <v>345.2</v>
      </c>
      <c r="N69" s="22">
        <v>33.9</v>
      </c>
      <c r="O69" s="22">
        <f>N69/M69*100</f>
        <v>9.8203939745075317</v>
      </c>
      <c r="P69" s="62">
        <f>N69/$N55*100</f>
        <v>16.666666666666664</v>
      </c>
      <c r="Q69" s="92">
        <f>N69-V69</f>
        <v>11.799999999999997</v>
      </c>
      <c r="R69" s="20">
        <f>N69/V69*100</f>
        <v>153.39366515837102</v>
      </c>
      <c r="S69" s="92">
        <f>N69-W69</f>
        <v>14.599999999999998</v>
      </c>
      <c r="T69" s="92">
        <f>N69/W69*100</f>
        <v>175.64766839378237</v>
      </c>
      <c r="U69" s="3"/>
      <c r="V69" s="22">
        <v>22.1</v>
      </c>
      <c r="W69" s="170">
        <v>19.3</v>
      </c>
    </row>
    <row r="70" spans="1:23" ht="13.6">
      <c r="A70" s="15"/>
      <c r="B70" s="1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1"/>
      <c r="Q70" s="8"/>
      <c r="R70" s="45"/>
      <c r="S70" s="8"/>
      <c r="T70" s="8"/>
      <c r="U70" s="3"/>
      <c r="V70" s="22"/>
      <c r="W70" s="170"/>
    </row>
    <row r="71" spans="1:23">
      <c r="A71" s="15" t="s">
        <v>80</v>
      </c>
      <c r="B71" s="14">
        <v>9.6999999999999993</v>
      </c>
      <c r="C71" s="22">
        <v>10.3</v>
      </c>
      <c r="D71" s="22">
        <v>12.3</v>
      </c>
      <c r="E71" s="22">
        <v>16.899999999999999</v>
      </c>
      <c r="F71" s="22">
        <v>16.8</v>
      </c>
      <c r="G71" s="22">
        <v>15.7</v>
      </c>
      <c r="H71" s="22">
        <v>16.7</v>
      </c>
      <c r="I71" s="22">
        <v>13.4</v>
      </c>
      <c r="J71" s="22">
        <v>14.3</v>
      </c>
      <c r="K71" s="22">
        <v>4.3999999999999995</v>
      </c>
      <c r="L71" s="22">
        <v>3.9000000000000004</v>
      </c>
      <c r="M71" s="22">
        <v>777.6</v>
      </c>
      <c r="N71" s="22">
        <v>9.5</v>
      </c>
      <c r="O71" s="22">
        <f>N71/M71*100</f>
        <v>1.2217078189300412</v>
      </c>
      <c r="P71" s="124">
        <f>N71/$N55*100</f>
        <v>4.6705998033431655</v>
      </c>
      <c r="Q71" s="92">
        <f>N71-V71</f>
        <v>0.30000000000000071</v>
      </c>
      <c r="R71" s="20">
        <f>N71/V71*100</f>
        <v>103.2608695652174</v>
      </c>
      <c r="S71" s="8">
        <f>N71-W71</f>
        <v>-0.69999999999999929</v>
      </c>
      <c r="T71" s="8">
        <f>N71/W71*100</f>
        <v>93.137254901960787</v>
      </c>
      <c r="U71" s="3"/>
      <c r="V71" s="22">
        <v>9.1999999999999993</v>
      </c>
      <c r="W71" s="170">
        <v>10.199999999999999</v>
      </c>
    </row>
    <row r="74" spans="1:23">
      <c r="A74" s="63" t="s">
        <v>244</v>
      </c>
    </row>
    <row r="75" spans="1:23">
      <c r="A75" s="4"/>
    </row>
    <row r="76" spans="1:23" ht="35.35" customHeight="1">
      <c r="A76" s="696"/>
      <c r="B76" s="36" t="s">
        <v>99</v>
      </c>
      <c r="C76" s="37" t="s">
        <v>98</v>
      </c>
      <c r="D76" s="38"/>
      <c r="E76" s="39"/>
      <c r="F76" s="35" t="s">
        <v>97</v>
      </c>
      <c r="G76" s="23"/>
      <c r="H76" s="35" t="s">
        <v>96</v>
      </c>
      <c r="I76" s="23"/>
      <c r="M76" s="40" t="s">
        <v>103</v>
      </c>
      <c r="N76" s="702" t="s">
        <v>203</v>
      </c>
      <c r="O76" s="703"/>
      <c r="P76" s="703"/>
      <c r="Q76" s="703"/>
      <c r="R76" s="703"/>
      <c r="S76" s="703"/>
      <c r="T76" s="704"/>
    </row>
    <row r="77" spans="1:23" ht="50.3" customHeight="1">
      <c r="A77" s="697"/>
      <c r="B77" s="36"/>
      <c r="C77" s="37"/>
      <c r="D77" s="38"/>
      <c r="E77" s="39"/>
      <c r="F77" s="35"/>
      <c r="G77" s="23"/>
      <c r="H77" s="35"/>
      <c r="I77" s="23"/>
      <c r="M77" s="705" t="s">
        <v>1</v>
      </c>
      <c r="N77" s="707" t="s">
        <v>1</v>
      </c>
      <c r="O77" s="708" t="s">
        <v>112</v>
      </c>
      <c r="P77" s="705" t="s">
        <v>202</v>
      </c>
      <c r="Q77" s="707" t="s">
        <v>97</v>
      </c>
      <c r="R77" s="707"/>
      <c r="S77" s="707" t="s">
        <v>221</v>
      </c>
      <c r="T77" s="707"/>
    </row>
    <row r="78" spans="1:23" ht="27.7" customHeight="1">
      <c r="A78" s="698"/>
      <c r="B78" s="5" t="s">
        <v>1</v>
      </c>
      <c r="C78" s="5" t="s">
        <v>1</v>
      </c>
      <c r="D78" s="5" t="s">
        <v>100</v>
      </c>
      <c r="E78" s="5" t="s">
        <v>102</v>
      </c>
      <c r="F78" s="5" t="s">
        <v>1</v>
      </c>
      <c r="G78" s="5" t="s">
        <v>2</v>
      </c>
      <c r="H78" s="5" t="s">
        <v>1</v>
      </c>
      <c r="I78" s="5" t="s">
        <v>2</v>
      </c>
      <c r="M78" s="706"/>
      <c r="N78" s="707"/>
      <c r="O78" s="706"/>
      <c r="P78" s="709"/>
      <c r="Q78" s="5" t="s">
        <v>1</v>
      </c>
      <c r="R78" s="5" t="s">
        <v>2</v>
      </c>
      <c r="S78" s="5" t="s">
        <v>1</v>
      </c>
      <c r="T78" s="5" t="s">
        <v>2</v>
      </c>
      <c r="V78" s="144" t="s">
        <v>229</v>
      </c>
      <c r="W78" s="144" t="s">
        <v>212</v>
      </c>
    </row>
    <row r="79" spans="1:23">
      <c r="A79" s="700" t="s">
        <v>101</v>
      </c>
      <c r="B79" s="70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>
        <v>2860</v>
      </c>
      <c r="N79" s="19">
        <f>SUM(N81:N95)</f>
        <v>204.70000000000002</v>
      </c>
      <c r="O79" s="29">
        <f>N79/M79*100</f>
        <v>7.1573426573426584</v>
      </c>
      <c r="P79" s="21"/>
      <c r="Q79" s="92">
        <f>N79-V79</f>
        <v>1.3000000000000114</v>
      </c>
      <c r="R79" s="20">
        <f>N79/V79*100</f>
        <v>100.63913470993117</v>
      </c>
      <c r="S79" s="92">
        <f>N79-W79</f>
        <v>46.599999999999994</v>
      </c>
      <c r="T79" s="92">
        <f>N79/W79*100</f>
        <v>129.47501581277672</v>
      </c>
      <c r="U79" s="3"/>
      <c r="V79" s="19">
        <f>SUM(V81:V95)</f>
        <v>203.4</v>
      </c>
      <c r="W79" s="174">
        <f>SUM(W81:W95)</f>
        <v>158.10000000000002</v>
      </c>
    </row>
    <row r="80" spans="1:23">
      <c r="A80" s="41"/>
      <c r="B80" s="4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1"/>
      <c r="Q80" s="6"/>
      <c r="R80" s="20"/>
      <c r="S80" s="6"/>
      <c r="T80" s="6"/>
      <c r="U80" s="3"/>
      <c r="V80" s="22"/>
      <c r="W80" s="170"/>
    </row>
    <row r="81" spans="1:23">
      <c r="A81" s="15" t="s">
        <v>3</v>
      </c>
      <c r="B81" s="14">
        <v>23.4</v>
      </c>
      <c r="C81" s="22">
        <v>47.199999999999996</v>
      </c>
      <c r="D81" s="22">
        <v>24</v>
      </c>
      <c r="E81" s="22">
        <v>31.799999999999997</v>
      </c>
      <c r="F81" s="22">
        <v>32.9</v>
      </c>
      <c r="G81" s="22">
        <v>39.6</v>
      </c>
      <c r="H81" s="22">
        <v>43.7</v>
      </c>
      <c r="I81" s="22">
        <v>43.9</v>
      </c>
      <c r="J81" s="22">
        <v>31.999999999999996</v>
      </c>
      <c r="K81" s="22">
        <v>33.099999999999994</v>
      </c>
      <c r="L81" s="22">
        <v>35.299999999999997</v>
      </c>
      <c r="M81" s="22">
        <v>473.2</v>
      </c>
      <c r="N81" s="22">
        <v>46.6</v>
      </c>
      <c r="O81" s="43">
        <f>N81/M81*100</f>
        <v>9.8478444632290785</v>
      </c>
      <c r="P81" s="62">
        <f>N81/$N79*100</f>
        <v>22.765021983390326</v>
      </c>
      <c r="Q81" s="8">
        <f>N81-V81</f>
        <v>-0.79999999999999716</v>
      </c>
      <c r="R81" s="45">
        <f>N81/V81*100</f>
        <v>98.312236286919841</v>
      </c>
      <c r="S81" s="92">
        <f>N81-W81</f>
        <v>10.800000000000004</v>
      </c>
      <c r="T81" s="92">
        <f>N81/W81*100</f>
        <v>130.16759776536315</v>
      </c>
      <c r="U81" s="3"/>
      <c r="V81" s="22">
        <v>47.4</v>
      </c>
      <c r="W81" s="170">
        <v>35.799999999999997</v>
      </c>
    </row>
    <row r="82" spans="1:23" ht="13.6">
      <c r="A82" s="15"/>
      <c r="B82" s="1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1"/>
      <c r="Q82" s="6"/>
      <c r="R82" s="58"/>
      <c r="S82" s="6"/>
      <c r="T82" s="6"/>
      <c r="U82" s="3"/>
      <c r="V82" s="22"/>
      <c r="W82" s="170"/>
    </row>
    <row r="83" spans="1:23">
      <c r="A83" s="15" t="s">
        <v>23</v>
      </c>
      <c r="B83" s="14">
        <v>24.9</v>
      </c>
      <c r="C83" s="22">
        <v>21.700000000000003</v>
      </c>
      <c r="D83" s="22">
        <v>19.600000000000001</v>
      </c>
      <c r="E83" s="22">
        <v>18.899999999999999</v>
      </c>
      <c r="F83" s="22">
        <v>21.3</v>
      </c>
      <c r="G83" s="22">
        <v>21.2</v>
      </c>
      <c r="H83" s="22">
        <v>31.3</v>
      </c>
      <c r="I83" s="22">
        <v>24.8</v>
      </c>
      <c r="J83" s="22">
        <v>30.8</v>
      </c>
      <c r="K83" s="22">
        <v>34.799999999999997</v>
      </c>
      <c r="L83" s="22">
        <v>33.200000000000003</v>
      </c>
      <c r="M83" s="22">
        <v>572.79999999999995</v>
      </c>
      <c r="N83" s="22">
        <v>36.5</v>
      </c>
      <c r="O83" s="22">
        <f>N83/M83*100</f>
        <v>6.3722067039106154</v>
      </c>
      <c r="P83" s="62">
        <f>N83/$N79*100</f>
        <v>17.830972154372251</v>
      </c>
      <c r="Q83" s="8">
        <f>N83-V83</f>
        <v>-0.60000000000000142</v>
      </c>
      <c r="R83" s="45">
        <f>N83/V83*100</f>
        <v>98.382749326145543</v>
      </c>
      <c r="S83" s="92">
        <f>N83-W83</f>
        <v>1.8999999999999986</v>
      </c>
      <c r="T83" s="92">
        <f>N83/W83*100</f>
        <v>105.49132947976878</v>
      </c>
      <c r="U83" s="3"/>
      <c r="V83" s="22">
        <v>37.1</v>
      </c>
      <c r="W83" s="170">
        <v>34.6</v>
      </c>
    </row>
    <row r="84" spans="1:23" ht="13.6">
      <c r="A84" s="15"/>
      <c r="B84" s="1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1"/>
      <c r="Q84" s="8"/>
      <c r="R84" s="45"/>
      <c r="S84" s="8"/>
      <c r="T84" s="8"/>
      <c r="U84" s="3"/>
      <c r="V84" s="22"/>
      <c r="W84" s="170"/>
    </row>
    <row r="85" spans="1:23">
      <c r="A85" s="15" t="s">
        <v>34</v>
      </c>
      <c r="B85" s="14">
        <v>17.599999999999998</v>
      </c>
      <c r="C85" s="22">
        <v>19.7</v>
      </c>
      <c r="D85" s="22">
        <v>21.7</v>
      </c>
      <c r="E85" s="22">
        <v>24.299999999999997</v>
      </c>
      <c r="F85" s="22">
        <v>30.1</v>
      </c>
      <c r="G85" s="22">
        <v>20.099999999999998</v>
      </c>
      <c r="H85" s="22">
        <v>20.399999999999999</v>
      </c>
      <c r="I85" s="22">
        <v>25.9</v>
      </c>
      <c r="J85" s="22">
        <v>26.9</v>
      </c>
      <c r="K85" s="22">
        <v>32.799999999999997</v>
      </c>
      <c r="L85" s="22">
        <v>27.3</v>
      </c>
      <c r="M85" s="22">
        <v>298.8</v>
      </c>
      <c r="N85" s="22">
        <v>34.700000000000003</v>
      </c>
      <c r="O85" s="29">
        <f>N85/M85*100</f>
        <v>11.613119143239626</v>
      </c>
      <c r="P85" s="62">
        <f>N85/$N79*100</f>
        <v>16.951636541279921</v>
      </c>
      <c r="Q85" s="92">
        <f>N85-V85</f>
        <v>1.3000000000000043</v>
      </c>
      <c r="R85" s="20">
        <f>N85/V85*100</f>
        <v>103.89221556886228</v>
      </c>
      <c r="S85" s="92">
        <f>N85-W85</f>
        <v>1.3000000000000043</v>
      </c>
      <c r="T85" s="92">
        <f>N85/W85*100</f>
        <v>103.89221556886228</v>
      </c>
      <c r="U85" s="3"/>
      <c r="V85" s="22">
        <v>33.4</v>
      </c>
      <c r="W85" s="170">
        <v>33.4</v>
      </c>
    </row>
    <row r="86" spans="1:23" ht="13.6">
      <c r="A86" s="15"/>
      <c r="B86" s="1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61"/>
      <c r="P86" s="21"/>
      <c r="Q86" s="8"/>
      <c r="R86" s="45"/>
      <c r="S86" s="8"/>
      <c r="T86" s="8"/>
      <c r="U86" s="3"/>
      <c r="V86" s="22"/>
      <c r="W86" s="170"/>
    </row>
    <row r="87" spans="1:23">
      <c r="A87" s="15" t="s">
        <v>91</v>
      </c>
      <c r="B87" s="14">
        <v>5.7</v>
      </c>
      <c r="C87" s="22">
        <v>0.5</v>
      </c>
      <c r="D87" s="22">
        <v>0.3</v>
      </c>
      <c r="E87" s="22">
        <v>0</v>
      </c>
      <c r="F87" s="22">
        <v>0.5</v>
      </c>
      <c r="G87" s="22">
        <v>0.1</v>
      </c>
      <c r="H87" s="22">
        <v>0</v>
      </c>
      <c r="I87" s="22">
        <v>0</v>
      </c>
      <c r="J87" s="22">
        <v>0</v>
      </c>
      <c r="K87" s="22">
        <v>1.1000000000000001</v>
      </c>
      <c r="L87" s="22">
        <v>1.3</v>
      </c>
      <c r="M87" s="22">
        <v>165.4</v>
      </c>
      <c r="N87" s="22">
        <v>17.5</v>
      </c>
      <c r="O87" s="29">
        <f>N87/M87*100</f>
        <v>10.580411124546552</v>
      </c>
      <c r="P87" s="21">
        <f>N87/$N79*100</f>
        <v>8.5490962383976541</v>
      </c>
      <c r="Q87" s="92">
        <f>N87-V87</f>
        <v>0.5</v>
      </c>
      <c r="R87" s="20">
        <f>N87/V87*100</f>
        <v>102.94117647058823</v>
      </c>
      <c r="S87" s="92">
        <f>N87-W87</f>
        <v>5</v>
      </c>
      <c r="T87" s="92">
        <f>N87/W87*100</f>
        <v>140</v>
      </c>
      <c r="U87" s="16"/>
      <c r="V87" s="22">
        <v>17</v>
      </c>
      <c r="W87" s="170">
        <v>12.5</v>
      </c>
    </row>
    <row r="88" spans="1:23">
      <c r="A88" s="15"/>
      <c r="B88" s="1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9"/>
      <c r="P88" s="21"/>
      <c r="Q88" s="8"/>
      <c r="R88" s="21"/>
      <c r="S88" s="8"/>
      <c r="T88" s="8"/>
      <c r="U88" s="3"/>
      <c r="V88" s="22"/>
      <c r="W88" s="170"/>
    </row>
    <row r="89" spans="1:23">
      <c r="A89" s="15" t="s">
        <v>48</v>
      </c>
      <c r="B89" s="14">
        <v>74.5</v>
      </c>
      <c r="C89" s="22">
        <v>62.800000000000004</v>
      </c>
      <c r="D89" s="22">
        <v>83.3</v>
      </c>
      <c r="E89" s="22">
        <v>59.2</v>
      </c>
      <c r="F89" s="22">
        <v>60.4</v>
      </c>
      <c r="G89" s="22">
        <v>71.900000000000006</v>
      </c>
      <c r="H89" s="22">
        <v>59.9</v>
      </c>
      <c r="I89" s="22">
        <v>56.7</v>
      </c>
      <c r="J89" s="22">
        <v>71.2</v>
      </c>
      <c r="K89" s="22">
        <v>91.4</v>
      </c>
      <c r="L89" s="22">
        <v>80.900000000000006</v>
      </c>
      <c r="M89" s="22">
        <v>186.7</v>
      </c>
      <c r="N89" s="22">
        <v>20.9</v>
      </c>
      <c r="O89" s="29">
        <f>N89/M89*100</f>
        <v>11.194429566148902</v>
      </c>
      <c r="P89" s="124">
        <f>N89/$N79*100</f>
        <v>10.210063507572055</v>
      </c>
      <c r="Q89" s="8">
        <f>N89-V89</f>
        <v>-4.2000000000000028</v>
      </c>
      <c r="R89" s="45">
        <f>N89/V89*100</f>
        <v>83.266932270916328</v>
      </c>
      <c r="S89" s="92">
        <f>N89-W89</f>
        <v>8.5999999999999979</v>
      </c>
      <c r="T89" s="92">
        <f>N89/W89*100</f>
        <v>169.91869918699186</v>
      </c>
      <c r="U89" s="3"/>
      <c r="V89" s="22">
        <v>25.1</v>
      </c>
      <c r="W89" s="170">
        <v>12.3</v>
      </c>
    </row>
    <row r="90" spans="1:23" ht="13.6">
      <c r="A90" s="15"/>
      <c r="B90" s="1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1"/>
      <c r="Q90" s="8"/>
      <c r="R90" s="21"/>
      <c r="S90" s="8"/>
      <c r="T90" s="8"/>
      <c r="U90" s="3"/>
      <c r="V90" s="22"/>
      <c r="W90" s="170"/>
    </row>
    <row r="91" spans="1:23" ht="13.6">
      <c r="A91" s="15" t="s">
        <v>63</v>
      </c>
      <c r="B91" s="14">
        <v>2.5</v>
      </c>
      <c r="C91" s="22">
        <v>2.5</v>
      </c>
      <c r="D91" s="22">
        <v>2.1</v>
      </c>
      <c r="E91" s="22">
        <v>2.1</v>
      </c>
      <c r="F91" s="22">
        <v>2.1</v>
      </c>
      <c r="G91" s="22">
        <v>2.1</v>
      </c>
      <c r="H91" s="22">
        <v>2.1</v>
      </c>
      <c r="I91" s="22">
        <v>2.1</v>
      </c>
      <c r="J91" s="22">
        <v>2.1</v>
      </c>
      <c r="K91" s="22">
        <v>2.1</v>
      </c>
      <c r="L91" s="22">
        <v>1.8</v>
      </c>
      <c r="M91" s="22">
        <v>5.0999999999999996</v>
      </c>
      <c r="N91" s="22">
        <v>0</v>
      </c>
      <c r="O91" s="22">
        <f>N91/M91*100</f>
        <v>0</v>
      </c>
      <c r="P91" s="21">
        <f>N91/$N79*100</f>
        <v>0</v>
      </c>
      <c r="Q91" s="44">
        <f>N91-V91</f>
        <v>0</v>
      </c>
      <c r="R91" s="21" t="s">
        <v>7</v>
      </c>
      <c r="S91" s="44">
        <f>N91-W91</f>
        <v>0</v>
      </c>
      <c r="T91" s="21" t="s">
        <v>7</v>
      </c>
      <c r="U91" s="3"/>
      <c r="V91" s="22">
        <v>0</v>
      </c>
      <c r="W91" s="170">
        <v>0</v>
      </c>
    </row>
    <row r="92" spans="1:23" ht="13.6">
      <c r="A92" s="15"/>
      <c r="B92" s="14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1"/>
      <c r="Q92" s="8"/>
      <c r="R92" s="21"/>
      <c r="S92" s="8"/>
      <c r="T92" s="8"/>
      <c r="U92" s="3"/>
      <c r="V92" s="22"/>
      <c r="W92" s="170"/>
    </row>
    <row r="93" spans="1:23">
      <c r="A93" s="15" t="s">
        <v>68</v>
      </c>
      <c r="B93" s="14">
        <v>33.200000000000003</v>
      </c>
      <c r="C93" s="22">
        <v>35.799999999999997</v>
      </c>
      <c r="D93" s="22">
        <v>34.599999999999994</v>
      </c>
      <c r="E93" s="22">
        <v>32.9</v>
      </c>
      <c r="F93" s="22">
        <v>41.4</v>
      </c>
      <c r="G93" s="22">
        <v>37</v>
      </c>
      <c r="H93" s="22">
        <v>44.8</v>
      </c>
      <c r="I93" s="22">
        <v>37.799999999999997</v>
      </c>
      <c r="J93" s="22">
        <v>47.6</v>
      </c>
      <c r="K93" s="22">
        <v>46</v>
      </c>
      <c r="L93" s="22">
        <v>55.6</v>
      </c>
      <c r="M93" s="22">
        <v>327.60000000000002</v>
      </c>
      <c r="N93" s="22">
        <v>20.3</v>
      </c>
      <c r="O93" s="22">
        <f>N93/M93*100</f>
        <v>6.1965811965811959</v>
      </c>
      <c r="P93" s="62">
        <f>N93/$N79*100</f>
        <v>9.9169516365412793</v>
      </c>
      <c r="Q93" s="8">
        <f>N93-V93</f>
        <v>-13.599999999999998</v>
      </c>
      <c r="R93" s="45">
        <f>N93/V93*100</f>
        <v>59.882005899705014</v>
      </c>
      <c r="S93" s="92">
        <f>N93-W93</f>
        <v>1</v>
      </c>
      <c r="T93" s="92">
        <f>N93/W93*100</f>
        <v>105.18134715025906</v>
      </c>
      <c r="U93" s="3"/>
      <c r="V93" s="22">
        <v>33.9</v>
      </c>
      <c r="W93" s="170">
        <v>19.3</v>
      </c>
    </row>
    <row r="94" spans="1:23" ht="13.6">
      <c r="A94" s="15"/>
      <c r="B94" s="14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8"/>
      <c r="R94" s="45"/>
      <c r="S94" s="8"/>
      <c r="T94" s="8"/>
      <c r="U94" s="3"/>
      <c r="V94" s="22"/>
      <c r="W94" s="170"/>
    </row>
    <row r="95" spans="1:23">
      <c r="A95" s="15" t="s">
        <v>80</v>
      </c>
      <c r="B95" s="14">
        <v>9.6999999999999993</v>
      </c>
      <c r="C95" s="22">
        <v>10.3</v>
      </c>
      <c r="D95" s="22">
        <v>12.3</v>
      </c>
      <c r="E95" s="22">
        <v>16.899999999999999</v>
      </c>
      <c r="F95" s="22">
        <v>16.8</v>
      </c>
      <c r="G95" s="22">
        <v>15.7</v>
      </c>
      <c r="H95" s="22">
        <v>16.7</v>
      </c>
      <c r="I95" s="22">
        <v>13.4</v>
      </c>
      <c r="J95" s="22">
        <v>14.3</v>
      </c>
      <c r="K95" s="22">
        <v>4.3999999999999995</v>
      </c>
      <c r="L95" s="22">
        <v>3.9000000000000004</v>
      </c>
      <c r="M95" s="22">
        <v>830.7</v>
      </c>
      <c r="N95" s="22">
        <v>28.2</v>
      </c>
      <c r="O95" s="22">
        <f>N95/M95*100</f>
        <v>3.39472733838931</v>
      </c>
      <c r="P95" s="124">
        <f>N95/$N79*100</f>
        <v>13.776257938446507</v>
      </c>
      <c r="Q95" s="92">
        <f>N95-V95</f>
        <v>18.7</v>
      </c>
      <c r="R95" s="20" t="s">
        <v>243</v>
      </c>
      <c r="S95" s="92">
        <f>N95-W95</f>
        <v>18</v>
      </c>
      <c r="T95" s="92" t="s">
        <v>242</v>
      </c>
      <c r="U95" s="3"/>
      <c r="V95" s="22">
        <v>9.5</v>
      </c>
      <c r="W95" s="170">
        <v>10.199999999999999</v>
      </c>
    </row>
    <row r="98" spans="1:23">
      <c r="A98" s="63" t="s">
        <v>253</v>
      </c>
    </row>
    <row r="99" spans="1:23">
      <c r="A99" s="4"/>
    </row>
    <row r="100" spans="1:23" ht="33.799999999999997" customHeight="1">
      <c r="A100" s="696"/>
      <c r="B100" s="36" t="s">
        <v>99</v>
      </c>
      <c r="C100" s="37" t="s">
        <v>98</v>
      </c>
      <c r="D100" s="38"/>
      <c r="E100" s="39"/>
      <c r="F100" s="35" t="s">
        <v>97</v>
      </c>
      <c r="G100" s="23"/>
      <c r="H100" s="35" t="s">
        <v>96</v>
      </c>
      <c r="I100" s="23"/>
      <c r="M100" s="40" t="s">
        <v>103</v>
      </c>
      <c r="N100" s="702" t="s">
        <v>203</v>
      </c>
      <c r="O100" s="703"/>
      <c r="P100" s="703"/>
      <c r="Q100" s="703"/>
      <c r="R100" s="703"/>
      <c r="S100" s="703"/>
      <c r="T100" s="704"/>
    </row>
    <row r="101" spans="1:23" ht="48.1" customHeight="1">
      <c r="A101" s="697"/>
      <c r="B101" s="36"/>
      <c r="C101" s="37"/>
      <c r="D101" s="38"/>
      <c r="E101" s="39"/>
      <c r="F101" s="35"/>
      <c r="G101" s="23"/>
      <c r="H101" s="35"/>
      <c r="I101" s="23"/>
      <c r="M101" s="705" t="s">
        <v>1</v>
      </c>
      <c r="N101" s="707" t="s">
        <v>1</v>
      </c>
      <c r="O101" s="708" t="s">
        <v>112</v>
      </c>
      <c r="P101" s="705" t="s">
        <v>202</v>
      </c>
      <c r="Q101" s="707" t="s">
        <v>97</v>
      </c>
      <c r="R101" s="707"/>
      <c r="S101" s="707" t="s">
        <v>221</v>
      </c>
      <c r="T101" s="707"/>
    </row>
    <row r="102" spans="1:23" ht="26.35" customHeight="1">
      <c r="A102" s="698"/>
      <c r="B102" s="5" t="s">
        <v>1</v>
      </c>
      <c r="C102" s="5" t="s">
        <v>1</v>
      </c>
      <c r="D102" s="5" t="s">
        <v>100</v>
      </c>
      <c r="E102" s="5" t="s">
        <v>102</v>
      </c>
      <c r="F102" s="5" t="s">
        <v>1</v>
      </c>
      <c r="G102" s="5" t="s">
        <v>2</v>
      </c>
      <c r="H102" s="5" t="s">
        <v>1</v>
      </c>
      <c r="I102" s="5" t="s">
        <v>2</v>
      </c>
      <c r="M102" s="706"/>
      <c r="N102" s="707"/>
      <c r="O102" s="706"/>
      <c r="P102" s="709"/>
      <c r="Q102" s="5" t="s">
        <v>1</v>
      </c>
      <c r="R102" s="5" t="s">
        <v>2</v>
      </c>
      <c r="S102" s="5" t="s">
        <v>1</v>
      </c>
      <c r="T102" s="5" t="s">
        <v>2</v>
      </c>
      <c r="V102" s="144" t="s">
        <v>240</v>
      </c>
      <c r="W102" s="144" t="s">
        <v>212</v>
      </c>
    </row>
    <row r="103" spans="1:23">
      <c r="A103" s="700" t="s">
        <v>101</v>
      </c>
      <c r="B103" s="70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>
        <v>3001</v>
      </c>
      <c r="N103" s="19">
        <f>SUM(N105:N119)</f>
        <v>189.7</v>
      </c>
      <c r="O103" s="29">
        <f>N103/M103*100</f>
        <v>6.3212262579140281</v>
      </c>
      <c r="P103" s="21"/>
      <c r="Q103" s="8">
        <f>N103-V103</f>
        <v>-15.000000000000028</v>
      </c>
      <c r="R103" s="45">
        <f>N103/V103*100</f>
        <v>92.672203224230572</v>
      </c>
      <c r="S103" s="92">
        <f>N103-W103</f>
        <v>31.599999999999966</v>
      </c>
      <c r="T103" s="92">
        <f>N103/W103*100</f>
        <v>119.98734977862111</v>
      </c>
      <c r="U103" s="3"/>
      <c r="V103" s="19">
        <f>SUM(V105:V119)</f>
        <v>204.70000000000002</v>
      </c>
      <c r="W103" s="174">
        <f>SUM(W105:W119)</f>
        <v>158.10000000000002</v>
      </c>
    </row>
    <row r="104" spans="1:23">
      <c r="A104" s="41"/>
      <c r="B104" s="4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1"/>
      <c r="Q104" s="6"/>
      <c r="R104" s="20"/>
      <c r="S104" s="6"/>
      <c r="T104" s="6"/>
      <c r="U104" s="3"/>
      <c r="V104" s="22"/>
      <c r="W104" s="170"/>
    </row>
    <row r="105" spans="1:23">
      <c r="A105" s="15" t="s">
        <v>3</v>
      </c>
      <c r="B105" s="14">
        <v>23.4</v>
      </c>
      <c r="C105" s="22">
        <v>47.199999999999996</v>
      </c>
      <c r="D105" s="22">
        <v>24</v>
      </c>
      <c r="E105" s="22">
        <v>31.799999999999997</v>
      </c>
      <c r="F105" s="22">
        <v>32.9</v>
      </c>
      <c r="G105" s="22">
        <v>39.6</v>
      </c>
      <c r="H105" s="22">
        <v>43.7</v>
      </c>
      <c r="I105" s="22">
        <v>43.9</v>
      </c>
      <c r="J105" s="22">
        <v>31.999999999999996</v>
      </c>
      <c r="K105" s="22">
        <v>33.099999999999994</v>
      </c>
      <c r="L105" s="22">
        <v>35.299999999999997</v>
      </c>
      <c r="M105" s="22">
        <v>511.4</v>
      </c>
      <c r="N105" s="22">
        <v>41</v>
      </c>
      <c r="O105" s="43">
        <f>N105/M105*100</f>
        <v>8.0172076652326947</v>
      </c>
      <c r="P105" s="62">
        <f>N105/$N103*100</f>
        <v>21.61307327358988</v>
      </c>
      <c r="Q105" s="8">
        <f>N105-V105</f>
        <v>-5.6000000000000014</v>
      </c>
      <c r="R105" s="45">
        <f>N105/V105*100</f>
        <v>87.982832618025753</v>
      </c>
      <c r="S105" s="92">
        <f>N105-W105</f>
        <v>5.2000000000000028</v>
      </c>
      <c r="T105" s="92">
        <f>N105/W105*100</f>
        <v>114.52513966480448</v>
      </c>
      <c r="U105" s="3"/>
      <c r="V105" s="22">
        <v>46.6</v>
      </c>
      <c r="W105" s="170">
        <v>35.799999999999997</v>
      </c>
    </row>
    <row r="106" spans="1:23" ht="13.6">
      <c r="A106" s="15"/>
      <c r="B106" s="14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1"/>
      <c r="Q106" s="6"/>
      <c r="R106" s="58"/>
      <c r="S106" s="6"/>
      <c r="T106" s="6"/>
      <c r="U106" s="3"/>
      <c r="V106" s="22"/>
      <c r="W106" s="170"/>
    </row>
    <row r="107" spans="1:23">
      <c r="A107" s="15" t="s">
        <v>23</v>
      </c>
      <c r="B107" s="14">
        <v>24.9</v>
      </c>
      <c r="C107" s="22">
        <v>21.700000000000003</v>
      </c>
      <c r="D107" s="22">
        <v>19.600000000000001</v>
      </c>
      <c r="E107" s="22">
        <v>18.899999999999999</v>
      </c>
      <c r="F107" s="22">
        <v>21.3</v>
      </c>
      <c r="G107" s="22">
        <v>21.2</v>
      </c>
      <c r="H107" s="22">
        <v>31.3</v>
      </c>
      <c r="I107" s="22">
        <v>24.8</v>
      </c>
      <c r="J107" s="22">
        <v>30.8</v>
      </c>
      <c r="K107" s="22">
        <v>34.799999999999997</v>
      </c>
      <c r="L107" s="22">
        <v>33.200000000000003</v>
      </c>
      <c r="M107" s="22">
        <v>656.9</v>
      </c>
      <c r="N107" s="22">
        <v>31</v>
      </c>
      <c r="O107" s="22">
        <f>N107/M107*100</f>
        <v>4.7191353326229262</v>
      </c>
      <c r="P107" s="62">
        <f>N107/$N103*100</f>
        <v>16.341591987348448</v>
      </c>
      <c r="Q107" s="8">
        <f>N107-V107</f>
        <v>-5.5</v>
      </c>
      <c r="R107" s="45">
        <f>N107/V107*100</f>
        <v>84.93150684931507</v>
      </c>
      <c r="S107" s="8">
        <f>N107-W107</f>
        <v>-3.6000000000000014</v>
      </c>
      <c r="T107" s="8">
        <f>N107/W107*100</f>
        <v>89.595375722543352</v>
      </c>
      <c r="U107" s="3"/>
      <c r="V107" s="22">
        <v>36.5</v>
      </c>
      <c r="W107" s="170">
        <v>34.6</v>
      </c>
    </row>
    <row r="108" spans="1:23" ht="13.6">
      <c r="A108" s="15"/>
      <c r="B108" s="14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1"/>
      <c r="Q108" s="8"/>
      <c r="R108" s="45"/>
      <c r="S108" s="8"/>
      <c r="T108" s="8"/>
      <c r="U108" s="3"/>
      <c r="V108" s="22"/>
      <c r="W108" s="170"/>
    </row>
    <row r="109" spans="1:23">
      <c r="A109" s="15" t="s">
        <v>34</v>
      </c>
      <c r="B109" s="14">
        <v>17.599999999999998</v>
      </c>
      <c r="C109" s="22">
        <v>19.7</v>
      </c>
      <c r="D109" s="22">
        <v>21.7</v>
      </c>
      <c r="E109" s="22">
        <v>24.299999999999997</v>
      </c>
      <c r="F109" s="22">
        <v>30.1</v>
      </c>
      <c r="G109" s="22">
        <v>20.099999999999998</v>
      </c>
      <c r="H109" s="22">
        <v>20.399999999999999</v>
      </c>
      <c r="I109" s="22">
        <v>25.9</v>
      </c>
      <c r="J109" s="22">
        <v>26.9</v>
      </c>
      <c r="K109" s="22">
        <v>32.799999999999997</v>
      </c>
      <c r="L109" s="22">
        <v>27.3</v>
      </c>
      <c r="M109" s="22">
        <v>313.3</v>
      </c>
      <c r="N109" s="22">
        <v>34.6</v>
      </c>
      <c r="O109" s="29">
        <f>N109/M109*100</f>
        <v>11.043728056176189</v>
      </c>
      <c r="P109" s="62">
        <f>N109/$N103*100</f>
        <v>18.239325250395364</v>
      </c>
      <c r="Q109" s="8">
        <f>N109-V109</f>
        <v>-0.10000000000000142</v>
      </c>
      <c r="R109" s="45">
        <f>N109/V109*100</f>
        <v>99.711815561959654</v>
      </c>
      <c r="S109" s="92">
        <f>N109-W109</f>
        <v>1.2000000000000028</v>
      </c>
      <c r="T109" s="92">
        <f>N109/W109*100</f>
        <v>103.59281437125749</v>
      </c>
      <c r="U109" s="3"/>
      <c r="V109" s="22">
        <v>34.700000000000003</v>
      </c>
      <c r="W109" s="170">
        <v>33.4</v>
      </c>
    </row>
    <row r="110" spans="1:23" ht="13.6">
      <c r="A110" s="15"/>
      <c r="B110" s="14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61"/>
      <c r="P110" s="21"/>
      <c r="Q110" s="8"/>
      <c r="R110" s="45"/>
      <c r="S110" s="8"/>
      <c r="T110" s="8"/>
      <c r="U110" s="3"/>
      <c r="V110" s="22"/>
      <c r="W110" s="170"/>
    </row>
    <row r="111" spans="1:23">
      <c r="A111" s="15" t="s">
        <v>91</v>
      </c>
      <c r="B111" s="14">
        <v>5.7</v>
      </c>
      <c r="C111" s="22">
        <v>0.5</v>
      </c>
      <c r="D111" s="22">
        <v>0.3</v>
      </c>
      <c r="E111" s="22">
        <v>0</v>
      </c>
      <c r="F111" s="22">
        <v>0.5</v>
      </c>
      <c r="G111" s="22">
        <v>0.1</v>
      </c>
      <c r="H111" s="22">
        <v>0</v>
      </c>
      <c r="I111" s="22">
        <v>0</v>
      </c>
      <c r="J111" s="22">
        <v>0</v>
      </c>
      <c r="K111" s="22">
        <v>1.1000000000000001</v>
      </c>
      <c r="L111" s="22">
        <v>1.3</v>
      </c>
      <c r="M111" s="22">
        <v>174.6</v>
      </c>
      <c r="N111" s="22">
        <v>18.5</v>
      </c>
      <c r="O111" s="29">
        <f>N111/M111*100</f>
        <v>10.595647193585338</v>
      </c>
      <c r="P111" s="21">
        <f>N111/$N103*100</f>
        <v>9.7522403795466541</v>
      </c>
      <c r="Q111" s="92">
        <f>N111-V111</f>
        <v>1</v>
      </c>
      <c r="R111" s="20">
        <f>N111/V111*100</f>
        <v>105.71428571428572</v>
      </c>
      <c r="S111" s="92">
        <f>N111-W111</f>
        <v>6</v>
      </c>
      <c r="T111" s="92">
        <f>N111/W111*100</f>
        <v>148</v>
      </c>
      <c r="U111" s="16"/>
      <c r="V111" s="22">
        <v>17.5</v>
      </c>
      <c r="W111" s="170">
        <v>12.5</v>
      </c>
    </row>
    <row r="112" spans="1:23">
      <c r="A112" s="15"/>
      <c r="B112" s="14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9"/>
      <c r="P112" s="21"/>
      <c r="Q112" s="8"/>
      <c r="R112" s="21"/>
      <c r="S112" s="8"/>
      <c r="T112" s="8"/>
      <c r="U112" s="3"/>
      <c r="V112" s="22"/>
      <c r="W112" s="170"/>
    </row>
    <row r="113" spans="1:23" ht="13.6">
      <c r="A113" s="15" t="s">
        <v>48</v>
      </c>
      <c r="B113" s="14">
        <v>74.5</v>
      </c>
      <c r="C113" s="22">
        <v>62.800000000000004</v>
      </c>
      <c r="D113" s="22">
        <v>83.3</v>
      </c>
      <c r="E113" s="22">
        <v>59.2</v>
      </c>
      <c r="F113" s="22">
        <v>60.4</v>
      </c>
      <c r="G113" s="22">
        <v>71.900000000000006</v>
      </c>
      <c r="H113" s="22">
        <v>59.9</v>
      </c>
      <c r="I113" s="22">
        <v>56.7</v>
      </c>
      <c r="J113" s="22">
        <v>71.2</v>
      </c>
      <c r="K113" s="22">
        <v>91.4</v>
      </c>
      <c r="L113" s="22">
        <v>80.900000000000006</v>
      </c>
      <c r="M113" s="22">
        <v>150.6</v>
      </c>
      <c r="N113" s="22">
        <v>11.1</v>
      </c>
      <c r="O113" s="43">
        <f>N113/M113*100</f>
        <v>7.3705179282868531</v>
      </c>
      <c r="P113" s="124">
        <f>N113/$N103*100</f>
        <v>5.8513442277279921</v>
      </c>
      <c r="Q113" s="8">
        <f>N113-V113</f>
        <v>-9.7999999999999989</v>
      </c>
      <c r="R113" s="45">
        <f>N113/V113*100</f>
        <v>53.110047846889955</v>
      </c>
      <c r="S113" s="8">
        <f>N113-W113</f>
        <v>-1.2000000000000011</v>
      </c>
      <c r="T113" s="8">
        <f>N113/W113*100</f>
        <v>90.243902439024382</v>
      </c>
      <c r="U113" s="3"/>
      <c r="V113" s="22">
        <v>20.9</v>
      </c>
      <c r="W113" s="170">
        <v>12.3</v>
      </c>
    </row>
    <row r="114" spans="1:23" ht="13.6">
      <c r="A114" s="15"/>
      <c r="B114" s="14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1"/>
      <c r="Q114" s="8"/>
      <c r="R114" s="21"/>
      <c r="S114" s="8"/>
      <c r="T114" s="8"/>
      <c r="U114" s="3"/>
      <c r="V114" s="22"/>
      <c r="W114" s="170"/>
    </row>
    <row r="115" spans="1:23" ht="13.6">
      <c r="A115" s="15" t="s">
        <v>63</v>
      </c>
      <c r="B115" s="14">
        <v>2.5</v>
      </c>
      <c r="C115" s="22">
        <v>2.5</v>
      </c>
      <c r="D115" s="22">
        <v>2.1</v>
      </c>
      <c r="E115" s="22">
        <v>2.1</v>
      </c>
      <c r="F115" s="22">
        <v>2.1</v>
      </c>
      <c r="G115" s="22">
        <v>2.1</v>
      </c>
      <c r="H115" s="22">
        <v>2.1</v>
      </c>
      <c r="I115" s="22">
        <v>2.1</v>
      </c>
      <c r="J115" s="22">
        <v>2.1</v>
      </c>
      <c r="K115" s="22">
        <v>2.1</v>
      </c>
      <c r="L115" s="22">
        <v>1.8</v>
      </c>
      <c r="M115" s="22">
        <v>47</v>
      </c>
      <c r="N115" s="22">
        <v>0</v>
      </c>
      <c r="O115" s="22">
        <f>N115/M115*100</f>
        <v>0</v>
      </c>
      <c r="P115" s="21">
        <f>N115/$N103*100</f>
        <v>0</v>
      </c>
      <c r="Q115" s="44">
        <f>N115-V115</f>
        <v>0</v>
      </c>
      <c r="R115" s="21" t="s">
        <v>7</v>
      </c>
      <c r="S115" s="44">
        <f>N115-W115</f>
        <v>0</v>
      </c>
      <c r="T115" s="21" t="s">
        <v>7</v>
      </c>
      <c r="U115" s="3"/>
      <c r="V115" s="22">
        <v>0</v>
      </c>
      <c r="W115" s="170">
        <v>0</v>
      </c>
    </row>
    <row r="116" spans="1:23" ht="13.6">
      <c r="A116" s="15"/>
      <c r="B116" s="14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1"/>
      <c r="Q116" s="8"/>
      <c r="R116" s="21"/>
      <c r="S116" s="8"/>
      <c r="T116" s="8"/>
      <c r="U116" s="3"/>
      <c r="V116" s="22"/>
      <c r="W116" s="170"/>
    </row>
    <row r="117" spans="1:23">
      <c r="A117" s="15" t="s">
        <v>68</v>
      </c>
      <c r="B117" s="14">
        <v>33.200000000000003</v>
      </c>
      <c r="C117" s="22">
        <v>35.799999999999997</v>
      </c>
      <c r="D117" s="22">
        <v>34.599999999999994</v>
      </c>
      <c r="E117" s="22">
        <v>32.9</v>
      </c>
      <c r="F117" s="22">
        <v>41.4</v>
      </c>
      <c r="G117" s="22">
        <v>37</v>
      </c>
      <c r="H117" s="22">
        <v>44.8</v>
      </c>
      <c r="I117" s="22">
        <v>37.799999999999997</v>
      </c>
      <c r="J117" s="22">
        <v>47.6</v>
      </c>
      <c r="K117" s="22">
        <v>46</v>
      </c>
      <c r="L117" s="22">
        <v>55.6</v>
      </c>
      <c r="M117" s="22">
        <v>300.10000000000002</v>
      </c>
      <c r="N117" s="22">
        <v>20.2</v>
      </c>
      <c r="O117" s="22">
        <f>N117/M117*100</f>
        <v>6.7310896367877362</v>
      </c>
      <c r="P117" s="124">
        <f>N117/$N103*100</f>
        <v>10.648392198207697</v>
      </c>
      <c r="Q117" s="8">
        <f>N117-V117</f>
        <v>-0.10000000000000142</v>
      </c>
      <c r="R117" s="45">
        <f>N117/V117*100</f>
        <v>99.507389162561566</v>
      </c>
      <c r="S117" s="92">
        <f>N117-W117</f>
        <v>0.89999999999999858</v>
      </c>
      <c r="T117" s="92">
        <f>N117/W117*100</f>
        <v>104.66321243523315</v>
      </c>
      <c r="U117" s="3"/>
      <c r="V117" s="22">
        <v>20.3</v>
      </c>
      <c r="W117" s="170">
        <v>19.3</v>
      </c>
    </row>
    <row r="118" spans="1:23" ht="13.6">
      <c r="A118" s="15"/>
      <c r="B118" s="14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8"/>
      <c r="R118" s="45"/>
      <c r="S118" s="8"/>
      <c r="T118" s="8"/>
      <c r="U118" s="3"/>
      <c r="V118" s="22"/>
      <c r="W118" s="170"/>
    </row>
    <row r="119" spans="1:23">
      <c r="A119" s="15" t="s">
        <v>80</v>
      </c>
      <c r="B119" s="14">
        <v>9.6999999999999993</v>
      </c>
      <c r="C119" s="22">
        <v>10.3</v>
      </c>
      <c r="D119" s="22">
        <v>12.3</v>
      </c>
      <c r="E119" s="22">
        <v>16.899999999999999</v>
      </c>
      <c r="F119" s="22">
        <v>16.8</v>
      </c>
      <c r="G119" s="22">
        <v>15.7</v>
      </c>
      <c r="H119" s="22">
        <v>16.7</v>
      </c>
      <c r="I119" s="22">
        <v>13.4</v>
      </c>
      <c r="J119" s="22">
        <v>14.3</v>
      </c>
      <c r="K119" s="22">
        <v>4.3999999999999995</v>
      </c>
      <c r="L119" s="22">
        <v>3.9000000000000004</v>
      </c>
      <c r="M119" s="22">
        <v>847</v>
      </c>
      <c r="N119" s="22">
        <v>33.299999999999997</v>
      </c>
      <c r="O119" s="22">
        <f>N119/M119*100</f>
        <v>3.9315230224321129</v>
      </c>
      <c r="P119" s="62">
        <f>N119/$N103*100</f>
        <v>17.554032683183973</v>
      </c>
      <c r="Q119" s="92">
        <f>N119-V119</f>
        <v>5.0999999999999979</v>
      </c>
      <c r="R119" s="20">
        <f>N119/V119*100</f>
        <v>118.08510638297871</v>
      </c>
      <c r="S119" s="92">
        <f>N119-W119</f>
        <v>23.099999999999998</v>
      </c>
      <c r="T119" s="92" t="s">
        <v>171</v>
      </c>
      <c r="U119" s="3"/>
      <c r="V119" s="22">
        <v>28.2</v>
      </c>
      <c r="W119" s="170">
        <v>10.199999999999999</v>
      </c>
    </row>
    <row r="122" spans="1:23">
      <c r="A122" s="63" t="s">
        <v>402</v>
      </c>
    </row>
    <row r="123" spans="1:23">
      <c r="A123" s="4"/>
    </row>
    <row r="124" spans="1:23" ht="30.75" customHeight="1">
      <c r="A124" s="696"/>
      <c r="B124" s="36" t="s">
        <v>99</v>
      </c>
      <c r="C124" s="37" t="s">
        <v>98</v>
      </c>
      <c r="D124" s="38"/>
      <c r="E124" s="39"/>
      <c r="F124" s="35" t="s">
        <v>97</v>
      </c>
      <c r="G124" s="23"/>
      <c r="H124" s="35" t="s">
        <v>96</v>
      </c>
      <c r="I124" s="23"/>
      <c r="M124" s="40" t="s">
        <v>103</v>
      </c>
      <c r="N124" s="702" t="s">
        <v>203</v>
      </c>
      <c r="O124" s="703"/>
      <c r="P124" s="703"/>
      <c r="Q124" s="703"/>
      <c r="R124" s="703"/>
      <c r="S124" s="703"/>
      <c r="T124" s="704"/>
    </row>
    <row r="125" spans="1:23" ht="45" customHeight="1">
      <c r="A125" s="697"/>
      <c r="B125" s="36"/>
      <c r="C125" s="37"/>
      <c r="D125" s="38"/>
      <c r="E125" s="39"/>
      <c r="F125" s="35"/>
      <c r="G125" s="23"/>
      <c r="H125" s="35"/>
      <c r="I125" s="23"/>
      <c r="M125" s="705" t="s">
        <v>1</v>
      </c>
      <c r="N125" s="707" t="s">
        <v>1</v>
      </c>
      <c r="O125" s="708" t="s">
        <v>112</v>
      </c>
      <c r="P125" s="705" t="s">
        <v>202</v>
      </c>
      <c r="Q125" s="707" t="s">
        <v>97</v>
      </c>
      <c r="R125" s="707"/>
      <c r="S125" s="707" t="s">
        <v>221</v>
      </c>
      <c r="T125" s="707"/>
    </row>
    <row r="126" spans="1:23" ht="29.25" customHeight="1">
      <c r="A126" s="698"/>
      <c r="B126" s="5" t="s">
        <v>1</v>
      </c>
      <c r="C126" s="5" t="s">
        <v>1</v>
      </c>
      <c r="D126" s="5" t="s">
        <v>100</v>
      </c>
      <c r="E126" s="5" t="s">
        <v>102</v>
      </c>
      <c r="F126" s="5" t="s">
        <v>1</v>
      </c>
      <c r="G126" s="5" t="s">
        <v>2</v>
      </c>
      <c r="H126" s="5" t="s">
        <v>1</v>
      </c>
      <c r="I126" s="5" t="s">
        <v>2</v>
      </c>
      <c r="M126" s="706"/>
      <c r="N126" s="707"/>
      <c r="O126" s="706"/>
      <c r="P126" s="709"/>
      <c r="Q126" s="5" t="s">
        <v>1</v>
      </c>
      <c r="R126" s="5" t="s">
        <v>2</v>
      </c>
      <c r="S126" s="5" t="s">
        <v>1</v>
      </c>
      <c r="T126" s="5" t="s">
        <v>2</v>
      </c>
      <c r="V126" s="144" t="s">
        <v>248</v>
      </c>
      <c r="W126" s="144" t="s">
        <v>212</v>
      </c>
    </row>
    <row r="127" spans="1:23">
      <c r="A127" s="700" t="s">
        <v>101</v>
      </c>
      <c r="B127" s="70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>
        <v>2818</v>
      </c>
      <c r="N127" s="19">
        <f>SUM(N129:N143)</f>
        <v>173.14800000000002</v>
      </c>
      <c r="O127" s="29">
        <f>N127/M127*100</f>
        <v>6.1443577004968075</v>
      </c>
      <c r="P127" s="21"/>
      <c r="Q127" s="8">
        <f>N127-V127</f>
        <v>-16.551999999999964</v>
      </c>
      <c r="R127" s="45">
        <f>N127/V127*100</f>
        <v>91.274644175013194</v>
      </c>
      <c r="S127" s="92">
        <f>N127-W127</f>
        <v>15.048000000000002</v>
      </c>
      <c r="T127" s="92">
        <f>N127/W127*100</f>
        <v>109.51802656546489</v>
      </c>
      <c r="U127" s="3"/>
      <c r="V127" s="19">
        <f>SUM(V129:V143)</f>
        <v>189.7</v>
      </c>
      <c r="W127" s="174">
        <f>SUM(W129:W143)</f>
        <v>158.10000000000002</v>
      </c>
    </row>
    <row r="128" spans="1:23">
      <c r="A128" s="41"/>
      <c r="B128" s="4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1"/>
      <c r="Q128" s="6"/>
      <c r="R128" s="20"/>
      <c r="S128" s="6"/>
      <c r="T128" s="6"/>
      <c r="U128" s="3"/>
      <c r="V128" s="22"/>
      <c r="W128" s="170"/>
    </row>
    <row r="129" spans="1:23">
      <c r="A129" s="15" t="s">
        <v>3</v>
      </c>
      <c r="B129" s="14">
        <v>23.4</v>
      </c>
      <c r="C129" s="22">
        <v>47.199999999999996</v>
      </c>
      <c r="D129" s="22">
        <v>24</v>
      </c>
      <c r="E129" s="22">
        <v>31.799999999999997</v>
      </c>
      <c r="F129" s="22">
        <v>32.9</v>
      </c>
      <c r="G129" s="22">
        <v>39.6</v>
      </c>
      <c r="H129" s="22">
        <v>43.7</v>
      </c>
      <c r="I129" s="22">
        <v>43.9</v>
      </c>
      <c r="J129" s="22">
        <v>31.999999999999996</v>
      </c>
      <c r="K129" s="22">
        <v>33.099999999999994</v>
      </c>
      <c r="L129" s="22">
        <v>35.299999999999997</v>
      </c>
      <c r="M129" s="22">
        <v>517.9</v>
      </c>
      <c r="N129" s="22">
        <v>41.904000000000003</v>
      </c>
      <c r="O129" s="43">
        <f>N129/M129*100</f>
        <v>8.0911372851901913</v>
      </c>
      <c r="P129" s="62">
        <f>N129/$N127*100</f>
        <v>24.201261348672809</v>
      </c>
      <c r="Q129" s="92">
        <f>N129-V129</f>
        <v>0.90400000000000347</v>
      </c>
      <c r="R129" s="20">
        <f>N129/V129*100</f>
        <v>102.20487804878049</v>
      </c>
      <c r="S129" s="92">
        <f>N129-W129</f>
        <v>6.1040000000000063</v>
      </c>
      <c r="T129" s="92">
        <f>N129/W129*100</f>
        <v>117.05027932960897</v>
      </c>
      <c r="U129" s="3"/>
      <c r="V129" s="22">
        <v>41</v>
      </c>
      <c r="W129" s="170">
        <v>35.799999999999997</v>
      </c>
    </row>
    <row r="130" spans="1:23" ht="13.6">
      <c r="A130" s="15"/>
      <c r="B130" s="14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1"/>
      <c r="Q130" s="6"/>
      <c r="R130" s="58"/>
      <c r="S130" s="6"/>
      <c r="T130" s="6"/>
      <c r="U130" s="3"/>
      <c r="V130" s="22"/>
      <c r="W130" s="170"/>
    </row>
    <row r="131" spans="1:23">
      <c r="A131" s="15" t="s">
        <v>23</v>
      </c>
      <c r="B131" s="14">
        <v>24.9</v>
      </c>
      <c r="C131" s="22">
        <v>21.700000000000003</v>
      </c>
      <c r="D131" s="22">
        <v>19.600000000000001</v>
      </c>
      <c r="E131" s="22">
        <v>18.899999999999999</v>
      </c>
      <c r="F131" s="22">
        <v>21.3</v>
      </c>
      <c r="G131" s="22">
        <v>21.2</v>
      </c>
      <c r="H131" s="22">
        <v>31.3</v>
      </c>
      <c r="I131" s="22">
        <v>24.8</v>
      </c>
      <c r="J131" s="22">
        <v>30.8</v>
      </c>
      <c r="K131" s="22">
        <v>34.799999999999997</v>
      </c>
      <c r="L131" s="22">
        <v>33.200000000000003</v>
      </c>
      <c r="M131" s="22">
        <v>688</v>
      </c>
      <c r="N131" s="22">
        <v>29.3</v>
      </c>
      <c r="O131" s="22">
        <f>N131/M131*100</f>
        <v>4.2587209302325579</v>
      </c>
      <c r="P131" s="62">
        <f>N131/$N127*100</f>
        <v>16.921939612354748</v>
      </c>
      <c r="Q131" s="8">
        <f>N131-V131</f>
        <v>-1.6999999999999993</v>
      </c>
      <c r="R131" s="45">
        <f>N131/V131*100</f>
        <v>94.516129032258064</v>
      </c>
      <c r="S131" s="8">
        <f>N131-W131</f>
        <v>-5.3000000000000007</v>
      </c>
      <c r="T131" s="8">
        <f>N131/W131*100</f>
        <v>84.682080924855484</v>
      </c>
      <c r="U131" s="3"/>
      <c r="V131" s="22">
        <v>31</v>
      </c>
      <c r="W131" s="170">
        <v>34.6</v>
      </c>
    </row>
    <row r="132" spans="1:23" ht="13.6">
      <c r="A132" s="15"/>
      <c r="B132" s="1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1"/>
      <c r="Q132" s="8"/>
      <c r="R132" s="45"/>
      <c r="S132" s="8"/>
      <c r="T132" s="8"/>
      <c r="U132" s="3"/>
      <c r="V132" s="22"/>
      <c r="W132" s="170"/>
    </row>
    <row r="133" spans="1:23" ht="13.6">
      <c r="A133" s="15" t="s">
        <v>34</v>
      </c>
      <c r="B133" s="14">
        <v>17.599999999999998</v>
      </c>
      <c r="C133" s="22">
        <v>19.7</v>
      </c>
      <c r="D133" s="22">
        <v>21.7</v>
      </c>
      <c r="E133" s="22">
        <v>24.299999999999997</v>
      </c>
      <c r="F133" s="22">
        <v>30.1</v>
      </c>
      <c r="G133" s="22">
        <v>20.099999999999998</v>
      </c>
      <c r="H133" s="22">
        <v>20.399999999999999</v>
      </c>
      <c r="I133" s="22">
        <v>25.9</v>
      </c>
      <c r="J133" s="22">
        <v>26.9</v>
      </c>
      <c r="K133" s="22">
        <v>32.799999999999997</v>
      </c>
      <c r="L133" s="22">
        <v>27.3</v>
      </c>
      <c r="M133" s="22">
        <v>277</v>
      </c>
      <c r="N133" s="22">
        <v>17.899999999999999</v>
      </c>
      <c r="O133" s="43">
        <f>N133/M133*100</f>
        <v>6.462093862815883</v>
      </c>
      <c r="P133" s="124">
        <f>N133/$N127*100</f>
        <v>10.33797675976621</v>
      </c>
      <c r="Q133" s="8">
        <f>N133-V133</f>
        <v>-16.700000000000003</v>
      </c>
      <c r="R133" s="45">
        <f>N133/V133*100</f>
        <v>51.73410404624277</v>
      </c>
      <c r="S133" s="8">
        <f>N133-W133</f>
        <v>-15.5</v>
      </c>
      <c r="T133" s="8">
        <f>N133/W133*100</f>
        <v>53.592814371257482</v>
      </c>
      <c r="U133" s="3"/>
      <c r="V133" s="22">
        <v>34.6</v>
      </c>
      <c r="W133" s="170">
        <v>33.4</v>
      </c>
    </row>
    <row r="134" spans="1:23" ht="13.6">
      <c r="A134" s="15"/>
      <c r="B134" s="1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61"/>
      <c r="P134" s="21"/>
      <c r="Q134" s="8"/>
      <c r="R134" s="45"/>
      <c r="S134" s="8"/>
      <c r="T134" s="8"/>
      <c r="U134" s="3"/>
      <c r="V134" s="22"/>
      <c r="W134" s="170"/>
    </row>
    <row r="135" spans="1:23">
      <c r="A135" s="15" t="s">
        <v>91</v>
      </c>
      <c r="B135" s="14">
        <v>5.7</v>
      </c>
      <c r="C135" s="22">
        <v>0.5</v>
      </c>
      <c r="D135" s="22">
        <v>0.3</v>
      </c>
      <c r="E135" s="22">
        <v>0</v>
      </c>
      <c r="F135" s="22">
        <v>0.5</v>
      </c>
      <c r="G135" s="22">
        <v>0.1</v>
      </c>
      <c r="H135" s="22">
        <v>0</v>
      </c>
      <c r="I135" s="22">
        <v>0</v>
      </c>
      <c r="J135" s="22">
        <v>0</v>
      </c>
      <c r="K135" s="22">
        <v>1.1000000000000001</v>
      </c>
      <c r="L135" s="22">
        <v>1.3</v>
      </c>
      <c r="M135" s="22">
        <v>110.4</v>
      </c>
      <c r="N135" s="22">
        <v>16.5</v>
      </c>
      <c r="O135" s="29">
        <f>N135/M135*100</f>
        <v>14.945652173913043</v>
      </c>
      <c r="P135" s="21">
        <f>N135/$N127*100</f>
        <v>9.529419918220249</v>
      </c>
      <c r="Q135" s="8">
        <f>N135-V135</f>
        <v>-2</v>
      </c>
      <c r="R135" s="45">
        <f>N135/V135*100</f>
        <v>89.189189189189193</v>
      </c>
      <c r="S135" s="92">
        <f>N135-W135</f>
        <v>4</v>
      </c>
      <c r="T135" s="92">
        <f>N135/W135*100</f>
        <v>132</v>
      </c>
      <c r="U135" s="16"/>
      <c r="V135" s="22">
        <v>18.5</v>
      </c>
      <c r="W135" s="170">
        <v>12.5</v>
      </c>
    </row>
    <row r="136" spans="1:23">
      <c r="A136" s="15"/>
      <c r="B136" s="14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9"/>
      <c r="P136" s="21"/>
      <c r="Q136" s="8"/>
      <c r="R136" s="21"/>
      <c r="S136" s="8"/>
      <c r="T136" s="8"/>
      <c r="U136" s="3"/>
      <c r="V136" s="22"/>
      <c r="W136" s="170"/>
    </row>
    <row r="137" spans="1:23" ht="13.6">
      <c r="A137" s="15" t="s">
        <v>48</v>
      </c>
      <c r="B137" s="14">
        <v>74.5</v>
      </c>
      <c r="C137" s="22">
        <v>62.800000000000004</v>
      </c>
      <c r="D137" s="22">
        <v>83.3</v>
      </c>
      <c r="E137" s="22">
        <v>59.2</v>
      </c>
      <c r="F137" s="22">
        <v>60.4</v>
      </c>
      <c r="G137" s="22">
        <v>71.900000000000006</v>
      </c>
      <c r="H137" s="22">
        <v>59.9</v>
      </c>
      <c r="I137" s="22">
        <v>56.7</v>
      </c>
      <c r="J137" s="22">
        <v>71.2</v>
      </c>
      <c r="K137" s="22">
        <v>91.4</v>
      </c>
      <c r="L137" s="22">
        <v>80.900000000000006</v>
      </c>
      <c r="M137" s="22">
        <v>127.8</v>
      </c>
      <c r="N137" s="22">
        <v>9.8000000000000007</v>
      </c>
      <c r="O137" s="43">
        <f>N137/M137*100</f>
        <v>7.6682316118935852</v>
      </c>
      <c r="P137" s="124">
        <f>N137/$N127*100</f>
        <v>5.6598978908217248</v>
      </c>
      <c r="Q137" s="8">
        <f>N137-V137</f>
        <v>-1.2999999999999989</v>
      </c>
      <c r="R137" s="45">
        <f>N137/V137*100</f>
        <v>88.2882882882883</v>
      </c>
      <c r="S137" s="8">
        <f>N137-W137</f>
        <v>-2.5</v>
      </c>
      <c r="T137" s="8">
        <f>N137/W137*100</f>
        <v>79.674796747967477</v>
      </c>
      <c r="U137" s="3"/>
      <c r="V137" s="22">
        <v>11.1</v>
      </c>
      <c r="W137" s="170">
        <v>12.3</v>
      </c>
    </row>
    <row r="138" spans="1:23" ht="13.6">
      <c r="A138" s="15"/>
      <c r="B138" s="14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1"/>
      <c r="Q138" s="8"/>
      <c r="R138" s="21"/>
      <c r="S138" s="8"/>
      <c r="T138" s="8"/>
      <c r="U138" s="3"/>
      <c r="V138" s="22"/>
      <c r="W138" s="170"/>
    </row>
    <row r="139" spans="1:23" ht="13.6">
      <c r="A139" s="15" t="s">
        <v>63</v>
      </c>
      <c r="B139" s="14">
        <v>2.5</v>
      </c>
      <c r="C139" s="22">
        <v>2.5</v>
      </c>
      <c r="D139" s="22">
        <v>2.1</v>
      </c>
      <c r="E139" s="22">
        <v>2.1</v>
      </c>
      <c r="F139" s="22">
        <v>2.1</v>
      </c>
      <c r="G139" s="22">
        <v>2.1</v>
      </c>
      <c r="H139" s="22">
        <v>2.1</v>
      </c>
      <c r="I139" s="22">
        <v>2.1</v>
      </c>
      <c r="J139" s="22">
        <v>2.1</v>
      </c>
      <c r="K139" s="22">
        <v>2.1</v>
      </c>
      <c r="L139" s="22">
        <v>1.8</v>
      </c>
      <c r="M139" s="22">
        <v>22.1</v>
      </c>
      <c r="N139" s="22">
        <v>0</v>
      </c>
      <c r="O139" s="22">
        <f>N139/M139*100</f>
        <v>0</v>
      </c>
      <c r="P139" s="21">
        <f>N139/$N127*100</f>
        <v>0</v>
      </c>
      <c r="Q139" s="44">
        <f>N139-V139</f>
        <v>0</v>
      </c>
      <c r="R139" s="21" t="s">
        <v>7</v>
      </c>
      <c r="S139" s="44">
        <f>N139-W139</f>
        <v>0</v>
      </c>
      <c r="T139" s="21" t="s">
        <v>7</v>
      </c>
      <c r="U139" s="3"/>
      <c r="V139" s="22">
        <v>0</v>
      </c>
      <c r="W139" s="170">
        <v>0</v>
      </c>
    </row>
    <row r="140" spans="1:23" ht="13.6">
      <c r="A140" s="15"/>
      <c r="B140" s="14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1"/>
      <c r="Q140" s="8"/>
      <c r="R140" s="21"/>
      <c r="S140" s="8"/>
      <c r="T140" s="8"/>
      <c r="U140" s="3"/>
      <c r="V140" s="22"/>
      <c r="W140" s="170"/>
    </row>
    <row r="141" spans="1:23">
      <c r="A141" s="15" t="s">
        <v>68</v>
      </c>
      <c r="B141" s="14">
        <v>33.200000000000003</v>
      </c>
      <c r="C141" s="22">
        <v>35.799999999999997</v>
      </c>
      <c r="D141" s="22">
        <v>34.599999999999994</v>
      </c>
      <c r="E141" s="22">
        <v>32.9</v>
      </c>
      <c r="F141" s="22">
        <v>41.4</v>
      </c>
      <c r="G141" s="22">
        <v>37</v>
      </c>
      <c r="H141" s="22">
        <v>44.8</v>
      </c>
      <c r="I141" s="22">
        <v>37.799999999999997</v>
      </c>
      <c r="J141" s="22">
        <v>47.6</v>
      </c>
      <c r="K141" s="22">
        <v>46</v>
      </c>
      <c r="L141" s="22">
        <v>55.6</v>
      </c>
      <c r="M141" s="22">
        <v>298.39999999999998</v>
      </c>
      <c r="N141" s="22">
        <v>23.2</v>
      </c>
      <c r="O141" s="22">
        <f>N141/M141*100</f>
        <v>7.7747989276139418</v>
      </c>
      <c r="P141" s="124">
        <f>N141/$N127*100</f>
        <v>13.398941945618775</v>
      </c>
      <c r="Q141" s="92">
        <f>N141-V141</f>
        <v>3</v>
      </c>
      <c r="R141" s="20">
        <f>N141/V141*100</f>
        <v>114.85148514851484</v>
      </c>
      <c r="S141" s="92">
        <f>N141-W141</f>
        <v>3.8999999999999986</v>
      </c>
      <c r="T141" s="92">
        <f>N141/W141*100</f>
        <v>120.20725388601035</v>
      </c>
      <c r="U141" s="3"/>
      <c r="V141" s="22">
        <v>20.2</v>
      </c>
      <c r="W141" s="170">
        <v>19.3</v>
      </c>
    </row>
    <row r="142" spans="1:23" ht="13.6">
      <c r="A142" s="15"/>
      <c r="B142" s="14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1"/>
      <c r="Q142" s="8"/>
      <c r="R142" s="45"/>
      <c r="S142" s="8"/>
      <c r="T142" s="8"/>
      <c r="U142" s="3"/>
      <c r="V142" s="22"/>
      <c r="W142" s="170"/>
    </row>
    <row r="143" spans="1:23">
      <c r="A143" s="15" t="s">
        <v>80</v>
      </c>
      <c r="B143" s="14">
        <v>9.6999999999999993</v>
      </c>
      <c r="C143" s="22">
        <v>10.3</v>
      </c>
      <c r="D143" s="22">
        <v>12.3</v>
      </c>
      <c r="E143" s="22">
        <v>16.899999999999999</v>
      </c>
      <c r="F143" s="22">
        <v>16.8</v>
      </c>
      <c r="G143" s="22">
        <v>15.7</v>
      </c>
      <c r="H143" s="22">
        <v>16.7</v>
      </c>
      <c r="I143" s="22">
        <v>13.4</v>
      </c>
      <c r="J143" s="22">
        <v>14.3</v>
      </c>
      <c r="K143" s="22">
        <v>4.3999999999999995</v>
      </c>
      <c r="L143" s="22">
        <v>3.9000000000000004</v>
      </c>
      <c r="M143" s="22">
        <v>776.2</v>
      </c>
      <c r="N143" s="22">
        <v>34.543999999999997</v>
      </c>
      <c r="O143" s="22">
        <f>N143/M143*100</f>
        <v>4.4503993816026792</v>
      </c>
      <c r="P143" s="62">
        <f>N143/$N127*100</f>
        <v>19.950562524545472</v>
      </c>
      <c r="Q143" s="92">
        <f>N143-V143</f>
        <v>1.2439999999999998</v>
      </c>
      <c r="R143" s="20">
        <f>N143/V143*100</f>
        <v>103.73573573573573</v>
      </c>
      <c r="S143" s="92">
        <f>N143-W143</f>
        <v>24.343999999999998</v>
      </c>
      <c r="T143" s="92" t="s">
        <v>214</v>
      </c>
      <c r="U143" s="3"/>
      <c r="V143" s="22">
        <v>33.299999999999997</v>
      </c>
      <c r="W143" s="170">
        <v>10.199999999999999</v>
      </c>
    </row>
    <row r="146" spans="1:23">
      <c r="A146" s="63" t="s">
        <v>408</v>
      </c>
    </row>
    <row r="147" spans="1:23">
      <c r="A147" s="4"/>
    </row>
    <row r="148" spans="1:23" ht="30.1" customHeight="1">
      <c r="A148" s="696"/>
      <c r="B148" s="36" t="s">
        <v>99</v>
      </c>
      <c r="C148" s="37" t="s">
        <v>98</v>
      </c>
      <c r="D148" s="38"/>
      <c r="E148" s="39"/>
      <c r="F148" s="35" t="s">
        <v>97</v>
      </c>
      <c r="G148" s="23"/>
      <c r="H148" s="35" t="s">
        <v>96</v>
      </c>
      <c r="I148" s="23"/>
      <c r="M148" s="40" t="s">
        <v>103</v>
      </c>
      <c r="N148" s="702" t="s">
        <v>203</v>
      </c>
      <c r="O148" s="703"/>
      <c r="P148" s="703"/>
      <c r="Q148" s="703"/>
      <c r="R148" s="703"/>
      <c r="S148" s="703"/>
      <c r="T148" s="704"/>
    </row>
    <row r="149" spans="1:23" ht="47.25" customHeight="1">
      <c r="A149" s="697"/>
      <c r="B149" s="36"/>
      <c r="C149" s="37"/>
      <c r="D149" s="38"/>
      <c r="E149" s="39"/>
      <c r="F149" s="35"/>
      <c r="G149" s="23"/>
      <c r="H149" s="35"/>
      <c r="I149" s="23"/>
      <c r="M149" s="705" t="s">
        <v>1</v>
      </c>
      <c r="N149" s="707" t="s">
        <v>1</v>
      </c>
      <c r="O149" s="708" t="s">
        <v>112</v>
      </c>
      <c r="P149" s="705" t="s">
        <v>202</v>
      </c>
      <c r="Q149" s="707" t="s">
        <v>97</v>
      </c>
      <c r="R149" s="707"/>
      <c r="S149" s="707" t="s">
        <v>221</v>
      </c>
      <c r="T149" s="707"/>
    </row>
    <row r="150" spans="1:23" ht="27.7" customHeight="1">
      <c r="A150" s="698"/>
      <c r="B150" s="5" t="s">
        <v>1</v>
      </c>
      <c r="C150" s="5" t="s">
        <v>1</v>
      </c>
      <c r="D150" s="5" t="s">
        <v>100</v>
      </c>
      <c r="E150" s="5" t="s">
        <v>102</v>
      </c>
      <c r="F150" s="5" t="s">
        <v>1</v>
      </c>
      <c r="G150" s="5" t="s">
        <v>2</v>
      </c>
      <c r="H150" s="5" t="s">
        <v>1</v>
      </c>
      <c r="I150" s="5" t="s">
        <v>2</v>
      </c>
      <c r="M150" s="706"/>
      <c r="N150" s="707"/>
      <c r="O150" s="706"/>
      <c r="P150" s="709"/>
      <c r="Q150" s="5" t="s">
        <v>1</v>
      </c>
      <c r="R150" s="5" t="s">
        <v>2</v>
      </c>
      <c r="S150" s="5" t="s">
        <v>1</v>
      </c>
      <c r="T150" s="5" t="s">
        <v>2</v>
      </c>
      <c r="V150" s="144" t="s">
        <v>399</v>
      </c>
      <c r="W150" s="144" t="s">
        <v>212</v>
      </c>
    </row>
    <row r="151" spans="1:23">
      <c r="A151" s="700" t="s">
        <v>101</v>
      </c>
      <c r="B151" s="70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>
        <v>2803</v>
      </c>
      <c r="N151" s="19">
        <f>SUM(N153:N167)</f>
        <v>162.60000000000002</v>
      </c>
      <c r="O151" s="29">
        <f>N151/M151*100</f>
        <v>5.8009275775954343</v>
      </c>
      <c r="P151" s="21"/>
      <c r="Q151" s="8">
        <f>N151-V151</f>
        <v>-10.548000000000002</v>
      </c>
      <c r="R151" s="45">
        <f>N151/V151*100</f>
        <v>93.908101739552279</v>
      </c>
      <c r="S151" s="92">
        <f>N151-W151</f>
        <v>4.5</v>
      </c>
      <c r="T151" s="92">
        <f>N151/W151*100</f>
        <v>102.84629981024669</v>
      </c>
      <c r="U151" s="3"/>
      <c r="V151" s="19">
        <f>SUM(V153:V167)</f>
        <v>173.14800000000002</v>
      </c>
      <c r="W151" s="174">
        <f>SUM(W153:W167)</f>
        <v>158.10000000000002</v>
      </c>
    </row>
    <row r="152" spans="1:23">
      <c r="A152" s="41"/>
      <c r="B152" s="4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1"/>
      <c r="Q152" s="6"/>
      <c r="R152" s="20"/>
      <c r="S152" s="6"/>
      <c r="T152" s="6"/>
      <c r="U152" s="3"/>
      <c r="V152" s="22"/>
      <c r="W152" s="170"/>
    </row>
    <row r="153" spans="1:23">
      <c r="A153" s="15" t="s">
        <v>3</v>
      </c>
      <c r="B153" s="14">
        <v>23.4</v>
      </c>
      <c r="C153" s="22">
        <v>47.199999999999996</v>
      </c>
      <c r="D153" s="22">
        <v>24</v>
      </c>
      <c r="E153" s="22">
        <v>31.799999999999997</v>
      </c>
      <c r="F153" s="22">
        <v>32.9</v>
      </c>
      <c r="G153" s="22">
        <v>39.6</v>
      </c>
      <c r="H153" s="22">
        <v>43.7</v>
      </c>
      <c r="I153" s="22">
        <v>43.9</v>
      </c>
      <c r="J153" s="22">
        <v>31.999999999999996</v>
      </c>
      <c r="K153" s="22">
        <v>33.099999999999994</v>
      </c>
      <c r="L153" s="22">
        <v>35.299999999999997</v>
      </c>
      <c r="M153" s="22">
        <v>530.29999999999995</v>
      </c>
      <c r="N153" s="22">
        <v>41.6</v>
      </c>
      <c r="O153" s="43">
        <f>N153/M153*100</f>
        <v>7.8446162549500293</v>
      </c>
      <c r="P153" s="62">
        <f>N153/$N151*100</f>
        <v>25.584255842558424</v>
      </c>
      <c r="Q153" s="44">
        <f>N153-V153</f>
        <v>-0.30400000000000205</v>
      </c>
      <c r="R153" s="21">
        <f>N153/V153*100</f>
        <v>99.274532264222984</v>
      </c>
      <c r="S153" s="92">
        <f>N153-W153</f>
        <v>5.8000000000000043</v>
      </c>
      <c r="T153" s="92">
        <f>N153/W153*100</f>
        <v>116.20111731843576</v>
      </c>
      <c r="U153" s="3"/>
      <c r="V153" s="22">
        <v>41.904000000000003</v>
      </c>
      <c r="W153" s="170">
        <v>35.799999999999997</v>
      </c>
    </row>
    <row r="154" spans="1:23" ht="13.6">
      <c r="A154" s="15"/>
      <c r="B154" s="14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1"/>
      <c r="Q154" s="6"/>
      <c r="R154" s="58"/>
      <c r="S154" s="6"/>
      <c r="T154" s="6"/>
      <c r="U154" s="3"/>
      <c r="V154" s="22"/>
      <c r="W154" s="170"/>
    </row>
    <row r="155" spans="1:23">
      <c r="A155" s="15" t="s">
        <v>23</v>
      </c>
      <c r="B155" s="14">
        <v>24.9</v>
      </c>
      <c r="C155" s="22">
        <v>21.700000000000003</v>
      </c>
      <c r="D155" s="22">
        <v>19.600000000000001</v>
      </c>
      <c r="E155" s="22">
        <v>18.899999999999999</v>
      </c>
      <c r="F155" s="22">
        <v>21.3</v>
      </c>
      <c r="G155" s="22">
        <v>21.2</v>
      </c>
      <c r="H155" s="22">
        <v>31.3</v>
      </c>
      <c r="I155" s="22">
        <v>24.8</v>
      </c>
      <c r="J155" s="22">
        <v>30.8</v>
      </c>
      <c r="K155" s="22">
        <v>34.799999999999997</v>
      </c>
      <c r="L155" s="22">
        <v>33.200000000000003</v>
      </c>
      <c r="M155" s="22">
        <v>588.4</v>
      </c>
      <c r="N155" s="22">
        <v>29</v>
      </c>
      <c r="O155" s="22">
        <f>N155/M155*100</f>
        <v>4.9286199864038069</v>
      </c>
      <c r="P155" s="62">
        <f>N155/$N151*100</f>
        <v>17.835178351783515</v>
      </c>
      <c r="Q155" s="8">
        <f>N155-V155</f>
        <v>-0.30000000000000071</v>
      </c>
      <c r="R155" s="45">
        <f>N155/V155*100</f>
        <v>98.976109215017061</v>
      </c>
      <c r="S155" s="8">
        <f>N155-W155</f>
        <v>-5.6000000000000014</v>
      </c>
      <c r="T155" s="8">
        <f>N155/W155*100</f>
        <v>83.815028901734095</v>
      </c>
      <c r="U155" s="3"/>
      <c r="V155" s="22">
        <v>29.3</v>
      </c>
      <c r="W155" s="170">
        <v>34.6</v>
      </c>
    </row>
    <row r="156" spans="1:23" ht="13.6">
      <c r="A156" s="15"/>
      <c r="B156" s="14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1"/>
      <c r="Q156" s="8"/>
      <c r="R156" s="45"/>
      <c r="S156" s="8"/>
      <c r="T156" s="8"/>
      <c r="U156" s="3"/>
      <c r="V156" s="22"/>
      <c r="W156" s="170"/>
    </row>
    <row r="157" spans="1:23" ht="13.6">
      <c r="A157" s="15" t="s">
        <v>34</v>
      </c>
      <c r="B157" s="14">
        <v>17.599999999999998</v>
      </c>
      <c r="C157" s="22">
        <v>19.7</v>
      </c>
      <c r="D157" s="22">
        <v>21.7</v>
      </c>
      <c r="E157" s="22">
        <v>24.299999999999997</v>
      </c>
      <c r="F157" s="22">
        <v>30.1</v>
      </c>
      <c r="G157" s="22">
        <v>20.099999999999998</v>
      </c>
      <c r="H157" s="22">
        <v>20.399999999999999</v>
      </c>
      <c r="I157" s="22">
        <v>25.9</v>
      </c>
      <c r="J157" s="22">
        <v>26.9</v>
      </c>
      <c r="K157" s="22">
        <v>32.799999999999997</v>
      </c>
      <c r="L157" s="22">
        <v>27.3</v>
      </c>
      <c r="M157" s="22">
        <v>248.9</v>
      </c>
      <c r="N157" s="22">
        <v>17.8</v>
      </c>
      <c r="O157" s="43">
        <f>N157/M157*100</f>
        <v>7.1514664523905189</v>
      </c>
      <c r="P157" s="124">
        <f>N157/$N151*100</f>
        <v>10.947109471094709</v>
      </c>
      <c r="Q157" s="8">
        <f>N157-V157</f>
        <v>-9.9999999999997868E-2</v>
      </c>
      <c r="R157" s="45">
        <f>N157/V157*100</f>
        <v>99.441340782122921</v>
      </c>
      <c r="S157" s="8">
        <f>N157-W157</f>
        <v>-15.599999999999998</v>
      </c>
      <c r="T157" s="8">
        <f>N157/W157*100</f>
        <v>53.293413173652702</v>
      </c>
      <c r="U157" s="3"/>
      <c r="V157" s="22">
        <v>17.899999999999999</v>
      </c>
      <c r="W157" s="170">
        <v>33.4</v>
      </c>
    </row>
    <row r="158" spans="1:23" ht="13.6">
      <c r="A158" s="15"/>
      <c r="B158" s="14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61"/>
      <c r="P158" s="21"/>
      <c r="Q158" s="8"/>
      <c r="R158" s="45"/>
      <c r="S158" s="8"/>
      <c r="T158" s="8"/>
      <c r="U158" s="3"/>
      <c r="V158" s="22"/>
      <c r="W158" s="170"/>
    </row>
    <row r="159" spans="1:23">
      <c r="A159" s="15" t="s">
        <v>91</v>
      </c>
      <c r="B159" s="14">
        <v>5.7</v>
      </c>
      <c r="C159" s="22">
        <v>0.5</v>
      </c>
      <c r="D159" s="22">
        <v>0.3</v>
      </c>
      <c r="E159" s="22">
        <v>0</v>
      </c>
      <c r="F159" s="22">
        <v>0.5</v>
      </c>
      <c r="G159" s="22">
        <v>0.1</v>
      </c>
      <c r="H159" s="22">
        <v>0</v>
      </c>
      <c r="I159" s="22">
        <v>0</v>
      </c>
      <c r="J159" s="22">
        <v>0</v>
      </c>
      <c r="K159" s="22">
        <v>1.1000000000000001</v>
      </c>
      <c r="L159" s="22">
        <v>1.3</v>
      </c>
      <c r="M159" s="22">
        <v>143.69999999999999</v>
      </c>
      <c r="N159" s="22">
        <v>14.9</v>
      </c>
      <c r="O159" s="29">
        <f>N159/M159*100</f>
        <v>10.368823938761309</v>
      </c>
      <c r="P159" s="21">
        <f>N159/$N151*100</f>
        <v>9.1635916359163581</v>
      </c>
      <c r="Q159" s="8">
        <f>N159-V159</f>
        <v>-1.5999999999999996</v>
      </c>
      <c r="R159" s="45">
        <f>N159/V159*100</f>
        <v>90.303030303030312</v>
      </c>
      <c r="S159" s="92">
        <f>N159-W159</f>
        <v>2.4000000000000004</v>
      </c>
      <c r="T159" s="92">
        <f>N159/W159*100</f>
        <v>119.19999999999999</v>
      </c>
      <c r="U159" s="16"/>
      <c r="V159" s="22">
        <v>16.5</v>
      </c>
      <c r="W159" s="170">
        <v>12.5</v>
      </c>
    </row>
    <row r="160" spans="1:23">
      <c r="A160" s="15"/>
      <c r="B160" s="14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9"/>
      <c r="P160" s="21"/>
      <c r="Q160" s="8"/>
      <c r="R160" s="21"/>
      <c r="S160" s="8"/>
      <c r="T160" s="8"/>
      <c r="U160" s="3"/>
      <c r="V160" s="22"/>
      <c r="W160" s="170"/>
    </row>
    <row r="161" spans="1:23" ht="13.6">
      <c r="A161" s="15" t="s">
        <v>48</v>
      </c>
      <c r="B161" s="14">
        <v>74.5</v>
      </c>
      <c r="C161" s="22">
        <v>62.800000000000004</v>
      </c>
      <c r="D161" s="22">
        <v>83.3</v>
      </c>
      <c r="E161" s="22">
        <v>59.2</v>
      </c>
      <c r="F161" s="22">
        <v>60.4</v>
      </c>
      <c r="G161" s="22">
        <v>71.900000000000006</v>
      </c>
      <c r="H161" s="22">
        <v>59.9</v>
      </c>
      <c r="I161" s="22">
        <v>56.7</v>
      </c>
      <c r="J161" s="22">
        <v>71.2</v>
      </c>
      <c r="K161" s="22">
        <v>91.4</v>
      </c>
      <c r="L161" s="22">
        <v>80.900000000000006</v>
      </c>
      <c r="M161" s="22">
        <v>147.6</v>
      </c>
      <c r="N161" s="22">
        <v>9.1999999999999993</v>
      </c>
      <c r="O161" s="43">
        <f>N161/M161*100</f>
        <v>6.2330623306233059</v>
      </c>
      <c r="P161" s="124">
        <f>N161/$N151*100</f>
        <v>5.6580565805658045</v>
      </c>
      <c r="Q161" s="8">
        <f>N161-V161</f>
        <v>-0.60000000000000142</v>
      </c>
      <c r="R161" s="45">
        <f>N161/V161*100</f>
        <v>93.877551020408148</v>
      </c>
      <c r="S161" s="8">
        <f>N161-W161</f>
        <v>-3.1000000000000014</v>
      </c>
      <c r="T161" s="8">
        <f>N161/W161*100</f>
        <v>74.796747967479661</v>
      </c>
      <c r="U161" s="3"/>
      <c r="V161" s="22">
        <v>9.8000000000000007</v>
      </c>
      <c r="W161" s="170">
        <v>12.3</v>
      </c>
    </row>
    <row r="162" spans="1:23" ht="13.6">
      <c r="A162" s="15"/>
      <c r="B162" s="14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8"/>
      <c r="R162" s="21"/>
      <c r="S162" s="8"/>
      <c r="T162" s="8"/>
      <c r="U162" s="3"/>
      <c r="V162" s="22"/>
      <c r="W162" s="170"/>
    </row>
    <row r="163" spans="1:23" ht="13.6">
      <c r="A163" s="15" t="s">
        <v>63</v>
      </c>
      <c r="B163" s="14">
        <v>2.5</v>
      </c>
      <c r="C163" s="22">
        <v>2.5</v>
      </c>
      <c r="D163" s="22">
        <v>2.1</v>
      </c>
      <c r="E163" s="22">
        <v>2.1</v>
      </c>
      <c r="F163" s="22">
        <v>2.1</v>
      </c>
      <c r="G163" s="22">
        <v>2.1</v>
      </c>
      <c r="H163" s="22">
        <v>2.1</v>
      </c>
      <c r="I163" s="22">
        <v>2.1</v>
      </c>
      <c r="J163" s="22">
        <v>2.1</v>
      </c>
      <c r="K163" s="22">
        <v>2.1</v>
      </c>
      <c r="L163" s="22">
        <v>1.8</v>
      </c>
      <c r="M163" s="22">
        <v>9.1999999999999993</v>
      </c>
      <c r="N163" s="22">
        <v>0</v>
      </c>
      <c r="O163" s="22">
        <f>N163/M163*100</f>
        <v>0</v>
      </c>
      <c r="P163" s="21">
        <f>N163/$N151*100</f>
        <v>0</v>
      </c>
      <c r="Q163" s="44">
        <f>N163-V163</f>
        <v>0</v>
      </c>
      <c r="R163" s="21" t="s">
        <v>7</v>
      </c>
      <c r="S163" s="44">
        <f>N163-W163</f>
        <v>0</v>
      </c>
      <c r="T163" s="21" t="s">
        <v>7</v>
      </c>
      <c r="U163" s="3"/>
      <c r="V163" s="22">
        <v>0</v>
      </c>
      <c r="W163" s="170">
        <v>0</v>
      </c>
    </row>
    <row r="164" spans="1:23" ht="13.6">
      <c r="A164" s="15"/>
      <c r="B164" s="14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1"/>
      <c r="Q164" s="8"/>
      <c r="R164" s="21"/>
      <c r="S164" s="8"/>
      <c r="T164" s="8"/>
      <c r="U164" s="3"/>
      <c r="V164" s="22"/>
      <c r="W164" s="170"/>
    </row>
    <row r="165" spans="1:23" ht="13.6">
      <c r="A165" s="15" t="s">
        <v>68</v>
      </c>
      <c r="B165" s="14">
        <v>33.200000000000003</v>
      </c>
      <c r="C165" s="22">
        <v>35.799999999999997</v>
      </c>
      <c r="D165" s="22">
        <v>34.599999999999994</v>
      </c>
      <c r="E165" s="22">
        <v>32.9</v>
      </c>
      <c r="F165" s="22">
        <v>41.4</v>
      </c>
      <c r="G165" s="22">
        <v>37</v>
      </c>
      <c r="H165" s="22">
        <v>44.8</v>
      </c>
      <c r="I165" s="22">
        <v>37.799999999999997</v>
      </c>
      <c r="J165" s="22">
        <v>47.6</v>
      </c>
      <c r="K165" s="22">
        <v>46</v>
      </c>
      <c r="L165" s="22">
        <v>55.6</v>
      </c>
      <c r="M165" s="22">
        <v>357.9</v>
      </c>
      <c r="N165" s="22">
        <v>18.8</v>
      </c>
      <c r="O165" s="22">
        <f>N165/M165*100</f>
        <v>5.2528639284716405</v>
      </c>
      <c r="P165" s="124">
        <f>N165/$N151*100</f>
        <v>11.562115621156209</v>
      </c>
      <c r="Q165" s="44">
        <f>N165-V165</f>
        <v>-4.3999999999999986</v>
      </c>
      <c r="R165" s="21">
        <f>N165/V165*100</f>
        <v>81.034482758620697</v>
      </c>
      <c r="S165" s="44">
        <f>N165-W165</f>
        <v>-0.5</v>
      </c>
      <c r="T165" s="44">
        <f>N165/W165*100</f>
        <v>97.409326424870471</v>
      </c>
      <c r="U165" s="3"/>
      <c r="V165" s="22">
        <v>23.2</v>
      </c>
      <c r="W165" s="170">
        <v>19.3</v>
      </c>
    </row>
    <row r="166" spans="1:23" ht="13.6">
      <c r="A166" s="15"/>
      <c r="B166" s="14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1"/>
      <c r="Q166" s="8"/>
      <c r="R166" s="45"/>
      <c r="S166" s="8"/>
      <c r="T166" s="8"/>
      <c r="U166" s="3"/>
      <c r="V166" s="22"/>
      <c r="W166" s="170"/>
    </row>
    <row r="167" spans="1:23">
      <c r="A167" s="15" t="s">
        <v>80</v>
      </c>
      <c r="B167" s="14">
        <v>9.6999999999999993</v>
      </c>
      <c r="C167" s="22">
        <v>10.3</v>
      </c>
      <c r="D167" s="22">
        <v>12.3</v>
      </c>
      <c r="E167" s="22">
        <v>16.899999999999999</v>
      </c>
      <c r="F167" s="22">
        <v>16.8</v>
      </c>
      <c r="G167" s="22">
        <v>15.7</v>
      </c>
      <c r="H167" s="22">
        <v>16.7</v>
      </c>
      <c r="I167" s="22">
        <v>13.4</v>
      </c>
      <c r="J167" s="22">
        <v>14.3</v>
      </c>
      <c r="K167" s="22">
        <v>4.3999999999999995</v>
      </c>
      <c r="L167" s="22">
        <v>3.9000000000000004</v>
      </c>
      <c r="M167" s="22">
        <v>776.6</v>
      </c>
      <c r="N167" s="22">
        <v>31.3</v>
      </c>
      <c r="O167" s="22">
        <f>N167/M167*100</f>
        <v>4.0303888745815097</v>
      </c>
      <c r="P167" s="62">
        <f>N167/$N151*100</f>
        <v>19.249692496924968</v>
      </c>
      <c r="Q167" s="44">
        <f>N167-V167</f>
        <v>-3.2439999999999962</v>
      </c>
      <c r="R167" s="21">
        <f>N167/V167*100</f>
        <v>90.6090782769801</v>
      </c>
      <c r="S167" s="92">
        <f>N167-W167</f>
        <v>21.1</v>
      </c>
      <c r="T167" s="92" t="s">
        <v>407</v>
      </c>
      <c r="U167" s="3"/>
      <c r="V167" s="22">
        <v>34.543999999999997</v>
      </c>
      <c r="W167" s="170">
        <v>10.199999999999999</v>
      </c>
    </row>
    <row r="170" spans="1:23">
      <c r="A170" s="63" t="s">
        <v>445</v>
      </c>
    </row>
    <row r="171" spans="1:23">
      <c r="A171" s="4"/>
    </row>
    <row r="172" spans="1:23" ht="27.7" customHeight="1">
      <c r="A172" s="696"/>
      <c r="B172" s="36" t="s">
        <v>99</v>
      </c>
      <c r="C172" s="37" t="s">
        <v>98</v>
      </c>
      <c r="D172" s="38"/>
      <c r="E172" s="39"/>
      <c r="F172" s="35" t="s">
        <v>97</v>
      </c>
      <c r="G172" s="23"/>
      <c r="H172" s="35" t="s">
        <v>96</v>
      </c>
      <c r="I172" s="23"/>
      <c r="M172" s="40" t="s">
        <v>103</v>
      </c>
      <c r="N172" s="702" t="s">
        <v>203</v>
      </c>
      <c r="O172" s="703"/>
      <c r="P172" s="703"/>
      <c r="Q172" s="703"/>
      <c r="R172" s="703"/>
      <c r="S172" s="703"/>
      <c r="T172" s="704"/>
    </row>
    <row r="173" spans="1:23" ht="45" customHeight="1">
      <c r="A173" s="697"/>
      <c r="B173" s="36"/>
      <c r="C173" s="37"/>
      <c r="D173" s="38"/>
      <c r="E173" s="39"/>
      <c r="F173" s="35"/>
      <c r="G173" s="23"/>
      <c r="H173" s="35"/>
      <c r="I173" s="23"/>
      <c r="M173" s="705" t="s">
        <v>1</v>
      </c>
      <c r="N173" s="707" t="s">
        <v>1</v>
      </c>
      <c r="O173" s="708" t="s">
        <v>112</v>
      </c>
      <c r="P173" s="705" t="s">
        <v>202</v>
      </c>
      <c r="Q173" s="707" t="s">
        <v>97</v>
      </c>
      <c r="R173" s="707"/>
      <c r="S173" s="707" t="s">
        <v>221</v>
      </c>
      <c r="T173" s="707"/>
    </row>
    <row r="174" spans="1:23" ht="27" customHeight="1">
      <c r="A174" s="698"/>
      <c r="B174" s="5" t="s">
        <v>1</v>
      </c>
      <c r="C174" s="5" t="s">
        <v>1</v>
      </c>
      <c r="D174" s="5" t="s">
        <v>100</v>
      </c>
      <c r="E174" s="5" t="s">
        <v>102</v>
      </c>
      <c r="F174" s="5" t="s">
        <v>1</v>
      </c>
      <c r="G174" s="5" t="s">
        <v>2</v>
      </c>
      <c r="H174" s="5" t="s">
        <v>1</v>
      </c>
      <c r="I174" s="5" t="s">
        <v>2</v>
      </c>
      <c r="M174" s="706"/>
      <c r="N174" s="707"/>
      <c r="O174" s="706"/>
      <c r="P174" s="709"/>
      <c r="Q174" s="5" t="s">
        <v>1</v>
      </c>
      <c r="R174" s="5" t="s">
        <v>2</v>
      </c>
      <c r="S174" s="5" t="s">
        <v>1</v>
      </c>
      <c r="T174" s="5" t="s">
        <v>2</v>
      </c>
      <c r="V174" s="144" t="s">
        <v>406</v>
      </c>
      <c r="W174" s="144" t="s">
        <v>212</v>
      </c>
    </row>
    <row r="175" spans="1:23">
      <c r="A175" s="700" t="s">
        <v>101</v>
      </c>
      <c r="B175" s="70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>
        <v>3389</v>
      </c>
      <c r="N175" s="19">
        <f>SUM(N177:N191)</f>
        <v>152.1</v>
      </c>
      <c r="O175" s="29">
        <f>N175/M175*100</f>
        <v>4.488049572145175</v>
      </c>
      <c r="P175" s="21"/>
      <c r="Q175" s="8">
        <f>N175-V175</f>
        <v>-10.500000000000028</v>
      </c>
      <c r="R175" s="45">
        <f>N175/V175*100</f>
        <v>93.542435424354238</v>
      </c>
      <c r="S175" s="44">
        <f>N175-W175</f>
        <v>-6.0000000000000284</v>
      </c>
      <c r="T175" s="44">
        <f>N175/W175*100</f>
        <v>96.204933586337745</v>
      </c>
      <c r="U175" s="3"/>
      <c r="V175" s="19">
        <f>SUM(V177:V191)</f>
        <v>162.60000000000002</v>
      </c>
      <c r="W175" s="174">
        <f>SUM(W177:W191)</f>
        <v>158.10000000000002</v>
      </c>
    </row>
    <row r="176" spans="1:23">
      <c r="A176" s="41"/>
      <c r="B176" s="4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1"/>
      <c r="Q176" s="6"/>
      <c r="R176" s="20"/>
      <c r="S176" s="6"/>
      <c r="T176" s="6"/>
      <c r="U176" s="3"/>
      <c r="V176" s="22"/>
      <c r="W176" s="170"/>
    </row>
    <row r="177" spans="1:23">
      <c r="A177" s="15" t="s">
        <v>3</v>
      </c>
      <c r="B177" s="14">
        <v>23.4</v>
      </c>
      <c r="C177" s="22">
        <v>47.199999999999996</v>
      </c>
      <c r="D177" s="22">
        <v>24</v>
      </c>
      <c r="E177" s="22">
        <v>31.799999999999997</v>
      </c>
      <c r="F177" s="22">
        <v>32.9</v>
      </c>
      <c r="G177" s="22">
        <v>39.6</v>
      </c>
      <c r="H177" s="22">
        <v>43.7</v>
      </c>
      <c r="I177" s="22">
        <v>43.9</v>
      </c>
      <c r="J177" s="22">
        <v>31.999999999999996</v>
      </c>
      <c r="K177" s="22">
        <v>33.099999999999994</v>
      </c>
      <c r="L177" s="22">
        <v>35.299999999999997</v>
      </c>
      <c r="M177" s="22">
        <v>611.29999999999995</v>
      </c>
      <c r="N177" s="22">
        <v>41.4</v>
      </c>
      <c r="O177" s="43">
        <f>N177/M177*100</f>
        <v>6.7724521511532796</v>
      </c>
      <c r="P177" s="62">
        <f>N177/$N175*100</f>
        <v>27.218934911242602</v>
      </c>
      <c r="Q177" s="44">
        <f>N177-V177</f>
        <v>-0.20000000000000284</v>
      </c>
      <c r="R177" s="21">
        <f>N177/V177*100</f>
        <v>99.519230769230759</v>
      </c>
      <c r="S177" s="92">
        <f>N177-W177</f>
        <v>5.6000000000000014</v>
      </c>
      <c r="T177" s="92">
        <f>N177/W177*100</f>
        <v>115.64245810055867</v>
      </c>
      <c r="U177" s="3"/>
      <c r="V177" s="22">
        <v>41.6</v>
      </c>
      <c r="W177" s="170">
        <v>35.799999999999997</v>
      </c>
    </row>
    <row r="178" spans="1:23" ht="13.6">
      <c r="A178" s="15"/>
      <c r="B178" s="14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1"/>
      <c r="Q178" s="6"/>
      <c r="R178" s="58"/>
      <c r="S178" s="6"/>
      <c r="T178" s="6"/>
      <c r="U178" s="3"/>
      <c r="V178" s="22"/>
      <c r="W178" s="170"/>
    </row>
    <row r="179" spans="1:23">
      <c r="A179" s="15" t="s">
        <v>23</v>
      </c>
      <c r="B179" s="14">
        <v>24.9</v>
      </c>
      <c r="C179" s="22">
        <v>21.700000000000003</v>
      </c>
      <c r="D179" s="22">
        <v>19.600000000000001</v>
      </c>
      <c r="E179" s="22">
        <v>18.899999999999999</v>
      </c>
      <c r="F179" s="22">
        <v>21.3</v>
      </c>
      <c r="G179" s="22">
        <v>21.2</v>
      </c>
      <c r="H179" s="22">
        <v>31.3</v>
      </c>
      <c r="I179" s="22">
        <v>24.8</v>
      </c>
      <c r="J179" s="22">
        <v>30.8</v>
      </c>
      <c r="K179" s="22">
        <v>34.799999999999997</v>
      </c>
      <c r="L179" s="22">
        <v>33.200000000000003</v>
      </c>
      <c r="M179" s="22">
        <v>708.9</v>
      </c>
      <c r="N179" s="22">
        <v>29</v>
      </c>
      <c r="O179" s="22">
        <f>N179/M179*100</f>
        <v>4.0908449710819585</v>
      </c>
      <c r="P179" s="62">
        <f>N179/$N175*100</f>
        <v>19.066403681788298</v>
      </c>
      <c r="Q179" s="6">
        <f>N179-V179</f>
        <v>0</v>
      </c>
      <c r="R179" s="58">
        <f>N179/V179*100</f>
        <v>100</v>
      </c>
      <c r="S179" s="8">
        <f>N179-W179</f>
        <v>-5.6000000000000014</v>
      </c>
      <c r="T179" s="8">
        <f>N179/W179*100</f>
        <v>83.815028901734095</v>
      </c>
      <c r="U179" s="3"/>
      <c r="V179" s="22">
        <v>29</v>
      </c>
      <c r="W179" s="170">
        <v>34.6</v>
      </c>
    </row>
    <row r="180" spans="1:23" ht="13.6">
      <c r="A180" s="15"/>
      <c r="B180" s="14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1"/>
      <c r="Q180" s="8"/>
      <c r="R180" s="45"/>
      <c r="S180" s="8"/>
      <c r="T180" s="8"/>
      <c r="U180" s="3"/>
      <c r="V180" s="22"/>
      <c r="W180" s="170"/>
    </row>
    <row r="181" spans="1:23" ht="13.6">
      <c r="A181" s="15" t="s">
        <v>34</v>
      </c>
      <c r="B181" s="14">
        <v>17.599999999999998</v>
      </c>
      <c r="C181" s="22">
        <v>19.7</v>
      </c>
      <c r="D181" s="22">
        <v>21.7</v>
      </c>
      <c r="E181" s="22">
        <v>24.299999999999997</v>
      </c>
      <c r="F181" s="22">
        <v>30.1</v>
      </c>
      <c r="G181" s="22">
        <v>20.099999999999998</v>
      </c>
      <c r="H181" s="22">
        <v>20.399999999999999</v>
      </c>
      <c r="I181" s="22">
        <v>25.9</v>
      </c>
      <c r="J181" s="22">
        <v>26.9</v>
      </c>
      <c r="K181" s="22">
        <v>32.799999999999997</v>
      </c>
      <c r="L181" s="22">
        <v>27.3</v>
      </c>
      <c r="M181" s="22">
        <v>420.7</v>
      </c>
      <c r="N181" s="22">
        <v>0.6</v>
      </c>
      <c r="O181" s="43">
        <f>N181/M181*100</f>
        <v>0.14261944378416924</v>
      </c>
      <c r="P181" s="124">
        <f>N181/$N175*100</f>
        <v>0.39447731755424065</v>
      </c>
      <c r="Q181" s="8">
        <f>N181-V181</f>
        <v>-17.2</v>
      </c>
      <c r="R181" s="45">
        <f>N181/V181*100</f>
        <v>3.3707865168539324</v>
      </c>
      <c r="S181" s="8">
        <f>N181-W181</f>
        <v>-32.799999999999997</v>
      </c>
      <c r="T181" s="8">
        <f>N181/W181*100</f>
        <v>1.7964071856287425</v>
      </c>
      <c r="U181" s="3"/>
      <c r="V181" s="22">
        <v>17.8</v>
      </c>
      <c r="W181" s="170">
        <v>33.4</v>
      </c>
    </row>
    <row r="182" spans="1:23" ht="13.6">
      <c r="A182" s="15"/>
      <c r="B182" s="14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61"/>
      <c r="P182" s="21"/>
      <c r="Q182" s="8"/>
      <c r="R182" s="45"/>
      <c r="S182" s="8"/>
      <c r="T182" s="8"/>
      <c r="U182" s="3"/>
      <c r="V182" s="22"/>
      <c r="W182" s="170"/>
    </row>
    <row r="183" spans="1:23">
      <c r="A183" s="15" t="s">
        <v>91</v>
      </c>
      <c r="B183" s="14">
        <v>5.7</v>
      </c>
      <c r="C183" s="22">
        <v>0.5</v>
      </c>
      <c r="D183" s="22">
        <v>0.3</v>
      </c>
      <c r="E183" s="22">
        <v>0</v>
      </c>
      <c r="F183" s="22">
        <v>0.5</v>
      </c>
      <c r="G183" s="22">
        <v>0.1</v>
      </c>
      <c r="H183" s="22">
        <v>0</v>
      </c>
      <c r="I183" s="22">
        <v>0</v>
      </c>
      <c r="J183" s="22">
        <v>0</v>
      </c>
      <c r="K183" s="22">
        <v>1.1000000000000001</v>
      </c>
      <c r="L183" s="22">
        <v>1.3</v>
      </c>
      <c r="M183" s="22">
        <v>177.7</v>
      </c>
      <c r="N183" s="22">
        <v>13.4</v>
      </c>
      <c r="O183" s="43">
        <f>N183/M183*100</f>
        <v>7.5407990996060787</v>
      </c>
      <c r="P183" s="21">
        <f>N183/$N175*100</f>
        <v>8.8099934253780425</v>
      </c>
      <c r="Q183" s="8">
        <f>N183-V183</f>
        <v>-1.5</v>
      </c>
      <c r="R183" s="45">
        <f>N183/V183*100</f>
        <v>89.932885906040269</v>
      </c>
      <c r="S183" s="92">
        <f>N183-W183</f>
        <v>0.90000000000000036</v>
      </c>
      <c r="T183" s="92">
        <f>N183/W183*100</f>
        <v>107.2</v>
      </c>
      <c r="U183" s="16"/>
      <c r="V183" s="22">
        <v>14.9</v>
      </c>
      <c r="W183" s="170">
        <v>12.5</v>
      </c>
    </row>
    <row r="184" spans="1:23">
      <c r="A184" s="15"/>
      <c r="B184" s="14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9"/>
      <c r="P184" s="21"/>
      <c r="Q184" s="8"/>
      <c r="R184" s="21"/>
      <c r="S184" s="8"/>
      <c r="T184" s="8"/>
      <c r="U184" s="3"/>
      <c r="V184" s="22"/>
      <c r="W184" s="170"/>
    </row>
    <row r="185" spans="1:23" ht="13.6">
      <c r="A185" s="15" t="s">
        <v>48</v>
      </c>
      <c r="B185" s="14">
        <v>74.5</v>
      </c>
      <c r="C185" s="22">
        <v>62.800000000000004</v>
      </c>
      <c r="D185" s="22">
        <v>83.3</v>
      </c>
      <c r="E185" s="22">
        <v>59.2</v>
      </c>
      <c r="F185" s="22">
        <v>60.4</v>
      </c>
      <c r="G185" s="22">
        <v>71.900000000000006</v>
      </c>
      <c r="H185" s="22">
        <v>59.9</v>
      </c>
      <c r="I185" s="22">
        <v>56.7</v>
      </c>
      <c r="J185" s="22">
        <v>71.2</v>
      </c>
      <c r="K185" s="22">
        <v>91.4</v>
      </c>
      <c r="L185" s="22">
        <v>80.900000000000006</v>
      </c>
      <c r="M185" s="22">
        <v>181.4</v>
      </c>
      <c r="N185" s="22">
        <v>12.5</v>
      </c>
      <c r="O185" s="43">
        <f>N185/M185*100</f>
        <v>6.8908489525909582</v>
      </c>
      <c r="P185" s="124">
        <f>N185/$N175*100</f>
        <v>8.2182774490466812</v>
      </c>
      <c r="Q185" s="6">
        <f>N185-V185</f>
        <v>3.3000000000000007</v>
      </c>
      <c r="R185" s="58">
        <f>N185/V185*100</f>
        <v>135.86956521739131</v>
      </c>
      <c r="S185" s="6">
        <f>N185-W185</f>
        <v>0.19999999999999929</v>
      </c>
      <c r="T185" s="6">
        <f>N185/W185*100</f>
        <v>101.62601626016259</v>
      </c>
      <c r="U185" s="3"/>
      <c r="V185" s="22">
        <v>9.1999999999999993</v>
      </c>
      <c r="W185" s="170">
        <v>12.3</v>
      </c>
    </row>
    <row r="186" spans="1:23" ht="13.6">
      <c r="A186" s="15"/>
      <c r="B186" s="14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1"/>
      <c r="Q186" s="8"/>
      <c r="R186" s="21"/>
      <c r="S186" s="8"/>
      <c r="T186" s="8"/>
      <c r="U186" s="3"/>
      <c r="V186" s="22"/>
      <c r="W186" s="170"/>
    </row>
    <row r="187" spans="1:23" ht="13.6">
      <c r="A187" s="15" t="s">
        <v>63</v>
      </c>
      <c r="B187" s="14">
        <v>2.5</v>
      </c>
      <c r="C187" s="22">
        <v>2.5</v>
      </c>
      <c r="D187" s="22">
        <v>2.1</v>
      </c>
      <c r="E187" s="22">
        <v>2.1</v>
      </c>
      <c r="F187" s="22">
        <v>2.1</v>
      </c>
      <c r="G187" s="22">
        <v>2.1</v>
      </c>
      <c r="H187" s="22">
        <v>2.1</v>
      </c>
      <c r="I187" s="22">
        <v>2.1</v>
      </c>
      <c r="J187" s="22">
        <v>2.1</v>
      </c>
      <c r="K187" s="22">
        <v>2.1</v>
      </c>
      <c r="L187" s="22">
        <v>1.8</v>
      </c>
      <c r="M187" s="22">
        <v>68.099999999999994</v>
      </c>
      <c r="N187" s="22">
        <v>0</v>
      </c>
      <c r="O187" s="22">
        <f>N187/M187*100</f>
        <v>0</v>
      </c>
      <c r="P187" s="21">
        <f>N187/$N175*100</f>
        <v>0</v>
      </c>
      <c r="Q187" s="44">
        <f>N187-V187</f>
        <v>0</v>
      </c>
      <c r="R187" s="21" t="s">
        <v>7</v>
      </c>
      <c r="S187" s="44">
        <f>N187-W187</f>
        <v>0</v>
      </c>
      <c r="T187" s="21" t="s">
        <v>7</v>
      </c>
      <c r="U187" s="3"/>
      <c r="V187" s="22">
        <v>0</v>
      </c>
      <c r="W187" s="170">
        <v>0</v>
      </c>
    </row>
    <row r="188" spans="1:23" ht="13.6">
      <c r="A188" s="15"/>
      <c r="B188" s="14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1"/>
      <c r="Q188" s="8"/>
      <c r="R188" s="21"/>
      <c r="S188" s="8"/>
      <c r="T188" s="8"/>
      <c r="U188" s="3"/>
      <c r="V188" s="22"/>
      <c r="W188" s="170"/>
    </row>
    <row r="189" spans="1:23">
      <c r="A189" s="15" t="s">
        <v>68</v>
      </c>
      <c r="B189" s="14">
        <v>33.200000000000003</v>
      </c>
      <c r="C189" s="22">
        <v>35.799999999999997</v>
      </c>
      <c r="D189" s="22">
        <v>34.599999999999994</v>
      </c>
      <c r="E189" s="22">
        <v>32.9</v>
      </c>
      <c r="F189" s="22">
        <v>41.4</v>
      </c>
      <c r="G189" s="22">
        <v>37</v>
      </c>
      <c r="H189" s="22">
        <v>44.8</v>
      </c>
      <c r="I189" s="22">
        <v>37.799999999999997</v>
      </c>
      <c r="J189" s="22">
        <v>47.6</v>
      </c>
      <c r="K189" s="22">
        <v>46</v>
      </c>
      <c r="L189" s="22">
        <v>55.6</v>
      </c>
      <c r="M189" s="22">
        <v>392.2</v>
      </c>
      <c r="N189" s="22">
        <v>24</v>
      </c>
      <c r="O189" s="22">
        <f>N189/M189*100</f>
        <v>6.1193268740438551</v>
      </c>
      <c r="P189" s="62">
        <f>N189/$N175*100</f>
        <v>15.779092702169626</v>
      </c>
      <c r="Q189" s="92">
        <f>N189-V189</f>
        <v>5.1999999999999993</v>
      </c>
      <c r="R189" s="20">
        <f>N189/V189*100</f>
        <v>127.6595744680851</v>
      </c>
      <c r="S189" s="92">
        <f>N189-W189</f>
        <v>4.6999999999999993</v>
      </c>
      <c r="T189" s="92">
        <f>N189/W189*100</f>
        <v>124.35233160621762</v>
      </c>
      <c r="U189" s="3"/>
      <c r="V189" s="22">
        <v>18.8</v>
      </c>
      <c r="W189" s="170">
        <v>19.3</v>
      </c>
    </row>
    <row r="190" spans="1:23" ht="13.6">
      <c r="A190" s="15"/>
      <c r="B190" s="14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1"/>
      <c r="Q190" s="8"/>
      <c r="R190" s="45"/>
      <c r="S190" s="8"/>
      <c r="T190" s="8"/>
      <c r="U190" s="3"/>
      <c r="V190" s="22"/>
      <c r="W190" s="170"/>
    </row>
    <row r="191" spans="1:23">
      <c r="A191" s="15" t="s">
        <v>80</v>
      </c>
      <c r="B191" s="14">
        <v>9.6999999999999993</v>
      </c>
      <c r="C191" s="22">
        <v>10.3</v>
      </c>
      <c r="D191" s="22">
        <v>12.3</v>
      </c>
      <c r="E191" s="22">
        <v>16.899999999999999</v>
      </c>
      <c r="F191" s="22">
        <v>16.8</v>
      </c>
      <c r="G191" s="22">
        <v>15.7</v>
      </c>
      <c r="H191" s="22">
        <v>16.7</v>
      </c>
      <c r="I191" s="22">
        <v>13.4</v>
      </c>
      <c r="J191" s="22">
        <v>14.3</v>
      </c>
      <c r="K191" s="22">
        <v>4.3999999999999995</v>
      </c>
      <c r="L191" s="22">
        <v>3.9000000000000004</v>
      </c>
      <c r="M191" s="22">
        <v>828.7</v>
      </c>
      <c r="N191" s="22">
        <v>31.2</v>
      </c>
      <c r="O191" s="22">
        <f>N191/M191*100</f>
        <v>3.7649330276336426</v>
      </c>
      <c r="P191" s="62">
        <f>N191/$N175*100</f>
        <v>20.512820512820511</v>
      </c>
      <c r="Q191" s="44">
        <f>N191-V191</f>
        <v>-0.10000000000000142</v>
      </c>
      <c r="R191" s="21">
        <f>N191/V191*100</f>
        <v>99.680511182108617</v>
      </c>
      <c r="S191" s="92">
        <f>N191-W191</f>
        <v>21</v>
      </c>
      <c r="T191" s="92" t="s">
        <v>407</v>
      </c>
      <c r="U191" s="3"/>
      <c r="V191" s="22">
        <v>31.3</v>
      </c>
      <c r="W191" s="170">
        <v>10.199999999999999</v>
      </c>
    </row>
    <row r="194" spans="1:23">
      <c r="A194" s="63" t="s">
        <v>450</v>
      </c>
    </row>
    <row r="195" spans="1:23">
      <c r="A195" s="4"/>
    </row>
    <row r="196" spans="1:23" ht="30.1" customHeight="1">
      <c r="A196" s="696"/>
      <c r="B196" s="36" t="s">
        <v>99</v>
      </c>
      <c r="C196" s="37" t="s">
        <v>98</v>
      </c>
      <c r="D196" s="38"/>
      <c r="E196" s="39"/>
      <c r="F196" s="35" t="s">
        <v>97</v>
      </c>
      <c r="G196" s="23"/>
      <c r="H196" s="35" t="s">
        <v>96</v>
      </c>
      <c r="I196" s="23"/>
      <c r="M196" s="40" t="s">
        <v>103</v>
      </c>
      <c r="N196" s="702" t="s">
        <v>203</v>
      </c>
      <c r="O196" s="703"/>
      <c r="P196" s="703"/>
      <c r="Q196" s="703"/>
      <c r="R196" s="703"/>
      <c r="S196" s="703"/>
      <c r="T196" s="704"/>
    </row>
    <row r="197" spans="1:23" ht="47.25" customHeight="1">
      <c r="A197" s="697"/>
      <c r="B197" s="36"/>
      <c r="C197" s="37"/>
      <c r="D197" s="38"/>
      <c r="E197" s="39"/>
      <c r="F197" s="35"/>
      <c r="G197" s="23"/>
      <c r="H197" s="35"/>
      <c r="I197" s="23"/>
      <c r="M197" s="705" t="s">
        <v>1</v>
      </c>
      <c r="N197" s="707" t="s">
        <v>1</v>
      </c>
      <c r="O197" s="708" t="s">
        <v>112</v>
      </c>
      <c r="P197" s="705" t="s">
        <v>202</v>
      </c>
      <c r="Q197" s="707" t="s">
        <v>97</v>
      </c>
      <c r="R197" s="707"/>
      <c r="S197" s="707" t="s">
        <v>221</v>
      </c>
      <c r="T197" s="707"/>
    </row>
    <row r="198" spans="1:23" ht="27.7" customHeight="1">
      <c r="A198" s="698"/>
      <c r="B198" s="5" t="s">
        <v>1</v>
      </c>
      <c r="C198" s="5" t="s">
        <v>1</v>
      </c>
      <c r="D198" s="5" t="s">
        <v>100</v>
      </c>
      <c r="E198" s="5" t="s">
        <v>102</v>
      </c>
      <c r="F198" s="5" t="s">
        <v>1</v>
      </c>
      <c r="G198" s="5" t="s">
        <v>2</v>
      </c>
      <c r="H198" s="5" t="s">
        <v>1</v>
      </c>
      <c r="I198" s="5" t="s">
        <v>2</v>
      </c>
      <c r="M198" s="706"/>
      <c r="N198" s="707"/>
      <c r="O198" s="706"/>
      <c r="P198" s="709"/>
      <c r="Q198" s="5" t="s">
        <v>1</v>
      </c>
      <c r="R198" s="5" t="s">
        <v>2</v>
      </c>
      <c r="S198" s="5" t="s">
        <v>1</v>
      </c>
      <c r="T198" s="5" t="s">
        <v>2</v>
      </c>
      <c r="V198" s="144" t="s">
        <v>443</v>
      </c>
      <c r="W198" s="144" t="s">
        <v>212</v>
      </c>
    </row>
    <row r="199" spans="1:23">
      <c r="A199" s="700" t="s">
        <v>101</v>
      </c>
      <c r="B199" s="70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>
        <v>3219</v>
      </c>
      <c r="N199" s="19">
        <f>SUM(N201:N215)</f>
        <v>140</v>
      </c>
      <c r="O199" s="29">
        <f>N199/M199*100</f>
        <v>4.3491767629698659</v>
      </c>
      <c r="P199" s="21"/>
      <c r="Q199" s="8">
        <f>N199-V199</f>
        <v>-12.099999999999994</v>
      </c>
      <c r="R199" s="45">
        <f>N199/V199*100</f>
        <v>92.044707429322813</v>
      </c>
      <c r="S199" s="8">
        <f>N199-W199</f>
        <v>-18.100000000000023</v>
      </c>
      <c r="T199" s="8">
        <f>N199/W199*100</f>
        <v>88.551549652118894</v>
      </c>
      <c r="U199" s="3"/>
      <c r="V199" s="19">
        <f>SUM(V201:V215)</f>
        <v>152.1</v>
      </c>
      <c r="W199" s="174">
        <f>SUM(W201:W215)</f>
        <v>158.10000000000002</v>
      </c>
    </row>
    <row r="200" spans="1:23">
      <c r="A200" s="41"/>
      <c r="B200" s="4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1"/>
      <c r="Q200" s="6"/>
      <c r="R200" s="20"/>
      <c r="S200" s="6"/>
      <c r="T200" s="6"/>
      <c r="U200" s="3"/>
      <c r="V200" s="22"/>
      <c r="W200" s="170"/>
    </row>
    <row r="201" spans="1:23">
      <c r="A201" s="15" t="s">
        <v>3</v>
      </c>
      <c r="B201" s="14">
        <v>23.4</v>
      </c>
      <c r="C201" s="22">
        <v>47.199999999999996</v>
      </c>
      <c r="D201" s="22">
        <v>24</v>
      </c>
      <c r="E201" s="22">
        <v>31.799999999999997</v>
      </c>
      <c r="F201" s="22">
        <v>32.9</v>
      </c>
      <c r="G201" s="22">
        <v>39.6</v>
      </c>
      <c r="H201" s="22">
        <v>43.7</v>
      </c>
      <c r="I201" s="22">
        <v>43.9</v>
      </c>
      <c r="J201" s="22">
        <v>31.999999999999996</v>
      </c>
      <c r="K201" s="22">
        <v>33.099999999999994</v>
      </c>
      <c r="L201" s="22">
        <v>35.299999999999997</v>
      </c>
      <c r="M201" s="22">
        <v>606.4</v>
      </c>
      <c r="N201" s="22">
        <v>39</v>
      </c>
      <c r="O201" s="43">
        <f>N201/M201*100</f>
        <v>6.4313984168865437</v>
      </c>
      <c r="P201" s="62">
        <f>N201/$N199*100</f>
        <v>27.857142857142858</v>
      </c>
      <c r="Q201" s="8">
        <f>N201-V201</f>
        <v>-2.3999999999999986</v>
      </c>
      <c r="R201" s="45">
        <f>N201/V201*100</f>
        <v>94.20289855072464</v>
      </c>
      <c r="S201" s="92">
        <f>N201-W201</f>
        <v>3.2000000000000028</v>
      </c>
      <c r="T201" s="92">
        <f>N201/W201*100</f>
        <v>108.93854748603353</v>
      </c>
      <c r="U201" s="3"/>
      <c r="V201" s="22">
        <v>41.4</v>
      </c>
      <c r="W201" s="170">
        <v>35.799999999999997</v>
      </c>
    </row>
    <row r="202" spans="1:23" ht="13.6">
      <c r="A202" s="15"/>
      <c r="B202" s="14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1"/>
      <c r="Q202" s="6"/>
      <c r="R202" s="58"/>
      <c r="S202" s="6"/>
      <c r="T202" s="6"/>
      <c r="U202" s="3"/>
      <c r="V202" s="22"/>
      <c r="W202" s="170"/>
    </row>
    <row r="203" spans="1:23">
      <c r="A203" s="15" t="s">
        <v>23</v>
      </c>
      <c r="B203" s="14">
        <v>24.9</v>
      </c>
      <c r="C203" s="22">
        <v>21.700000000000003</v>
      </c>
      <c r="D203" s="22">
        <v>19.600000000000001</v>
      </c>
      <c r="E203" s="22">
        <v>18.899999999999999</v>
      </c>
      <c r="F203" s="22">
        <v>21.3</v>
      </c>
      <c r="G203" s="22">
        <v>21.2</v>
      </c>
      <c r="H203" s="22">
        <v>31.3</v>
      </c>
      <c r="I203" s="22">
        <v>24.8</v>
      </c>
      <c r="J203" s="22">
        <v>30.8</v>
      </c>
      <c r="K203" s="22">
        <v>34.799999999999997</v>
      </c>
      <c r="L203" s="22">
        <v>33.200000000000003</v>
      </c>
      <c r="M203" s="22">
        <v>589.4</v>
      </c>
      <c r="N203" s="22">
        <v>32.5</v>
      </c>
      <c r="O203" s="22">
        <f>N203/M203*100</f>
        <v>5.5140821174075327</v>
      </c>
      <c r="P203" s="62">
        <f>N203/$N199*100</f>
        <v>23.214285714285715</v>
      </c>
      <c r="Q203" s="92">
        <f>N203-V203</f>
        <v>3.5</v>
      </c>
      <c r="R203" s="20">
        <f>N203/V203*100</f>
        <v>112.06896551724137</v>
      </c>
      <c r="S203" s="8">
        <f>N203-W203</f>
        <v>-2.1000000000000014</v>
      </c>
      <c r="T203" s="8">
        <f>N203/W203*100</f>
        <v>93.930635838150295</v>
      </c>
      <c r="U203" s="3"/>
      <c r="V203" s="22">
        <v>29</v>
      </c>
      <c r="W203" s="170">
        <v>34.6</v>
      </c>
    </row>
    <row r="204" spans="1:23" ht="13.6">
      <c r="A204" s="15"/>
      <c r="B204" s="14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1"/>
      <c r="Q204" s="8"/>
      <c r="R204" s="45"/>
      <c r="S204" s="8"/>
      <c r="T204" s="8"/>
      <c r="U204" s="3"/>
      <c r="V204" s="22"/>
      <c r="W204" s="170"/>
    </row>
    <row r="205" spans="1:23">
      <c r="A205" s="15" t="s">
        <v>34</v>
      </c>
      <c r="B205" s="14">
        <v>17.599999999999998</v>
      </c>
      <c r="C205" s="22">
        <v>19.7</v>
      </c>
      <c r="D205" s="22">
        <v>21.7</v>
      </c>
      <c r="E205" s="22">
        <v>24.299999999999997</v>
      </c>
      <c r="F205" s="22">
        <v>30.1</v>
      </c>
      <c r="G205" s="22">
        <v>20.099999999999998</v>
      </c>
      <c r="H205" s="22">
        <v>20.399999999999999</v>
      </c>
      <c r="I205" s="22">
        <v>25.9</v>
      </c>
      <c r="J205" s="22">
        <v>26.9</v>
      </c>
      <c r="K205" s="22">
        <v>32.799999999999997</v>
      </c>
      <c r="L205" s="22">
        <v>27.3</v>
      </c>
      <c r="M205" s="22">
        <v>401.2</v>
      </c>
      <c r="N205" s="22">
        <v>1.1000000000000001</v>
      </c>
      <c r="O205" s="43">
        <f>N205/M205*100</f>
        <v>0.2741774675972084</v>
      </c>
      <c r="P205" s="124">
        <f>N205/$N199*100</f>
        <v>0.78571428571428581</v>
      </c>
      <c r="Q205" s="92">
        <f>N205-V205</f>
        <v>0.50000000000000011</v>
      </c>
      <c r="R205" s="20">
        <f>N205/V205*100</f>
        <v>183.33333333333334</v>
      </c>
      <c r="S205" s="8">
        <f>N205-W205</f>
        <v>-32.299999999999997</v>
      </c>
      <c r="T205" s="8">
        <f>N205/W205*100</f>
        <v>3.293413173652695</v>
      </c>
      <c r="U205" s="3"/>
      <c r="V205" s="22">
        <v>0.6</v>
      </c>
      <c r="W205" s="170">
        <v>33.4</v>
      </c>
    </row>
    <row r="206" spans="1:23">
      <c r="A206" s="15"/>
      <c r="B206" s="14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61"/>
      <c r="P206" s="21"/>
      <c r="Q206" s="92"/>
      <c r="R206" s="20"/>
      <c r="S206" s="8"/>
      <c r="T206" s="8"/>
      <c r="U206" s="3"/>
      <c r="V206" s="22"/>
      <c r="W206" s="170"/>
    </row>
    <row r="207" spans="1:23">
      <c r="A207" s="15" t="s">
        <v>91</v>
      </c>
      <c r="B207" s="14">
        <v>5.7</v>
      </c>
      <c r="C207" s="22">
        <v>0.5</v>
      </c>
      <c r="D207" s="22">
        <v>0.3</v>
      </c>
      <c r="E207" s="22">
        <v>0</v>
      </c>
      <c r="F207" s="22">
        <v>0.5</v>
      </c>
      <c r="G207" s="22">
        <v>0.1</v>
      </c>
      <c r="H207" s="22">
        <v>0</v>
      </c>
      <c r="I207" s="22">
        <v>0</v>
      </c>
      <c r="J207" s="22">
        <v>0</v>
      </c>
      <c r="K207" s="22">
        <v>1.1000000000000001</v>
      </c>
      <c r="L207" s="22">
        <v>1.3</v>
      </c>
      <c r="M207" s="22">
        <v>174.9</v>
      </c>
      <c r="N207" s="22">
        <v>13.5</v>
      </c>
      <c r="O207" s="43">
        <f>N207/M207*100</f>
        <v>7.7186963979416809</v>
      </c>
      <c r="P207" s="21">
        <f>N207/$N199*100</f>
        <v>9.6428571428571441</v>
      </c>
      <c r="Q207" s="92">
        <f>N207-V207</f>
        <v>9.9999999999999645E-2</v>
      </c>
      <c r="R207" s="20">
        <f>N207/V207*100</f>
        <v>100.74626865671641</v>
      </c>
      <c r="S207" s="92">
        <f>N207-W207</f>
        <v>1</v>
      </c>
      <c r="T207" s="92">
        <f>N207/W207*100</f>
        <v>108</v>
      </c>
      <c r="U207" s="16"/>
      <c r="V207" s="22">
        <v>13.4</v>
      </c>
      <c r="W207" s="170">
        <v>12.5</v>
      </c>
    </row>
    <row r="208" spans="1:23">
      <c r="A208" s="15"/>
      <c r="B208" s="14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9"/>
      <c r="P208" s="21"/>
      <c r="Q208" s="8"/>
      <c r="R208" s="21"/>
      <c r="S208" s="8"/>
      <c r="T208" s="8"/>
      <c r="U208" s="3"/>
      <c r="V208" s="22"/>
      <c r="W208" s="170"/>
    </row>
    <row r="209" spans="1:23" ht="13.6">
      <c r="A209" s="15" t="s">
        <v>48</v>
      </c>
      <c r="B209" s="14">
        <v>74.5</v>
      </c>
      <c r="C209" s="22">
        <v>62.800000000000004</v>
      </c>
      <c r="D209" s="22">
        <v>83.3</v>
      </c>
      <c r="E209" s="22">
        <v>59.2</v>
      </c>
      <c r="F209" s="22">
        <v>60.4</v>
      </c>
      <c r="G209" s="22">
        <v>71.900000000000006</v>
      </c>
      <c r="H209" s="22">
        <v>59.9</v>
      </c>
      <c r="I209" s="22">
        <v>56.7</v>
      </c>
      <c r="J209" s="22">
        <v>71.2</v>
      </c>
      <c r="K209" s="22">
        <v>91.4</v>
      </c>
      <c r="L209" s="22">
        <v>80.900000000000006</v>
      </c>
      <c r="M209" s="22">
        <v>187.6</v>
      </c>
      <c r="N209" s="22">
        <v>8.6</v>
      </c>
      <c r="O209" s="43">
        <f>N209/M209*100</f>
        <v>4.5842217484008527</v>
      </c>
      <c r="P209" s="124">
        <f>N209/$N199*100</f>
        <v>6.1428571428571423</v>
      </c>
      <c r="Q209" s="8">
        <f>N209-V209</f>
        <v>-3.9000000000000004</v>
      </c>
      <c r="R209" s="45">
        <f>N209/V209*100</f>
        <v>68.8</v>
      </c>
      <c r="S209" s="8">
        <f>N209-W209</f>
        <v>-3.7000000000000011</v>
      </c>
      <c r="T209" s="8">
        <f>N209/W209*100</f>
        <v>69.918699186991859</v>
      </c>
      <c r="U209" s="3"/>
      <c r="V209" s="22">
        <v>12.5</v>
      </c>
      <c r="W209" s="170">
        <v>12.3</v>
      </c>
    </row>
    <row r="210" spans="1:23" ht="13.6">
      <c r="A210" s="15"/>
      <c r="B210" s="14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1"/>
      <c r="Q210" s="8"/>
      <c r="R210" s="21"/>
      <c r="S210" s="8"/>
      <c r="T210" s="8"/>
      <c r="U210" s="3"/>
      <c r="V210" s="22"/>
      <c r="W210" s="170"/>
    </row>
    <row r="211" spans="1:23" ht="13.6">
      <c r="A211" s="15" t="s">
        <v>63</v>
      </c>
      <c r="B211" s="14">
        <v>2.5</v>
      </c>
      <c r="C211" s="22">
        <v>2.5</v>
      </c>
      <c r="D211" s="22">
        <v>2.1</v>
      </c>
      <c r="E211" s="22">
        <v>2.1</v>
      </c>
      <c r="F211" s="22">
        <v>2.1</v>
      </c>
      <c r="G211" s="22">
        <v>2.1</v>
      </c>
      <c r="H211" s="22">
        <v>2.1</v>
      </c>
      <c r="I211" s="22">
        <v>2.1</v>
      </c>
      <c r="J211" s="22">
        <v>2.1</v>
      </c>
      <c r="K211" s="22">
        <v>2.1</v>
      </c>
      <c r="L211" s="22">
        <v>1.8</v>
      </c>
      <c r="M211" s="22">
        <v>74.7</v>
      </c>
      <c r="N211" s="22">
        <v>0</v>
      </c>
      <c r="O211" s="22">
        <f>N211/M211*100</f>
        <v>0</v>
      </c>
      <c r="P211" s="21">
        <f>N211/$N199*100</f>
        <v>0</v>
      </c>
      <c r="Q211" s="44">
        <f>N211-V211</f>
        <v>0</v>
      </c>
      <c r="R211" s="21" t="s">
        <v>7</v>
      </c>
      <c r="S211" s="44">
        <f>N211-W211</f>
        <v>0</v>
      </c>
      <c r="T211" s="21" t="s">
        <v>7</v>
      </c>
      <c r="U211" s="3"/>
      <c r="V211" s="22">
        <v>0</v>
      </c>
      <c r="W211" s="170">
        <v>0</v>
      </c>
    </row>
    <row r="212" spans="1:23" ht="13.6">
      <c r="A212" s="15"/>
      <c r="B212" s="14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1"/>
      <c r="Q212" s="8"/>
      <c r="R212" s="21"/>
      <c r="S212" s="8"/>
      <c r="T212" s="8"/>
      <c r="U212" s="3"/>
      <c r="V212" s="22"/>
      <c r="W212" s="170"/>
    </row>
    <row r="213" spans="1:23">
      <c r="A213" s="15" t="s">
        <v>68</v>
      </c>
      <c r="B213" s="14">
        <v>33.200000000000003</v>
      </c>
      <c r="C213" s="22">
        <v>35.799999999999997</v>
      </c>
      <c r="D213" s="22">
        <v>34.599999999999994</v>
      </c>
      <c r="E213" s="22">
        <v>32.9</v>
      </c>
      <c r="F213" s="22">
        <v>41.4</v>
      </c>
      <c r="G213" s="22">
        <v>37</v>
      </c>
      <c r="H213" s="22">
        <v>44.8</v>
      </c>
      <c r="I213" s="22">
        <v>37.799999999999997</v>
      </c>
      <c r="J213" s="22">
        <v>47.6</v>
      </c>
      <c r="K213" s="22">
        <v>46</v>
      </c>
      <c r="L213" s="22">
        <v>55.6</v>
      </c>
      <c r="M213" s="22">
        <v>342.7</v>
      </c>
      <c r="N213" s="22">
        <v>20</v>
      </c>
      <c r="O213" s="22">
        <f>N213/M213*100</f>
        <v>5.8360081704114384</v>
      </c>
      <c r="P213" s="124">
        <f>N213/$N199*100</f>
        <v>14.285714285714285</v>
      </c>
      <c r="Q213" s="8">
        <f>N213-V213</f>
        <v>-4</v>
      </c>
      <c r="R213" s="45">
        <f>N213/V213*100</f>
        <v>83.333333333333343</v>
      </c>
      <c r="S213" s="92">
        <f>N213-W213</f>
        <v>0.69999999999999929</v>
      </c>
      <c r="T213" s="92">
        <f>N213/W213*100</f>
        <v>103.62694300518133</v>
      </c>
      <c r="U213" s="3"/>
      <c r="V213" s="22">
        <v>24</v>
      </c>
      <c r="W213" s="170">
        <v>19.3</v>
      </c>
    </row>
    <row r="214" spans="1:23" ht="13.6">
      <c r="A214" s="15"/>
      <c r="B214" s="14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1"/>
      <c r="Q214" s="8"/>
      <c r="R214" s="45"/>
      <c r="S214" s="8"/>
      <c r="T214" s="8"/>
      <c r="U214" s="3"/>
      <c r="V214" s="22"/>
      <c r="W214" s="170"/>
    </row>
    <row r="215" spans="1:23">
      <c r="A215" s="15" t="s">
        <v>80</v>
      </c>
      <c r="B215" s="14">
        <v>9.6999999999999993</v>
      </c>
      <c r="C215" s="22">
        <v>10.3</v>
      </c>
      <c r="D215" s="22">
        <v>12.3</v>
      </c>
      <c r="E215" s="22">
        <v>16.899999999999999</v>
      </c>
      <c r="F215" s="22">
        <v>16.8</v>
      </c>
      <c r="G215" s="22">
        <v>15.7</v>
      </c>
      <c r="H215" s="22">
        <v>16.7</v>
      </c>
      <c r="I215" s="22">
        <v>13.4</v>
      </c>
      <c r="J215" s="22">
        <v>14.3</v>
      </c>
      <c r="K215" s="22">
        <v>4.3999999999999995</v>
      </c>
      <c r="L215" s="22">
        <v>3.9000000000000004</v>
      </c>
      <c r="M215" s="22">
        <v>842.6</v>
      </c>
      <c r="N215" s="22">
        <v>25.3</v>
      </c>
      <c r="O215" s="22">
        <f>N215/M215*100</f>
        <v>3.0026109660574414</v>
      </c>
      <c r="P215" s="62">
        <f>N215/$N199*100</f>
        <v>18.071428571428573</v>
      </c>
      <c r="Q215" s="8">
        <f>N215-V215</f>
        <v>-5.8999999999999986</v>
      </c>
      <c r="R215" s="45">
        <f>N215/V215*100</f>
        <v>81.089743589743591</v>
      </c>
      <c r="S215" s="92">
        <f>N215-W215</f>
        <v>15.100000000000001</v>
      </c>
      <c r="T215" s="92" t="s">
        <v>232</v>
      </c>
      <c r="U215" s="3"/>
      <c r="V215" s="22">
        <v>31.2</v>
      </c>
      <c r="W215" s="170">
        <v>10.199999999999999</v>
      </c>
    </row>
  </sheetData>
  <mergeCells count="81">
    <mergeCell ref="A127:B127"/>
    <mergeCell ref="A124:A126"/>
    <mergeCell ref="N124:T124"/>
    <mergeCell ref="M125:M126"/>
    <mergeCell ref="N125:N126"/>
    <mergeCell ref="O125:O126"/>
    <mergeCell ref="P125:P126"/>
    <mergeCell ref="Q125:R125"/>
    <mergeCell ref="S125:T125"/>
    <mergeCell ref="A79:B79"/>
    <mergeCell ref="A76:A78"/>
    <mergeCell ref="N76:T76"/>
    <mergeCell ref="M77:M78"/>
    <mergeCell ref="N77:N78"/>
    <mergeCell ref="O77:O78"/>
    <mergeCell ref="P77:P78"/>
    <mergeCell ref="Q77:R77"/>
    <mergeCell ref="S77:T77"/>
    <mergeCell ref="A55:B55"/>
    <mergeCell ref="A52:A54"/>
    <mergeCell ref="N52:T52"/>
    <mergeCell ref="M53:M54"/>
    <mergeCell ref="N53:N54"/>
    <mergeCell ref="O53:O54"/>
    <mergeCell ref="P53:P54"/>
    <mergeCell ref="Q53:R53"/>
    <mergeCell ref="S53:T53"/>
    <mergeCell ref="S5:T5"/>
    <mergeCell ref="S29:T29"/>
    <mergeCell ref="A28:A30"/>
    <mergeCell ref="N28:T28"/>
    <mergeCell ref="A7:B7"/>
    <mergeCell ref="A4:A6"/>
    <mergeCell ref="N4:T4"/>
    <mergeCell ref="M5:M6"/>
    <mergeCell ref="N5:N6"/>
    <mergeCell ref="Q29:R29"/>
    <mergeCell ref="Q5:R5"/>
    <mergeCell ref="O5:O6"/>
    <mergeCell ref="P5:P6"/>
    <mergeCell ref="A31:B31"/>
    <mergeCell ref="M29:M30"/>
    <mergeCell ref="N29:N30"/>
    <mergeCell ref="O29:O30"/>
    <mergeCell ref="P29:P30"/>
    <mergeCell ref="A103:B103"/>
    <mergeCell ref="A100:A102"/>
    <mergeCell ref="N100:T100"/>
    <mergeCell ref="M101:M102"/>
    <mergeCell ref="N101:N102"/>
    <mergeCell ref="O101:O102"/>
    <mergeCell ref="P101:P102"/>
    <mergeCell ref="Q101:R101"/>
    <mergeCell ref="S101:T101"/>
    <mergeCell ref="A151:B151"/>
    <mergeCell ref="A148:A150"/>
    <mergeCell ref="N148:T148"/>
    <mergeCell ref="M149:M150"/>
    <mergeCell ref="N149:N150"/>
    <mergeCell ref="O149:O150"/>
    <mergeCell ref="P149:P150"/>
    <mergeCell ref="Q149:R149"/>
    <mergeCell ref="S149:T149"/>
    <mergeCell ref="A175:B175"/>
    <mergeCell ref="A172:A174"/>
    <mergeCell ref="N172:T172"/>
    <mergeCell ref="M173:M174"/>
    <mergeCell ref="N173:N174"/>
    <mergeCell ref="O173:O174"/>
    <mergeCell ref="P173:P174"/>
    <mergeCell ref="Q173:R173"/>
    <mergeCell ref="S173:T173"/>
    <mergeCell ref="A199:B199"/>
    <mergeCell ref="A196:A198"/>
    <mergeCell ref="N196:T196"/>
    <mergeCell ref="M197:M198"/>
    <mergeCell ref="N197:N198"/>
    <mergeCell ref="O197:O198"/>
    <mergeCell ref="P197:P198"/>
    <mergeCell ref="Q197:R197"/>
    <mergeCell ref="S197:T197"/>
  </mergeCells>
  <pageMargins left="0.70866141732283472" right="0.51181102362204722" top="0.74803149606299213" bottom="0.74803149606299213" header="0.31496062992125984" footer="0.31496062992125984"/>
  <pageSetup paperSize="9"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95"/>
  <sheetViews>
    <sheetView topLeftCell="AT1" zoomScaleNormal="100" workbookViewId="0">
      <selection activeCell="BA1" sqref="BA1:BE90"/>
    </sheetView>
  </sheetViews>
  <sheetFormatPr defaultColWidth="9.125" defaultRowHeight="13.6"/>
  <cols>
    <col min="1" max="1" width="6.375" style="47" customWidth="1"/>
    <col min="2" max="2" width="38.75" style="47" customWidth="1"/>
    <col min="3" max="3" width="10.875" style="47" customWidth="1"/>
    <col min="4" max="4" width="9.125" style="47" customWidth="1"/>
    <col min="5" max="5" width="6.375" style="47" customWidth="1"/>
    <col min="6" max="6" width="38.75" style="47" customWidth="1"/>
    <col min="7" max="7" width="10.875" style="47" customWidth="1"/>
    <col min="8" max="8" width="9.125" style="47"/>
    <col min="9" max="9" width="10.25" style="47" customWidth="1"/>
    <col min="10" max="10" width="6" style="47" customWidth="1"/>
    <col min="11" max="11" width="6.375" style="47" customWidth="1"/>
    <col min="12" max="12" width="38.75" style="47" customWidth="1"/>
    <col min="13" max="13" width="10.875" style="47" customWidth="1"/>
    <col min="14" max="14" width="9.125" style="47"/>
    <col min="15" max="15" width="10.25" style="47" customWidth="1"/>
    <col min="16" max="16" width="9.125" style="47"/>
    <col min="17" max="17" width="6.375" style="47" customWidth="1"/>
    <col min="18" max="18" width="38.75" style="47" customWidth="1"/>
    <col min="19" max="19" width="10.875" style="47" customWidth="1"/>
    <col min="20" max="20" width="9.125" style="47"/>
    <col min="21" max="21" width="10.25" style="47" customWidth="1"/>
    <col min="22" max="22" width="9.125" style="47"/>
    <col min="23" max="23" width="6.375" style="47" customWidth="1"/>
    <col min="24" max="24" width="38.75" style="47" customWidth="1"/>
    <col min="25" max="25" width="10.875" style="47" customWidth="1"/>
    <col min="26" max="26" width="9.125" style="47"/>
    <col min="27" max="27" width="10.25" style="47" customWidth="1"/>
    <col min="28" max="28" width="9.125" style="47"/>
    <col min="29" max="29" width="6.375" style="47" customWidth="1"/>
    <col min="30" max="30" width="38.75" style="47" customWidth="1"/>
    <col min="31" max="31" width="10.875" style="47" customWidth="1"/>
    <col min="32" max="32" width="9.125" style="47"/>
    <col min="33" max="33" width="10.25" style="47" customWidth="1"/>
    <col min="34" max="34" width="9.125" style="47"/>
    <col min="35" max="35" width="6.375" style="47" customWidth="1"/>
    <col min="36" max="36" width="38.75" style="47" customWidth="1"/>
    <col min="37" max="37" width="10.875" style="47" customWidth="1"/>
    <col min="38" max="38" width="9.125" style="47"/>
    <col min="39" max="39" width="10.25" style="47" customWidth="1"/>
    <col min="40" max="40" width="9.125" style="47"/>
    <col min="41" max="41" width="6.375" style="47" customWidth="1"/>
    <col min="42" max="42" width="38.75" style="47" customWidth="1"/>
    <col min="43" max="43" width="10.875" style="47" customWidth="1"/>
    <col min="44" max="44" width="9.125" style="47"/>
    <col min="45" max="45" width="10.25" style="47" customWidth="1"/>
    <col min="46" max="46" width="9.125" style="47"/>
    <col min="47" max="47" width="6.375" style="47" customWidth="1"/>
    <col min="48" max="48" width="38.75" style="47" customWidth="1"/>
    <col min="49" max="49" width="10.875" style="47" customWidth="1"/>
    <col min="50" max="50" width="9.125" style="47"/>
    <col min="51" max="51" width="10.25" style="47" customWidth="1"/>
    <col min="52" max="52" width="9.125" style="47"/>
    <col min="53" max="53" width="6.375" style="47" customWidth="1"/>
    <col min="54" max="54" width="38.75" style="47" customWidth="1"/>
    <col min="55" max="55" width="10.875" style="47" customWidth="1"/>
    <col min="56" max="56" width="9.125" style="47"/>
    <col min="57" max="57" width="10.25" style="47" customWidth="1"/>
    <col min="58" max="16384" width="9.125" style="47"/>
  </cols>
  <sheetData>
    <row r="1" spans="1:57" ht="14.3">
      <c r="A1" s="46" t="s">
        <v>110</v>
      </c>
      <c r="E1" s="46" t="s">
        <v>110</v>
      </c>
      <c r="I1" s="69"/>
      <c r="K1" s="46" t="s">
        <v>110</v>
      </c>
      <c r="O1" s="69"/>
      <c r="Q1" s="46" t="s">
        <v>110</v>
      </c>
      <c r="U1" s="69"/>
      <c r="W1" s="46" t="s">
        <v>110</v>
      </c>
      <c r="AA1" s="69"/>
      <c r="AC1" s="46" t="s">
        <v>110</v>
      </c>
      <c r="AG1" s="69"/>
      <c r="AI1" s="46" t="s">
        <v>110</v>
      </c>
      <c r="AM1" s="69"/>
      <c r="AO1" s="46" t="s">
        <v>110</v>
      </c>
      <c r="AS1" s="69"/>
      <c r="AU1" s="46" t="s">
        <v>110</v>
      </c>
      <c r="AY1" s="69"/>
      <c r="BA1" s="46" t="s">
        <v>110</v>
      </c>
      <c r="BE1" s="69"/>
    </row>
    <row r="2" spans="1:57" ht="14.3">
      <c r="A2" s="53" t="s">
        <v>224</v>
      </c>
      <c r="E2" s="53" t="s">
        <v>198</v>
      </c>
      <c r="I2" s="69"/>
      <c r="K2" s="53" t="s">
        <v>198</v>
      </c>
      <c r="O2" s="69"/>
      <c r="Q2" s="53" t="s">
        <v>198</v>
      </c>
      <c r="U2" s="69"/>
      <c r="W2" s="53" t="s">
        <v>198</v>
      </c>
      <c r="AA2" s="69"/>
      <c r="AC2" s="53" t="s">
        <v>198</v>
      </c>
      <c r="AG2" s="69"/>
      <c r="AI2" s="53" t="s">
        <v>198</v>
      </c>
      <c r="AM2" s="69"/>
      <c r="AO2" s="53" t="s">
        <v>198</v>
      </c>
      <c r="AS2" s="69"/>
      <c r="AU2" s="53" t="s">
        <v>198</v>
      </c>
      <c r="AY2" s="69"/>
      <c r="BA2" s="53" t="s">
        <v>198</v>
      </c>
      <c r="BE2" s="69"/>
    </row>
    <row r="3" spans="1:57" ht="14.3">
      <c r="A3" s="710" t="s">
        <v>225</v>
      </c>
      <c r="B3" s="625"/>
      <c r="C3" s="625"/>
      <c r="E3" s="710" t="s">
        <v>199</v>
      </c>
      <c r="F3" s="625"/>
      <c r="G3" s="625"/>
      <c r="H3" s="625"/>
      <c r="I3" s="69"/>
      <c r="K3" s="710" t="s">
        <v>199</v>
      </c>
      <c r="L3" s="625"/>
      <c r="M3" s="625"/>
      <c r="N3" s="625"/>
      <c r="O3" s="69"/>
      <c r="Q3" s="710" t="s">
        <v>199</v>
      </c>
      <c r="R3" s="625"/>
      <c r="S3" s="625"/>
      <c r="T3" s="625"/>
      <c r="U3" s="69"/>
      <c r="W3" s="710" t="s">
        <v>199</v>
      </c>
      <c r="X3" s="625"/>
      <c r="Y3" s="625"/>
      <c r="Z3" s="625"/>
      <c r="AA3" s="69"/>
      <c r="AC3" s="710" t="s">
        <v>199</v>
      </c>
      <c r="AD3" s="625"/>
      <c r="AE3" s="625"/>
      <c r="AF3" s="625"/>
      <c r="AG3" s="69"/>
      <c r="AI3" s="710" t="s">
        <v>199</v>
      </c>
      <c r="AJ3" s="625"/>
      <c r="AK3" s="625"/>
      <c r="AL3" s="625"/>
      <c r="AM3" s="69"/>
      <c r="AO3" s="710" t="s">
        <v>199</v>
      </c>
      <c r="AP3" s="625"/>
      <c r="AQ3" s="625"/>
      <c r="AR3" s="625"/>
      <c r="AS3" s="69"/>
      <c r="AU3" s="710" t="s">
        <v>199</v>
      </c>
      <c r="AV3" s="625"/>
      <c r="AW3" s="625"/>
      <c r="AX3" s="625"/>
      <c r="AY3" s="69"/>
      <c r="BA3" s="710" t="s">
        <v>199</v>
      </c>
      <c r="BB3" s="625"/>
      <c r="BC3" s="625"/>
      <c r="BD3" s="625"/>
      <c r="BE3" s="69"/>
    </row>
    <row r="4" spans="1:57" ht="14.3">
      <c r="A4" s="57" t="s">
        <v>210</v>
      </c>
      <c r="E4" s="57" t="s">
        <v>216</v>
      </c>
      <c r="I4" s="69"/>
      <c r="K4" s="57" t="s">
        <v>222</v>
      </c>
      <c r="O4" s="69"/>
      <c r="Q4" s="57" t="s">
        <v>237</v>
      </c>
      <c r="U4" s="69"/>
      <c r="W4" s="57" t="s">
        <v>245</v>
      </c>
      <c r="AA4" s="69"/>
      <c r="AC4" s="57" t="s">
        <v>254</v>
      </c>
      <c r="AG4" s="69"/>
      <c r="AI4" s="57" t="s">
        <v>403</v>
      </c>
      <c r="AM4" s="69"/>
      <c r="AO4" s="57" t="s">
        <v>409</v>
      </c>
      <c r="AS4" s="69"/>
      <c r="AU4" s="57" t="s">
        <v>446</v>
      </c>
      <c r="AY4" s="69"/>
      <c r="BA4" s="57" t="s">
        <v>451</v>
      </c>
      <c r="BE4" s="69"/>
    </row>
    <row r="5" spans="1:57" ht="29.4" customHeight="1">
      <c r="A5" s="711" t="s">
        <v>95</v>
      </c>
      <c r="B5" s="712" t="s">
        <v>107</v>
      </c>
      <c r="C5" s="713" t="s">
        <v>108</v>
      </c>
      <c r="E5" s="711" t="s">
        <v>95</v>
      </c>
      <c r="F5" s="712" t="s">
        <v>107</v>
      </c>
      <c r="G5" s="713" t="s">
        <v>108</v>
      </c>
      <c r="H5" s="713" t="s">
        <v>109</v>
      </c>
      <c r="I5" s="713"/>
      <c r="K5" s="711" t="s">
        <v>95</v>
      </c>
      <c r="L5" s="712" t="s">
        <v>107</v>
      </c>
      <c r="M5" s="713" t="s">
        <v>108</v>
      </c>
      <c r="N5" s="713" t="s">
        <v>109</v>
      </c>
      <c r="O5" s="713"/>
      <c r="Q5" s="711" t="s">
        <v>95</v>
      </c>
      <c r="R5" s="712" t="s">
        <v>107</v>
      </c>
      <c r="S5" s="713" t="s">
        <v>108</v>
      </c>
      <c r="T5" s="713" t="s">
        <v>109</v>
      </c>
      <c r="U5" s="713"/>
      <c r="W5" s="711" t="s">
        <v>95</v>
      </c>
      <c r="X5" s="712" t="s">
        <v>107</v>
      </c>
      <c r="Y5" s="713" t="s">
        <v>108</v>
      </c>
      <c r="Z5" s="713" t="s">
        <v>109</v>
      </c>
      <c r="AA5" s="713"/>
      <c r="AC5" s="711" t="s">
        <v>95</v>
      </c>
      <c r="AD5" s="712" t="s">
        <v>107</v>
      </c>
      <c r="AE5" s="713" t="s">
        <v>108</v>
      </c>
      <c r="AF5" s="713" t="s">
        <v>109</v>
      </c>
      <c r="AG5" s="713"/>
      <c r="AI5" s="711" t="s">
        <v>95</v>
      </c>
      <c r="AJ5" s="712" t="s">
        <v>107</v>
      </c>
      <c r="AK5" s="713" t="s">
        <v>108</v>
      </c>
      <c r="AL5" s="713" t="s">
        <v>109</v>
      </c>
      <c r="AM5" s="713"/>
      <c r="AO5" s="711" t="s">
        <v>95</v>
      </c>
      <c r="AP5" s="712" t="s">
        <v>107</v>
      </c>
      <c r="AQ5" s="713" t="s">
        <v>108</v>
      </c>
      <c r="AR5" s="713" t="s">
        <v>109</v>
      </c>
      <c r="AS5" s="713"/>
      <c r="AU5" s="711" t="s">
        <v>95</v>
      </c>
      <c r="AV5" s="712" t="s">
        <v>107</v>
      </c>
      <c r="AW5" s="713" t="s">
        <v>108</v>
      </c>
      <c r="AX5" s="713" t="s">
        <v>109</v>
      </c>
      <c r="AY5" s="713"/>
      <c r="BA5" s="711" t="s">
        <v>95</v>
      </c>
      <c r="BB5" s="712" t="s">
        <v>107</v>
      </c>
      <c r="BC5" s="713" t="s">
        <v>108</v>
      </c>
      <c r="BD5" s="713" t="s">
        <v>109</v>
      </c>
      <c r="BE5" s="713"/>
    </row>
    <row r="6" spans="1:57" ht="29.4" customHeight="1">
      <c r="A6" s="711"/>
      <c r="B6" s="712"/>
      <c r="C6" s="713"/>
      <c r="E6" s="711"/>
      <c r="F6" s="712"/>
      <c r="G6" s="713"/>
      <c r="H6" s="162" t="s">
        <v>1</v>
      </c>
      <c r="I6" s="70" t="s">
        <v>2</v>
      </c>
      <c r="K6" s="711"/>
      <c r="L6" s="712"/>
      <c r="M6" s="713"/>
      <c r="N6" s="169" t="s">
        <v>1</v>
      </c>
      <c r="O6" s="70" t="s">
        <v>2</v>
      </c>
      <c r="Q6" s="711"/>
      <c r="R6" s="712"/>
      <c r="S6" s="713"/>
      <c r="T6" s="173" t="s">
        <v>1</v>
      </c>
      <c r="U6" s="70" t="s">
        <v>2</v>
      </c>
      <c r="W6" s="711"/>
      <c r="X6" s="712"/>
      <c r="Y6" s="713"/>
      <c r="Z6" s="176" t="s">
        <v>1</v>
      </c>
      <c r="AA6" s="70" t="s">
        <v>2</v>
      </c>
      <c r="AC6" s="711"/>
      <c r="AD6" s="712"/>
      <c r="AE6" s="713"/>
      <c r="AF6" s="184" t="s">
        <v>1</v>
      </c>
      <c r="AG6" s="70" t="s">
        <v>2</v>
      </c>
      <c r="AI6" s="711"/>
      <c r="AJ6" s="712"/>
      <c r="AK6" s="713"/>
      <c r="AL6" s="501" t="s">
        <v>1</v>
      </c>
      <c r="AM6" s="70" t="s">
        <v>2</v>
      </c>
      <c r="AO6" s="711"/>
      <c r="AP6" s="712"/>
      <c r="AQ6" s="713"/>
      <c r="AR6" s="531" t="s">
        <v>1</v>
      </c>
      <c r="AS6" s="70" t="s">
        <v>2</v>
      </c>
      <c r="AU6" s="711"/>
      <c r="AV6" s="712"/>
      <c r="AW6" s="713"/>
      <c r="AX6" s="612" t="s">
        <v>1</v>
      </c>
      <c r="AY6" s="70" t="s">
        <v>2</v>
      </c>
      <c r="BA6" s="711"/>
      <c r="BB6" s="712"/>
      <c r="BC6" s="713"/>
      <c r="BD6" s="617" t="s">
        <v>1</v>
      </c>
      <c r="BE6" s="70" t="s">
        <v>2</v>
      </c>
    </row>
    <row r="7" spans="1:57" ht="46.2" customHeight="1">
      <c r="A7" s="26"/>
      <c r="B7" s="24" t="s">
        <v>179</v>
      </c>
      <c r="C7" s="26">
        <f>SUM(C8:C90)</f>
        <v>212</v>
      </c>
      <c r="E7" s="26"/>
      <c r="F7" s="24" t="s">
        <v>179</v>
      </c>
      <c r="G7" s="26">
        <f>SUM(G8:G90)</f>
        <v>158.10000000000002</v>
      </c>
      <c r="H7" s="64">
        <f t="shared" ref="H7:H12" si="0">G7-C7</f>
        <v>-53.899999999999977</v>
      </c>
      <c r="I7" s="71">
        <f t="shared" ref="I7:I12" si="1">G7/C7</f>
        <v>0.74575471698113216</v>
      </c>
      <c r="K7" s="26"/>
      <c r="L7" s="24" t="s">
        <v>179</v>
      </c>
      <c r="M7" s="26">
        <f>SUM(M8:M90)</f>
        <v>175.3</v>
      </c>
      <c r="N7" s="64">
        <f t="shared" ref="N7:N14" si="2">M7-G7</f>
        <v>17.199999999999989</v>
      </c>
      <c r="O7" s="71">
        <f t="shared" ref="O7:O14" si="3">M7/G7</f>
        <v>1.1087919038583174</v>
      </c>
      <c r="Q7" s="26"/>
      <c r="R7" s="24" t="s">
        <v>179</v>
      </c>
      <c r="S7" s="26">
        <f>SUM(S8:S90)</f>
        <v>203.39999999999998</v>
      </c>
      <c r="T7" s="64">
        <f>S7-M7</f>
        <v>28.099999999999966</v>
      </c>
      <c r="U7" s="71">
        <f>S7/M7</f>
        <v>1.1602966343411294</v>
      </c>
      <c r="W7" s="26"/>
      <c r="X7" s="24" t="s">
        <v>179</v>
      </c>
      <c r="Y7" s="26">
        <f>SUM(Y8:Y90)</f>
        <v>204.70000000000002</v>
      </c>
      <c r="Z7" s="64">
        <f>Y7-S7</f>
        <v>1.3000000000000398</v>
      </c>
      <c r="AA7" s="71">
        <f>Y7/S7</f>
        <v>1.006391347099312</v>
      </c>
      <c r="AC7" s="26"/>
      <c r="AD7" s="24" t="s">
        <v>179</v>
      </c>
      <c r="AE7" s="26">
        <f>SUM(AE8:AE90)</f>
        <v>189.70000000000005</v>
      </c>
      <c r="AF7" s="64">
        <f t="shared" ref="AF7:AF13" si="4">AE7-Y7</f>
        <v>-14.999999999999972</v>
      </c>
      <c r="AG7" s="71">
        <f t="shared" ref="AG7:AG13" si="5">AE7/Y7</f>
        <v>0.92672203224230598</v>
      </c>
      <c r="AI7" s="26"/>
      <c r="AJ7" s="24" t="s">
        <v>179</v>
      </c>
      <c r="AK7" s="26">
        <f>SUM(AK8:AK90)</f>
        <v>173.09800000000004</v>
      </c>
      <c r="AL7" s="64">
        <f>AK7-AE7</f>
        <v>-16.602000000000004</v>
      </c>
      <c r="AM7" s="71">
        <f>AK7/AE7</f>
        <v>0.91248286768581977</v>
      </c>
      <c r="AO7" s="26"/>
      <c r="AP7" s="24" t="s">
        <v>179</v>
      </c>
      <c r="AQ7" s="26">
        <f>SUM(AQ8:AQ90)</f>
        <v>162.59999999999994</v>
      </c>
      <c r="AR7" s="64">
        <f t="shared" ref="AR7:AR12" si="6">AQ7-AK7</f>
        <v>-10.498000000000104</v>
      </c>
      <c r="AS7" s="71">
        <f t="shared" ref="AS7:AS12" si="7">AQ7/AK7</f>
        <v>0.93935227443413494</v>
      </c>
      <c r="AU7" s="26"/>
      <c r="AV7" s="24" t="s">
        <v>179</v>
      </c>
      <c r="AW7" s="26">
        <f>SUM(AW8:AW90)</f>
        <v>152.10000000000002</v>
      </c>
      <c r="AX7" s="64">
        <f>AW7-AQ7</f>
        <v>-10.499999999999915</v>
      </c>
      <c r="AY7" s="71">
        <f>AW7/AQ7</f>
        <v>0.93542435424354298</v>
      </c>
      <c r="BA7" s="26"/>
      <c r="BB7" s="24" t="s">
        <v>179</v>
      </c>
      <c r="BC7" s="26">
        <f>SUM(BC8:BC90)</f>
        <v>140</v>
      </c>
      <c r="BD7" s="64">
        <f>BC7-AW7</f>
        <v>-12.100000000000023</v>
      </c>
      <c r="BE7" s="71">
        <f>BC7/AW7</f>
        <v>0.92044707429322803</v>
      </c>
    </row>
    <row r="8" spans="1:57" ht="14.95" customHeight="1">
      <c r="A8" s="51">
        <v>1</v>
      </c>
      <c r="B8" s="50" t="s">
        <v>10</v>
      </c>
      <c r="C8" s="95">
        <v>35.299999999999997</v>
      </c>
      <c r="E8" s="51">
        <v>1</v>
      </c>
      <c r="F8" s="50" t="s">
        <v>10</v>
      </c>
      <c r="G8" s="95">
        <v>35.299999999999997</v>
      </c>
      <c r="H8" s="96">
        <f t="shared" si="0"/>
        <v>0</v>
      </c>
      <c r="I8" s="133">
        <f t="shared" si="1"/>
        <v>1</v>
      </c>
      <c r="K8" s="51">
        <v>1</v>
      </c>
      <c r="L8" s="50" t="s">
        <v>10</v>
      </c>
      <c r="M8" s="95">
        <v>35.299999999999997</v>
      </c>
      <c r="N8" s="96">
        <f t="shared" si="2"/>
        <v>0</v>
      </c>
      <c r="O8" s="133">
        <f t="shared" si="3"/>
        <v>1</v>
      </c>
      <c r="Q8" s="51">
        <v>1</v>
      </c>
      <c r="R8" s="50" t="s">
        <v>10</v>
      </c>
      <c r="S8" s="95">
        <v>35.299999999999997</v>
      </c>
      <c r="T8" s="96">
        <f>S8-M8</f>
        <v>0</v>
      </c>
      <c r="U8" s="133">
        <f>S8/M8</f>
        <v>1</v>
      </c>
      <c r="W8" s="51">
        <v>1</v>
      </c>
      <c r="X8" s="50" t="s">
        <v>10</v>
      </c>
      <c r="Y8" s="95">
        <v>35.299999999999997</v>
      </c>
      <c r="Z8" s="96">
        <f>Y8-S8</f>
        <v>0</v>
      </c>
      <c r="AA8" s="133">
        <f>Y8/S8</f>
        <v>1</v>
      </c>
      <c r="AC8" s="51">
        <v>1</v>
      </c>
      <c r="AD8" s="50" t="s">
        <v>10</v>
      </c>
      <c r="AE8" s="95">
        <v>35.299999999999997</v>
      </c>
      <c r="AF8" s="96">
        <f t="shared" si="4"/>
        <v>0</v>
      </c>
      <c r="AG8" s="133">
        <f t="shared" si="5"/>
        <v>1</v>
      </c>
      <c r="AI8" s="51">
        <v>1</v>
      </c>
      <c r="AJ8" s="50" t="s">
        <v>10</v>
      </c>
      <c r="AK8" s="95">
        <v>35.299999999999997</v>
      </c>
      <c r="AL8" s="96">
        <f>AK8-AE8</f>
        <v>0</v>
      </c>
      <c r="AM8" s="133">
        <f>AK8/AE8</f>
        <v>1</v>
      </c>
      <c r="AO8" s="51">
        <v>1</v>
      </c>
      <c r="AP8" s="50" t="s">
        <v>10</v>
      </c>
      <c r="AQ8" s="95">
        <v>35.299999999999997</v>
      </c>
      <c r="AR8" s="96">
        <f t="shared" si="6"/>
        <v>0</v>
      </c>
      <c r="AS8" s="133">
        <f t="shared" si="7"/>
        <v>1</v>
      </c>
      <c r="AU8" s="51">
        <v>1</v>
      </c>
      <c r="AV8" s="50" t="s">
        <v>10</v>
      </c>
      <c r="AW8" s="95">
        <v>35.299999999999997</v>
      </c>
      <c r="AX8" s="96">
        <f>AW8-AQ8</f>
        <v>0</v>
      </c>
      <c r="AY8" s="133">
        <f>AW8/AQ8</f>
        <v>1</v>
      </c>
      <c r="BA8" s="51">
        <v>1</v>
      </c>
      <c r="BB8" s="50" t="s">
        <v>10</v>
      </c>
      <c r="BC8" s="95">
        <v>35.299999999999997</v>
      </c>
      <c r="BD8" s="96">
        <f>BC8-AW8</f>
        <v>0</v>
      </c>
      <c r="BE8" s="133">
        <f>BC8/AW8</f>
        <v>1</v>
      </c>
    </row>
    <row r="9" spans="1:57" ht="14.95" customHeight="1">
      <c r="A9" s="114">
        <v>2</v>
      </c>
      <c r="B9" s="50" t="s">
        <v>46</v>
      </c>
      <c r="C9" s="95">
        <v>33.4</v>
      </c>
      <c r="E9" s="114">
        <v>2</v>
      </c>
      <c r="F9" s="50" t="s">
        <v>46</v>
      </c>
      <c r="G9" s="95">
        <v>31.8</v>
      </c>
      <c r="H9" s="163">
        <f t="shared" si="0"/>
        <v>-1.5999999999999979</v>
      </c>
      <c r="I9" s="123">
        <f t="shared" si="1"/>
        <v>0.9520958083832336</v>
      </c>
      <c r="K9" s="114">
        <v>2</v>
      </c>
      <c r="L9" s="50" t="s">
        <v>46</v>
      </c>
      <c r="M9" s="95">
        <v>31.7</v>
      </c>
      <c r="N9" s="163">
        <f t="shared" si="2"/>
        <v>-0.10000000000000142</v>
      </c>
      <c r="O9" s="172">
        <f t="shared" si="3"/>
        <v>0.99685534591194969</v>
      </c>
      <c r="Q9" s="114">
        <v>2</v>
      </c>
      <c r="R9" s="50" t="s">
        <v>46</v>
      </c>
      <c r="S9" s="95">
        <v>31.7</v>
      </c>
      <c r="T9" s="96">
        <f>S9-M9</f>
        <v>0</v>
      </c>
      <c r="U9" s="133">
        <f>S9/M9</f>
        <v>1</v>
      </c>
      <c r="W9" s="114">
        <v>2</v>
      </c>
      <c r="X9" s="50" t="s">
        <v>46</v>
      </c>
      <c r="Y9" s="95">
        <v>31.7</v>
      </c>
      <c r="Z9" s="96">
        <f>Y9-S9</f>
        <v>0</v>
      </c>
      <c r="AA9" s="133">
        <f>Y9/S9</f>
        <v>1</v>
      </c>
      <c r="AC9" s="114">
        <v>2</v>
      </c>
      <c r="AD9" s="50" t="s">
        <v>46</v>
      </c>
      <c r="AE9" s="95">
        <v>31.7</v>
      </c>
      <c r="AF9" s="96">
        <f t="shared" si="4"/>
        <v>0</v>
      </c>
      <c r="AG9" s="133">
        <f t="shared" si="5"/>
        <v>1</v>
      </c>
      <c r="AI9" s="114">
        <v>2</v>
      </c>
      <c r="AJ9" s="50" t="s">
        <v>84</v>
      </c>
      <c r="AK9" s="95">
        <v>20.872</v>
      </c>
      <c r="AL9" s="163">
        <f>AK9-AE10</f>
        <v>-3.9280000000000008</v>
      </c>
      <c r="AM9" s="172">
        <f>AK9/AE10</f>
        <v>0.8416129032258064</v>
      </c>
      <c r="AO9" s="114">
        <v>2</v>
      </c>
      <c r="AP9" s="50" t="s">
        <v>84</v>
      </c>
      <c r="AQ9" s="95">
        <v>24.8</v>
      </c>
      <c r="AR9" s="96">
        <f t="shared" si="6"/>
        <v>3.9280000000000008</v>
      </c>
      <c r="AS9" s="133">
        <f t="shared" si="7"/>
        <v>1.1881947106170947</v>
      </c>
      <c r="AU9" s="114">
        <v>2</v>
      </c>
      <c r="AV9" s="50" t="s">
        <v>84</v>
      </c>
      <c r="AW9" s="95">
        <v>19.3</v>
      </c>
      <c r="AX9" s="613">
        <f>AW9-AQ9</f>
        <v>-5.5</v>
      </c>
      <c r="AY9" s="123">
        <f>AW9/AQ9</f>
        <v>0.77822580645161288</v>
      </c>
      <c r="BA9" s="114">
        <v>2</v>
      </c>
      <c r="BB9" s="50" t="s">
        <v>29</v>
      </c>
      <c r="BC9" s="95">
        <v>19.3</v>
      </c>
      <c r="BD9" s="96">
        <f>BC9-AW11</f>
        <v>7.4</v>
      </c>
      <c r="BE9" s="133">
        <f>BC9/AW11</f>
        <v>1.6218487394957983</v>
      </c>
    </row>
    <row r="10" spans="1:57" ht="14.95" customHeight="1">
      <c r="A10" s="114">
        <v>3</v>
      </c>
      <c r="B10" s="153" t="s">
        <v>29</v>
      </c>
      <c r="C10" s="95">
        <v>23.4</v>
      </c>
      <c r="E10" s="114">
        <v>3</v>
      </c>
      <c r="F10" s="50" t="s">
        <v>29</v>
      </c>
      <c r="G10" s="95">
        <v>15</v>
      </c>
      <c r="H10" s="163">
        <f t="shared" si="0"/>
        <v>-8.3999999999999986</v>
      </c>
      <c r="I10" s="123">
        <f t="shared" si="1"/>
        <v>0.64102564102564108</v>
      </c>
      <c r="K10" s="114">
        <v>3</v>
      </c>
      <c r="L10" s="50" t="s">
        <v>29</v>
      </c>
      <c r="M10" s="95">
        <v>13.2</v>
      </c>
      <c r="N10" s="163">
        <f t="shared" si="2"/>
        <v>-1.8000000000000007</v>
      </c>
      <c r="O10" s="172">
        <f t="shared" si="3"/>
        <v>0.88</v>
      </c>
      <c r="Q10" s="114">
        <v>3</v>
      </c>
      <c r="R10" s="50" t="s">
        <v>36</v>
      </c>
      <c r="S10" s="95">
        <v>17</v>
      </c>
      <c r="T10" s="96">
        <f>S10-M11</f>
        <v>4.4000000000000004</v>
      </c>
      <c r="U10" s="133">
        <f>S10/M11</f>
        <v>1.3492063492063493</v>
      </c>
      <c r="W10" s="180">
        <v>3</v>
      </c>
      <c r="X10" s="181" t="s">
        <v>84</v>
      </c>
      <c r="Y10" s="182">
        <v>19.2</v>
      </c>
      <c r="Z10" s="183">
        <f>Y10-S86</f>
        <v>19.2</v>
      </c>
      <c r="AA10" s="132" t="s">
        <v>7</v>
      </c>
      <c r="AC10" s="114">
        <v>3</v>
      </c>
      <c r="AD10" s="50" t="s">
        <v>84</v>
      </c>
      <c r="AE10" s="95">
        <v>24.8</v>
      </c>
      <c r="AF10" s="96">
        <f t="shared" si="4"/>
        <v>5.6000000000000014</v>
      </c>
      <c r="AG10" s="133">
        <f t="shared" si="5"/>
        <v>1.2916666666666667</v>
      </c>
      <c r="AI10" s="114">
        <v>3</v>
      </c>
      <c r="AJ10" s="50" t="s">
        <v>46</v>
      </c>
      <c r="AK10" s="95">
        <v>17.3</v>
      </c>
      <c r="AL10" s="163">
        <f>AK10-AE9</f>
        <v>-14.399999999999999</v>
      </c>
      <c r="AM10" s="172">
        <f>AK10/AE9</f>
        <v>0.5457413249211357</v>
      </c>
      <c r="AO10" s="114">
        <v>3</v>
      </c>
      <c r="AP10" s="50" t="s">
        <v>46</v>
      </c>
      <c r="AQ10" s="95">
        <v>17.3</v>
      </c>
      <c r="AR10" s="96">
        <f t="shared" si="6"/>
        <v>0</v>
      </c>
      <c r="AS10" s="133">
        <f t="shared" si="7"/>
        <v>1</v>
      </c>
      <c r="AU10" s="114">
        <v>3</v>
      </c>
      <c r="AV10" s="50" t="s">
        <v>36</v>
      </c>
      <c r="AW10" s="95">
        <v>13.4</v>
      </c>
      <c r="AX10" s="613">
        <f>AW10-AQ11</f>
        <v>-1.5</v>
      </c>
      <c r="AY10" s="123">
        <f>AW10/AQ11</f>
        <v>0.89932885906040272</v>
      </c>
      <c r="BA10" s="114">
        <v>3</v>
      </c>
      <c r="BB10" s="50" t="s">
        <v>84</v>
      </c>
      <c r="BC10" s="95">
        <v>19.2</v>
      </c>
      <c r="BD10" s="163">
        <f>BC10-AW9</f>
        <v>-0.10000000000000142</v>
      </c>
      <c r="BE10" s="172">
        <f>BC10/AW9</f>
        <v>0.99481865284974091</v>
      </c>
    </row>
    <row r="11" spans="1:57" ht="14.95" customHeight="1">
      <c r="A11" s="114">
        <v>4</v>
      </c>
      <c r="B11" s="153" t="s">
        <v>36</v>
      </c>
      <c r="C11" s="95">
        <v>12.5</v>
      </c>
      <c r="E11" s="114">
        <v>4</v>
      </c>
      <c r="F11" s="50" t="s">
        <v>36</v>
      </c>
      <c r="G11" s="95">
        <v>12.5</v>
      </c>
      <c r="H11" s="106">
        <f t="shared" si="0"/>
        <v>0</v>
      </c>
      <c r="I11" s="94">
        <f t="shared" si="1"/>
        <v>1</v>
      </c>
      <c r="K11" s="114">
        <v>4</v>
      </c>
      <c r="L11" s="50" t="s">
        <v>36</v>
      </c>
      <c r="M11" s="95">
        <v>12.6</v>
      </c>
      <c r="N11" s="96">
        <f t="shared" si="2"/>
        <v>9.9999999999999645E-2</v>
      </c>
      <c r="O11" s="133">
        <f t="shared" si="3"/>
        <v>1.008</v>
      </c>
      <c r="Q11" s="114">
        <v>4</v>
      </c>
      <c r="R11" s="50" t="s">
        <v>29</v>
      </c>
      <c r="S11" s="95">
        <v>13.3</v>
      </c>
      <c r="T11" s="96">
        <f>S11-M10</f>
        <v>0.10000000000000142</v>
      </c>
      <c r="U11" s="133">
        <f>S11/M10</f>
        <v>1.0075757575757578</v>
      </c>
      <c r="W11" s="114">
        <v>4</v>
      </c>
      <c r="X11" s="50" t="s">
        <v>36</v>
      </c>
      <c r="Y11" s="95">
        <v>17.5</v>
      </c>
      <c r="Z11" s="96">
        <f>Y11-S10</f>
        <v>0.5</v>
      </c>
      <c r="AA11" s="133">
        <f>Y11/S10</f>
        <v>1.0294117647058822</v>
      </c>
      <c r="AC11" s="114">
        <v>4</v>
      </c>
      <c r="AD11" s="50" t="s">
        <v>36</v>
      </c>
      <c r="AE11" s="95">
        <v>18.5</v>
      </c>
      <c r="AF11" s="96">
        <f t="shared" si="4"/>
        <v>1</v>
      </c>
      <c r="AG11" s="133">
        <f t="shared" si="5"/>
        <v>1.0571428571428572</v>
      </c>
      <c r="AI11" s="114">
        <v>4</v>
      </c>
      <c r="AJ11" s="50" t="s">
        <v>36</v>
      </c>
      <c r="AK11" s="95">
        <v>14.9</v>
      </c>
      <c r="AL11" s="163">
        <f>AK11-AE11</f>
        <v>-3.5999999999999996</v>
      </c>
      <c r="AM11" s="172">
        <f>AK11/AE11</f>
        <v>0.80540540540540539</v>
      </c>
      <c r="AO11" s="114">
        <v>4</v>
      </c>
      <c r="AP11" s="50" t="s">
        <v>36</v>
      </c>
      <c r="AQ11" s="95">
        <v>14.9</v>
      </c>
      <c r="AR11" s="96">
        <f t="shared" si="6"/>
        <v>0</v>
      </c>
      <c r="AS11" s="133">
        <f t="shared" si="7"/>
        <v>1</v>
      </c>
      <c r="AU11" s="114">
        <v>4</v>
      </c>
      <c r="AV11" s="50" t="s">
        <v>29</v>
      </c>
      <c r="AW11" s="95">
        <v>11.9</v>
      </c>
      <c r="AX11" s="96">
        <f>AW11-AQ12</f>
        <v>9.9999999999999645E-2</v>
      </c>
      <c r="AY11" s="133">
        <f>AW11/AQ12</f>
        <v>1.0084745762711864</v>
      </c>
      <c r="BA11" s="114">
        <v>4</v>
      </c>
      <c r="BB11" s="50" t="s">
        <v>36</v>
      </c>
      <c r="BC11" s="95">
        <v>13.5</v>
      </c>
      <c r="BD11" s="96">
        <f>BC11-AW10</f>
        <v>9.9999999999999645E-2</v>
      </c>
      <c r="BE11" s="133">
        <f>BC11/AW10</f>
        <v>1.0074626865671641</v>
      </c>
    </row>
    <row r="12" spans="1:57" ht="14.95" customHeight="1">
      <c r="A12" s="114">
        <v>5</v>
      </c>
      <c r="B12" s="153" t="s">
        <v>58</v>
      </c>
      <c r="C12" s="95">
        <v>12.5</v>
      </c>
      <c r="E12" s="109">
        <v>5</v>
      </c>
      <c r="F12" s="7" t="s">
        <v>58</v>
      </c>
      <c r="G12" s="126">
        <v>9.8000000000000007</v>
      </c>
      <c r="H12" s="165">
        <f t="shared" si="0"/>
        <v>-2.6999999999999993</v>
      </c>
      <c r="I12" s="166">
        <f t="shared" si="1"/>
        <v>0.78400000000000003</v>
      </c>
      <c r="K12" s="109">
        <v>5</v>
      </c>
      <c r="L12" s="7" t="s">
        <v>58</v>
      </c>
      <c r="M12" s="126">
        <v>9.6999999999999993</v>
      </c>
      <c r="N12" s="147">
        <f t="shared" si="2"/>
        <v>-0.10000000000000142</v>
      </c>
      <c r="O12" s="141">
        <f t="shared" si="3"/>
        <v>0.98979591836734682</v>
      </c>
      <c r="Q12" s="109">
        <v>5</v>
      </c>
      <c r="R12" s="7" t="s">
        <v>77</v>
      </c>
      <c r="S12" s="126">
        <v>9.6</v>
      </c>
      <c r="T12" s="164">
        <f>S12-M22</f>
        <v>5.8999999999999995</v>
      </c>
      <c r="U12" s="171" t="s">
        <v>235</v>
      </c>
      <c r="W12" s="114">
        <v>5</v>
      </c>
      <c r="X12" s="50" t="s">
        <v>29</v>
      </c>
      <c r="Y12" s="95">
        <v>13.4</v>
      </c>
      <c r="Z12" s="96">
        <f>Y12-S11</f>
        <v>9.9999999999999645E-2</v>
      </c>
      <c r="AA12" s="133">
        <f>Y12/S11</f>
        <v>1.0075187969924813</v>
      </c>
      <c r="AC12" s="114">
        <v>5</v>
      </c>
      <c r="AD12" s="50" t="s">
        <v>29</v>
      </c>
      <c r="AE12" s="95">
        <v>11.7</v>
      </c>
      <c r="AF12" s="163">
        <f t="shared" si="4"/>
        <v>-1.7000000000000011</v>
      </c>
      <c r="AG12" s="172">
        <f t="shared" si="5"/>
        <v>0.87313432835820892</v>
      </c>
      <c r="AI12" s="114">
        <v>5</v>
      </c>
      <c r="AJ12" s="50" t="s">
        <v>29</v>
      </c>
      <c r="AK12" s="95">
        <v>11.8</v>
      </c>
      <c r="AL12" s="96">
        <f>AK12-AE12</f>
        <v>0.10000000000000142</v>
      </c>
      <c r="AM12" s="133">
        <f>AK12/AE12</f>
        <v>1.0085470085470087</v>
      </c>
      <c r="AO12" s="114">
        <v>5</v>
      </c>
      <c r="AP12" s="50" t="s">
        <v>29</v>
      </c>
      <c r="AQ12" s="95">
        <v>11.8</v>
      </c>
      <c r="AR12" s="96">
        <f t="shared" si="6"/>
        <v>0</v>
      </c>
      <c r="AS12" s="133">
        <f t="shared" si="7"/>
        <v>1</v>
      </c>
      <c r="AU12" s="109">
        <v>5</v>
      </c>
      <c r="AV12" s="7" t="s">
        <v>77</v>
      </c>
      <c r="AW12" s="126">
        <v>8</v>
      </c>
      <c r="AX12" s="164">
        <f>AW12-AQ19</f>
        <v>4.8</v>
      </c>
      <c r="AY12" s="171" t="s">
        <v>232</v>
      </c>
      <c r="BA12" s="109">
        <v>5</v>
      </c>
      <c r="BB12" s="7" t="s">
        <v>24</v>
      </c>
      <c r="BC12" s="142">
        <v>6.7</v>
      </c>
      <c r="BD12" s="164">
        <f>BC12-AW15</f>
        <v>0</v>
      </c>
      <c r="BE12" s="171">
        <f>BC12/AW15</f>
        <v>1</v>
      </c>
    </row>
    <row r="13" spans="1:57" ht="14.95" customHeight="1">
      <c r="A13" s="114">
        <v>6</v>
      </c>
      <c r="B13" s="153" t="s">
        <v>55</v>
      </c>
      <c r="C13" s="95">
        <v>12.1</v>
      </c>
      <c r="E13" s="109">
        <v>6</v>
      </c>
      <c r="F13" s="7" t="s">
        <v>24</v>
      </c>
      <c r="G13" s="142">
        <v>8.1999999999999993</v>
      </c>
      <c r="H13" s="148">
        <f>G13-C14</f>
        <v>-3</v>
      </c>
      <c r="I13" s="149">
        <f>G13/C14</f>
        <v>0.7321428571428571</v>
      </c>
      <c r="K13" s="109">
        <v>6</v>
      </c>
      <c r="L13" s="7" t="s">
        <v>24</v>
      </c>
      <c r="M13" s="142">
        <v>8.1999999999999993</v>
      </c>
      <c r="N13" s="164">
        <f t="shared" si="2"/>
        <v>0</v>
      </c>
      <c r="O13" s="171">
        <f t="shared" si="3"/>
        <v>1</v>
      </c>
      <c r="Q13" s="109">
        <v>6</v>
      </c>
      <c r="R13" s="7" t="s">
        <v>58</v>
      </c>
      <c r="S13" s="126">
        <v>9.1</v>
      </c>
      <c r="T13" s="165">
        <f>S13-M12</f>
        <v>-0.59999999999999964</v>
      </c>
      <c r="U13" s="166">
        <f>S13/M12</f>
        <v>0.93814432989690721</v>
      </c>
      <c r="W13" s="109">
        <v>6</v>
      </c>
      <c r="X13" s="7" t="s">
        <v>58</v>
      </c>
      <c r="Y13" s="126">
        <v>8</v>
      </c>
      <c r="Z13" s="165">
        <f>Y13-S13</f>
        <v>-1.0999999999999996</v>
      </c>
      <c r="AA13" s="166">
        <f>Y13/S13</f>
        <v>0.87912087912087911</v>
      </c>
      <c r="AC13" s="109">
        <v>6</v>
      </c>
      <c r="AD13" s="7" t="s">
        <v>58</v>
      </c>
      <c r="AE13" s="126">
        <v>7.3</v>
      </c>
      <c r="AF13" s="165">
        <f t="shared" si="4"/>
        <v>-0.70000000000000018</v>
      </c>
      <c r="AG13" s="166">
        <f t="shared" si="5"/>
        <v>0.91249999999999998</v>
      </c>
      <c r="AI13" s="145">
        <v>6</v>
      </c>
      <c r="AJ13" s="130" t="s">
        <v>81</v>
      </c>
      <c r="AK13" s="134">
        <v>7.3</v>
      </c>
      <c r="AL13" s="154">
        <f>AK13-AE85</f>
        <v>7.3</v>
      </c>
      <c r="AM13" s="132" t="s">
        <v>7</v>
      </c>
      <c r="AO13" s="109">
        <v>6</v>
      </c>
      <c r="AP13" s="7" t="s">
        <v>24</v>
      </c>
      <c r="AQ13" s="142">
        <v>6.7</v>
      </c>
      <c r="AR13" s="164">
        <f>AQ13-AK15</f>
        <v>0</v>
      </c>
      <c r="AS13" s="171">
        <f>AQ13/AK15</f>
        <v>1</v>
      </c>
      <c r="AU13" s="109">
        <v>6</v>
      </c>
      <c r="AV13" s="7" t="s">
        <v>81</v>
      </c>
      <c r="AW13" s="126">
        <v>7.2</v>
      </c>
      <c r="AX13" s="164">
        <f>AW13-AQ27</f>
        <v>5.6</v>
      </c>
      <c r="AY13" s="171" t="s">
        <v>444</v>
      </c>
      <c r="BA13" s="109">
        <v>6</v>
      </c>
      <c r="BB13" s="7" t="s">
        <v>90</v>
      </c>
      <c r="BC13" s="127">
        <v>6.7</v>
      </c>
      <c r="BD13" s="165">
        <f>BC13-AW14</f>
        <v>-9.9999999999999645E-2</v>
      </c>
      <c r="BE13" s="166">
        <f>BC13/AW14</f>
        <v>0.98529411764705888</v>
      </c>
    </row>
    <row r="14" spans="1:57" ht="14.95" customHeight="1">
      <c r="A14" s="114">
        <v>7</v>
      </c>
      <c r="B14" s="153" t="s">
        <v>24</v>
      </c>
      <c r="C14" s="96">
        <v>11.2</v>
      </c>
      <c r="E14" s="109">
        <v>7</v>
      </c>
      <c r="F14" s="7" t="s">
        <v>30</v>
      </c>
      <c r="G14" s="127">
        <v>6</v>
      </c>
      <c r="H14" s="147">
        <f>G14-C18</f>
        <v>0</v>
      </c>
      <c r="I14" s="141">
        <f>G14/C18</f>
        <v>1</v>
      </c>
      <c r="K14" s="109">
        <v>7</v>
      </c>
      <c r="L14" s="7" t="s">
        <v>30</v>
      </c>
      <c r="M14" s="127">
        <v>6</v>
      </c>
      <c r="N14" s="164">
        <f t="shared" si="2"/>
        <v>0</v>
      </c>
      <c r="O14" s="171">
        <f t="shared" si="3"/>
        <v>1</v>
      </c>
      <c r="Q14" s="109">
        <v>7</v>
      </c>
      <c r="R14" s="7" t="s">
        <v>24</v>
      </c>
      <c r="S14" s="142">
        <v>7.7</v>
      </c>
      <c r="T14" s="165">
        <f>S14-M13</f>
        <v>-0.49999999999999911</v>
      </c>
      <c r="U14" s="166">
        <f>S14/M13</f>
        <v>0.9390243902439025</v>
      </c>
      <c r="W14" s="109">
        <v>7</v>
      </c>
      <c r="X14" s="7" t="s">
        <v>14</v>
      </c>
      <c r="Y14" s="127">
        <v>7.8</v>
      </c>
      <c r="Z14" s="164">
        <f>Y14-S16</f>
        <v>0.70000000000000018</v>
      </c>
      <c r="AA14" s="171">
        <f>Y14/S16</f>
        <v>1.0985915492957747</v>
      </c>
      <c r="AC14" s="109">
        <v>7</v>
      </c>
      <c r="AD14" s="7" t="s">
        <v>24</v>
      </c>
      <c r="AE14" s="142">
        <v>6.9</v>
      </c>
      <c r="AF14" s="165">
        <f>AE14-Y15</f>
        <v>-0.39999999999999947</v>
      </c>
      <c r="AG14" s="166">
        <f>AE14/Y15</f>
        <v>0.94520547945205491</v>
      </c>
      <c r="AI14" s="109">
        <v>7</v>
      </c>
      <c r="AJ14" s="7" t="s">
        <v>90</v>
      </c>
      <c r="AK14" s="127">
        <v>7.2</v>
      </c>
      <c r="AL14" s="164">
        <f>AK14-AE16</f>
        <v>1.7000000000000002</v>
      </c>
      <c r="AM14" s="171">
        <f>AK14/AE16</f>
        <v>1.3090909090909091</v>
      </c>
      <c r="AO14" s="109">
        <v>7</v>
      </c>
      <c r="AP14" s="7" t="s">
        <v>90</v>
      </c>
      <c r="AQ14" s="127">
        <v>5.8</v>
      </c>
      <c r="AR14" s="165">
        <f>AQ14-AK14</f>
        <v>-1.4000000000000004</v>
      </c>
      <c r="AS14" s="166">
        <f>AQ14/AK14</f>
        <v>0.80555555555555547</v>
      </c>
      <c r="AU14" s="109">
        <v>7</v>
      </c>
      <c r="AV14" s="7" t="s">
        <v>90</v>
      </c>
      <c r="AW14" s="127">
        <v>6.8</v>
      </c>
      <c r="AX14" s="164">
        <f>AW14-AQ14</f>
        <v>1</v>
      </c>
      <c r="AY14" s="171">
        <f>AW14/AQ14</f>
        <v>1.1724137931034482</v>
      </c>
      <c r="BA14" s="109">
        <v>7</v>
      </c>
      <c r="BB14" s="7" t="s">
        <v>76</v>
      </c>
      <c r="BC14" s="126">
        <v>5.5</v>
      </c>
      <c r="BD14" s="164">
        <f>BC14-AW16</f>
        <v>0</v>
      </c>
      <c r="BE14" s="171">
        <f>BC14/AW16</f>
        <v>1</v>
      </c>
    </row>
    <row r="15" spans="1:57" ht="14.95" customHeight="1">
      <c r="A15" s="114">
        <v>8</v>
      </c>
      <c r="B15" s="153" t="s">
        <v>77</v>
      </c>
      <c r="C15" s="95">
        <v>11</v>
      </c>
      <c r="E15" s="145">
        <v>8</v>
      </c>
      <c r="F15" s="130" t="s">
        <v>76</v>
      </c>
      <c r="G15" s="134">
        <v>5.2</v>
      </c>
      <c r="H15" s="168">
        <f>G15-C82</f>
        <v>5.2</v>
      </c>
      <c r="I15" s="132" t="s">
        <v>7</v>
      </c>
      <c r="K15" s="109">
        <v>8</v>
      </c>
      <c r="L15" s="7" t="s">
        <v>83</v>
      </c>
      <c r="M15" s="126">
        <v>5.7</v>
      </c>
      <c r="N15" s="164">
        <f>M15-G16</f>
        <v>0.70000000000000018</v>
      </c>
      <c r="O15" s="171">
        <f>M15/G16</f>
        <v>1.1400000000000001</v>
      </c>
      <c r="Q15" s="109">
        <v>8</v>
      </c>
      <c r="R15" s="7" t="s">
        <v>83</v>
      </c>
      <c r="S15" s="126">
        <v>7.2</v>
      </c>
      <c r="T15" s="164">
        <f>S15-M15</f>
        <v>1.5</v>
      </c>
      <c r="U15" s="171">
        <f>S15/M15</f>
        <v>1.263157894736842</v>
      </c>
      <c r="W15" s="109">
        <v>8</v>
      </c>
      <c r="X15" s="7" t="s">
        <v>24</v>
      </c>
      <c r="Y15" s="142">
        <v>7.3</v>
      </c>
      <c r="Z15" s="165">
        <f>Y15-S14</f>
        <v>-0.40000000000000036</v>
      </c>
      <c r="AA15" s="166">
        <f>Y15/S14</f>
        <v>0.94805194805194803</v>
      </c>
      <c r="AC15" s="109">
        <v>8</v>
      </c>
      <c r="AD15" s="7" t="s">
        <v>83</v>
      </c>
      <c r="AE15" s="126">
        <v>6.7</v>
      </c>
      <c r="AF15" s="165">
        <f>AE15-Y16</f>
        <v>-0.5</v>
      </c>
      <c r="AG15" s="166">
        <f>AE15/Y16</f>
        <v>0.93055555555555558</v>
      </c>
      <c r="AI15" s="109">
        <v>8</v>
      </c>
      <c r="AJ15" s="7" t="s">
        <v>24</v>
      </c>
      <c r="AK15" s="142">
        <v>6.7</v>
      </c>
      <c r="AL15" s="165">
        <f>AK15-AE14</f>
        <v>-0.20000000000000018</v>
      </c>
      <c r="AM15" s="166">
        <f>AK15/AE14</f>
        <v>0.97101449275362317</v>
      </c>
      <c r="AO15" s="109">
        <v>8</v>
      </c>
      <c r="AP15" s="7" t="s">
        <v>76</v>
      </c>
      <c r="AQ15" s="126">
        <v>5.4</v>
      </c>
      <c r="AR15" s="164">
        <f>AQ15-AK16</f>
        <v>0.10000000000000053</v>
      </c>
      <c r="AS15" s="171">
        <f>AQ15/AK16</f>
        <v>1.0188679245283019</v>
      </c>
      <c r="AU15" s="109">
        <v>8</v>
      </c>
      <c r="AV15" s="7" t="s">
        <v>24</v>
      </c>
      <c r="AW15" s="142">
        <v>6.7</v>
      </c>
      <c r="AX15" s="164">
        <f>AW15-AQ13</f>
        <v>0</v>
      </c>
      <c r="AY15" s="171">
        <f>AW15/AQ13</f>
        <v>1</v>
      </c>
      <c r="BA15" s="109">
        <v>8</v>
      </c>
      <c r="BB15" s="7" t="s">
        <v>77</v>
      </c>
      <c r="BC15" s="126">
        <v>4.3</v>
      </c>
      <c r="BD15" s="165">
        <f>BC15-AW12</f>
        <v>-3.7</v>
      </c>
      <c r="BE15" s="166">
        <f>BC15/AW12</f>
        <v>0.53749999999999998</v>
      </c>
    </row>
    <row r="16" spans="1:57" ht="14.95" customHeight="1">
      <c r="A16" s="145">
        <v>9</v>
      </c>
      <c r="B16" s="130" t="s">
        <v>50</v>
      </c>
      <c r="C16" s="134">
        <v>9.5</v>
      </c>
      <c r="E16" s="109">
        <v>9</v>
      </c>
      <c r="F16" s="7" t="s">
        <v>83</v>
      </c>
      <c r="G16" s="126">
        <v>5</v>
      </c>
      <c r="H16" s="164">
        <f>G16-C22</f>
        <v>0.20000000000000018</v>
      </c>
      <c r="I16" s="141">
        <f>G16/C22</f>
        <v>1.0416666666666667</v>
      </c>
      <c r="K16" s="145">
        <v>9</v>
      </c>
      <c r="L16" s="130" t="s">
        <v>21</v>
      </c>
      <c r="M16" s="131">
        <v>5.3</v>
      </c>
      <c r="N16" s="154">
        <f>M16-G47</f>
        <v>5.3</v>
      </c>
      <c r="O16" s="132" t="s">
        <v>7</v>
      </c>
      <c r="Q16" s="145">
        <v>9</v>
      </c>
      <c r="R16" s="130" t="s">
        <v>14</v>
      </c>
      <c r="S16" s="131">
        <v>7.1</v>
      </c>
      <c r="T16" s="154">
        <f>S16-M44</f>
        <v>7.1</v>
      </c>
      <c r="U16" s="132" t="s">
        <v>7</v>
      </c>
      <c r="W16" s="109">
        <v>9</v>
      </c>
      <c r="X16" s="87" t="s">
        <v>83</v>
      </c>
      <c r="Y16" s="126">
        <v>7.2</v>
      </c>
      <c r="Z16" s="164">
        <f>Y16-S15</f>
        <v>0</v>
      </c>
      <c r="AA16" s="171">
        <f>Y16/S15</f>
        <v>1</v>
      </c>
      <c r="AC16" s="109">
        <v>9</v>
      </c>
      <c r="AD16" s="7" t="s">
        <v>90</v>
      </c>
      <c r="AE16" s="127">
        <v>5.5</v>
      </c>
      <c r="AF16" s="164">
        <f>AE16-Y20</f>
        <v>0.29999999999999982</v>
      </c>
      <c r="AG16" s="171">
        <f>AE16/Y20</f>
        <v>1.0576923076923077</v>
      </c>
      <c r="AI16" s="109">
        <v>9</v>
      </c>
      <c r="AJ16" s="7" t="s">
        <v>76</v>
      </c>
      <c r="AK16" s="126">
        <v>5.3</v>
      </c>
      <c r="AL16" s="164">
        <f>AK16-AE17</f>
        <v>0</v>
      </c>
      <c r="AM16" s="171">
        <f>AK16/AE17</f>
        <v>1</v>
      </c>
      <c r="AO16" s="109">
        <v>9</v>
      </c>
      <c r="AP16" s="7" t="s">
        <v>27</v>
      </c>
      <c r="AQ16" s="126">
        <v>5</v>
      </c>
      <c r="AR16" s="164">
        <f>AQ16-AK17</f>
        <v>0</v>
      </c>
      <c r="AS16" s="171">
        <f>AQ16/AK17</f>
        <v>1</v>
      </c>
      <c r="AU16" s="109">
        <v>9</v>
      </c>
      <c r="AV16" s="7" t="s">
        <v>76</v>
      </c>
      <c r="AW16" s="126">
        <v>5.5</v>
      </c>
      <c r="AX16" s="164">
        <f>AW16-AQ15</f>
        <v>9.9999999999999645E-2</v>
      </c>
      <c r="AY16" s="171">
        <f>AW16/AQ15</f>
        <v>1.0185185185185184</v>
      </c>
      <c r="BA16" s="109">
        <v>9</v>
      </c>
      <c r="BB16" s="7" t="s">
        <v>26</v>
      </c>
      <c r="BC16" s="126">
        <v>3.4</v>
      </c>
      <c r="BD16" s="164">
        <f>BC16-AW24</f>
        <v>1.1000000000000001</v>
      </c>
      <c r="BE16" s="171">
        <f>BC16/AW24</f>
        <v>1.4782608695652175</v>
      </c>
    </row>
    <row r="17" spans="1:57" ht="14.95" customHeight="1">
      <c r="A17" s="109">
        <v>10</v>
      </c>
      <c r="B17" s="87" t="s">
        <v>25</v>
      </c>
      <c r="C17" s="126">
        <v>6.5</v>
      </c>
      <c r="E17" s="109">
        <v>10</v>
      </c>
      <c r="F17" s="7" t="s">
        <v>74</v>
      </c>
      <c r="G17" s="126">
        <v>4.5</v>
      </c>
      <c r="H17" s="165">
        <f>G17-C19</f>
        <v>-1.4000000000000004</v>
      </c>
      <c r="I17" s="166">
        <f>G17/C19</f>
        <v>0.76271186440677963</v>
      </c>
      <c r="K17" s="109">
        <v>10</v>
      </c>
      <c r="L17" s="7" t="s">
        <v>76</v>
      </c>
      <c r="M17" s="126">
        <v>5.2</v>
      </c>
      <c r="N17" s="164">
        <f>M17-G15</f>
        <v>0</v>
      </c>
      <c r="O17" s="171">
        <f>M17/G15</f>
        <v>1</v>
      </c>
      <c r="Q17" s="109">
        <v>10</v>
      </c>
      <c r="R17" s="7" t="s">
        <v>30</v>
      </c>
      <c r="S17" s="127">
        <v>6</v>
      </c>
      <c r="T17" s="164">
        <f>S17-M14</f>
        <v>0</v>
      </c>
      <c r="U17" s="171">
        <f>S17/M14</f>
        <v>1</v>
      </c>
      <c r="W17" s="109">
        <v>10</v>
      </c>
      <c r="X17" s="7" t="s">
        <v>30</v>
      </c>
      <c r="Y17" s="127">
        <v>6</v>
      </c>
      <c r="Z17" s="164">
        <f>Y17-S17</f>
        <v>0</v>
      </c>
      <c r="AA17" s="171">
        <f>Y17/S17</f>
        <v>1</v>
      </c>
      <c r="AC17" s="145">
        <v>10</v>
      </c>
      <c r="AD17" s="130" t="s">
        <v>76</v>
      </c>
      <c r="AE17" s="134">
        <v>5.3</v>
      </c>
      <c r="AF17" s="154">
        <f>AE17-Y82</f>
        <v>5.3</v>
      </c>
      <c r="AG17" s="132" t="s">
        <v>7</v>
      </c>
      <c r="AI17" s="109">
        <v>10</v>
      </c>
      <c r="AJ17" s="7" t="s">
        <v>27</v>
      </c>
      <c r="AK17" s="126">
        <v>5</v>
      </c>
      <c r="AL17" s="164">
        <f>AK17-AE18</f>
        <v>0</v>
      </c>
      <c r="AM17" s="171">
        <f>AK17/AE18</f>
        <v>1</v>
      </c>
      <c r="AO17" s="109">
        <v>10</v>
      </c>
      <c r="AP17" s="7" t="s">
        <v>58</v>
      </c>
      <c r="AQ17" s="126">
        <v>3.8</v>
      </c>
      <c r="AR17" s="165">
        <f>AQ17-AK18</f>
        <v>-0.90000000000000036</v>
      </c>
      <c r="AS17" s="166">
        <f>AQ17/AK18</f>
        <v>0.80851063829787229</v>
      </c>
      <c r="AU17" s="109">
        <v>10</v>
      </c>
      <c r="AV17" s="7" t="s">
        <v>58</v>
      </c>
      <c r="AW17" s="126">
        <v>5.3</v>
      </c>
      <c r="AX17" s="164">
        <f>AW17-AQ17</f>
        <v>1.5</v>
      </c>
      <c r="AY17" s="171">
        <f>AW17/AQ17</f>
        <v>1.3947368421052633</v>
      </c>
      <c r="BA17" s="109">
        <v>10</v>
      </c>
      <c r="BB17" s="7" t="s">
        <v>21</v>
      </c>
      <c r="BC17" s="127">
        <v>3.2</v>
      </c>
      <c r="BD17" s="164">
        <f>BC17-AW19</f>
        <v>0.10000000000000009</v>
      </c>
      <c r="BE17" s="171">
        <f>BC17/AW19</f>
        <v>1.032258064516129</v>
      </c>
    </row>
    <row r="18" spans="1:57" ht="14.95" customHeight="1">
      <c r="A18" s="109">
        <v>11</v>
      </c>
      <c r="B18" s="87" t="s">
        <v>30</v>
      </c>
      <c r="C18" s="127">
        <v>6</v>
      </c>
      <c r="E18" s="109">
        <v>11</v>
      </c>
      <c r="F18" s="7" t="s">
        <v>81</v>
      </c>
      <c r="G18" s="126">
        <v>3.4</v>
      </c>
      <c r="H18" s="165">
        <f>G18-C21</f>
        <v>-1.9</v>
      </c>
      <c r="I18" s="166">
        <f>G18/C21</f>
        <v>0.64150943396226412</v>
      </c>
      <c r="K18" s="145">
        <v>11</v>
      </c>
      <c r="L18" s="130" t="s">
        <v>27</v>
      </c>
      <c r="M18" s="134">
        <v>5.0999999999999996</v>
      </c>
      <c r="N18" s="154">
        <f>M18-G49</f>
        <v>5.0999999999999996</v>
      </c>
      <c r="O18" s="132" t="s">
        <v>7</v>
      </c>
      <c r="Q18" s="109">
        <v>11</v>
      </c>
      <c r="R18" s="7" t="s">
        <v>76</v>
      </c>
      <c r="S18" s="126">
        <v>5.2</v>
      </c>
      <c r="T18" s="164">
        <f>S18-M17</f>
        <v>0</v>
      </c>
      <c r="U18" s="171">
        <f>S18/M17</f>
        <v>1</v>
      </c>
      <c r="W18" s="109">
        <v>11</v>
      </c>
      <c r="X18" s="7" t="s">
        <v>62</v>
      </c>
      <c r="Y18" s="126">
        <v>5.9</v>
      </c>
      <c r="Z18" s="164">
        <f>Y18-S24</f>
        <v>2.0000000000000004</v>
      </c>
      <c r="AA18" s="171">
        <f>Y18/S24</f>
        <v>1.512820512820513</v>
      </c>
      <c r="AC18" s="109">
        <v>11</v>
      </c>
      <c r="AD18" s="7" t="s">
        <v>27</v>
      </c>
      <c r="AE18" s="126">
        <v>5</v>
      </c>
      <c r="AF18" s="164">
        <f>AE18-Y21</f>
        <v>0</v>
      </c>
      <c r="AG18" s="171">
        <f>AE18/Y21</f>
        <v>1</v>
      </c>
      <c r="AI18" s="109">
        <v>11</v>
      </c>
      <c r="AJ18" s="7" t="s">
        <v>58</v>
      </c>
      <c r="AK18" s="126">
        <v>4.7</v>
      </c>
      <c r="AL18" s="165">
        <f>AK18-AE13</f>
        <v>-2.5999999999999996</v>
      </c>
      <c r="AM18" s="166">
        <f>AK18/AE13</f>
        <v>0.64383561643835618</v>
      </c>
      <c r="AO18" s="109">
        <v>11</v>
      </c>
      <c r="AP18" s="7" t="s">
        <v>73</v>
      </c>
      <c r="AQ18" s="126">
        <v>3.6</v>
      </c>
      <c r="AR18" s="164">
        <f>AQ18-AK27</f>
        <v>1.3000000000000003</v>
      </c>
      <c r="AS18" s="171">
        <f>AQ18/AK27</f>
        <v>1.5652173913043479</v>
      </c>
      <c r="AU18" s="109">
        <v>11</v>
      </c>
      <c r="AV18" s="7" t="s">
        <v>27</v>
      </c>
      <c r="AW18" s="126">
        <v>5</v>
      </c>
      <c r="AX18" s="164">
        <f>AW18-AQ16</f>
        <v>0</v>
      </c>
      <c r="AY18" s="171">
        <f>AW18/AQ16</f>
        <v>1</v>
      </c>
      <c r="BA18" s="109">
        <v>11</v>
      </c>
      <c r="BB18" s="7" t="s">
        <v>55</v>
      </c>
      <c r="BC18" s="126">
        <v>3.1</v>
      </c>
      <c r="BD18" s="164">
        <f>BC18-AW22</f>
        <v>0.5</v>
      </c>
      <c r="BE18" s="171">
        <f>BC18/AW22</f>
        <v>1.1923076923076923</v>
      </c>
    </row>
    <row r="19" spans="1:57" ht="14.95" customHeight="1">
      <c r="A19" s="109">
        <v>12</v>
      </c>
      <c r="B19" s="87" t="s">
        <v>74</v>
      </c>
      <c r="C19" s="126">
        <v>5.9</v>
      </c>
      <c r="E19" s="109">
        <v>12</v>
      </c>
      <c r="F19" s="7" t="s">
        <v>90</v>
      </c>
      <c r="G19" s="127">
        <v>3.2</v>
      </c>
      <c r="H19" s="151">
        <f>G19-C23</f>
        <v>-0.19999999999999973</v>
      </c>
      <c r="I19" s="152">
        <f>G19/C23</f>
        <v>0.94117647058823539</v>
      </c>
      <c r="K19" s="109">
        <v>12</v>
      </c>
      <c r="L19" s="7" t="s">
        <v>90</v>
      </c>
      <c r="M19" s="127">
        <v>4.5999999999999996</v>
      </c>
      <c r="N19" s="164">
        <f>M19-G19</f>
        <v>1.3999999999999995</v>
      </c>
      <c r="O19" s="171">
        <f>M19/G19</f>
        <v>1.4374999999999998</v>
      </c>
      <c r="Q19" s="109">
        <v>12</v>
      </c>
      <c r="R19" s="7" t="s">
        <v>27</v>
      </c>
      <c r="S19" s="126">
        <v>5</v>
      </c>
      <c r="T19" s="165">
        <f>S19-M18</f>
        <v>-9.9999999999999645E-2</v>
      </c>
      <c r="U19" s="166">
        <f>S19/M18</f>
        <v>0.98039215686274517</v>
      </c>
      <c r="W19" s="109">
        <v>12</v>
      </c>
      <c r="X19" s="7" t="s">
        <v>52</v>
      </c>
      <c r="Y19" s="126">
        <v>5.7</v>
      </c>
      <c r="Z19" s="164">
        <f>Y19-S25</f>
        <v>1.9000000000000004</v>
      </c>
      <c r="AA19" s="171">
        <f>Y19/S25</f>
        <v>1.5000000000000002</v>
      </c>
      <c r="AC19" s="109">
        <v>12</v>
      </c>
      <c r="AD19" s="7" t="s">
        <v>74</v>
      </c>
      <c r="AE19" s="126">
        <v>4.5</v>
      </c>
      <c r="AF19" s="164">
        <f>AE19-Y23</f>
        <v>0</v>
      </c>
      <c r="AG19" s="171">
        <f>AE19/Y23</f>
        <v>1</v>
      </c>
      <c r="AI19" s="109">
        <v>12</v>
      </c>
      <c r="AJ19" s="7" t="s">
        <v>74</v>
      </c>
      <c r="AK19" s="126">
        <v>4.5</v>
      </c>
      <c r="AL19" s="164">
        <f>AK19-AE19</f>
        <v>0</v>
      </c>
      <c r="AM19" s="171">
        <f>AK19/AE19</f>
        <v>1</v>
      </c>
      <c r="AO19" s="109">
        <v>12</v>
      </c>
      <c r="AP19" s="7" t="s">
        <v>77</v>
      </c>
      <c r="AQ19" s="126">
        <v>3.2</v>
      </c>
      <c r="AR19" s="165">
        <f>AQ19-AK20</f>
        <v>-0.39999999999999991</v>
      </c>
      <c r="AS19" s="166">
        <f>AQ19/AK20</f>
        <v>0.88888888888888895</v>
      </c>
      <c r="AU19" s="109">
        <v>12</v>
      </c>
      <c r="AV19" s="7" t="s">
        <v>21</v>
      </c>
      <c r="AW19" s="127">
        <v>3.1</v>
      </c>
      <c r="AX19" s="164">
        <f>AW19-AQ21</f>
        <v>0</v>
      </c>
      <c r="AY19" s="171">
        <f>AW19/AQ21</f>
        <v>1</v>
      </c>
      <c r="BA19" s="109">
        <v>12</v>
      </c>
      <c r="BB19" s="7" t="s">
        <v>83</v>
      </c>
      <c r="BC19" s="126">
        <v>2.9</v>
      </c>
      <c r="BD19" s="164">
        <f>BC19-AW20</f>
        <v>0</v>
      </c>
      <c r="BE19" s="171">
        <f>BC19/AW20</f>
        <v>1</v>
      </c>
    </row>
    <row r="20" spans="1:57" ht="14.95" customHeight="1">
      <c r="A20" s="109">
        <v>13</v>
      </c>
      <c r="B20" s="87" t="s">
        <v>105</v>
      </c>
      <c r="C20" s="127">
        <v>5.5</v>
      </c>
      <c r="E20" s="109">
        <v>13</v>
      </c>
      <c r="F20" s="7" t="s">
        <v>25</v>
      </c>
      <c r="G20" s="126">
        <v>3</v>
      </c>
      <c r="H20" s="88">
        <f>G20-C17</f>
        <v>-3.5</v>
      </c>
      <c r="I20" s="107">
        <f>G20/C17</f>
        <v>0.46153846153846156</v>
      </c>
      <c r="K20" s="109">
        <v>13</v>
      </c>
      <c r="L20" s="7" t="s">
        <v>74</v>
      </c>
      <c r="M20" s="126">
        <v>4.5</v>
      </c>
      <c r="N20" s="164">
        <f>M20-G17</f>
        <v>0</v>
      </c>
      <c r="O20" s="171">
        <f>M20/G17</f>
        <v>1</v>
      </c>
      <c r="Q20" s="109">
        <v>13</v>
      </c>
      <c r="R20" s="7" t="s">
        <v>90</v>
      </c>
      <c r="S20" s="127">
        <v>5</v>
      </c>
      <c r="T20" s="164">
        <f>S20-M19</f>
        <v>0.40000000000000036</v>
      </c>
      <c r="U20" s="171">
        <f>S20/M19</f>
        <v>1.0869565217391306</v>
      </c>
      <c r="W20" s="109">
        <v>13</v>
      </c>
      <c r="X20" s="7" t="s">
        <v>90</v>
      </c>
      <c r="Y20" s="127">
        <v>5.2</v>
      </c>
      <c r="Z20" s="164">
        <f>Y20-S20</f>
        <v>0.20000000000000018</v>
      </c>
      <c r="AA20" s="171">
        <f>Y20/S20</f>
        <v>1.04</v>
      </c>
      <c r="AC20" s="109">
        <v>13</v>
      </c>
      <c r="AD20" s="7" t="s">
        <v>25</v>
      </c>
      <c r="AE20" s="126">
        <v>2.9</v>
      </c>
      <c r="AF20" s="164">
        <f>AE20-Y25</f>
        <v>0</v>
      </c>
      <c r="AG20" s="171">
        <f>AE20/Y25</f>
        <v>1</v>
      </c>
      <c r="AI20" s="109">
        <v>13</v>
      </c>
      <c r="AJ20" s="7" t="s">
        <v>77</v>
      </c>
      <c r="AK20" s="126">
        <v>3.6</v>
      </c>
      <c r="AL20" s="164">
        <f>AK20-AE27</f>
        <v>1.7000000000000002</v>
      </c>
      <c r="AM20" s="171">
        <f>AK20/AE27</f>
        <v>1.8947368421052633</v>
      </c>
      <c r="AO20" s="109">
        <v>13</v>
      </c>
      <c r="AP20" s="7" t="s">
        <v>83</v>
      </c>
      <c r="AQ20" s="126">
        <v>3.1</v>
      </c>
      <c r="AR20" s="165">
        <f>AQ20-AK21</f>
        <v>-0.17199999999999971</v>
      </c>
      <c r="AS20" s="166">
        <f>AQ20/AK21</f>
        <v>0.94743276283618594</v>
      </c>
      <c r="AU20" s="109">
        <v>13</v>
      </c>
      <c r="AV20" s="7" t="s">
        <v>83</v>
      </c>
      <c r="AW20" s="126">
        <v>2.9</v>
      </c>
      <c r="AX20" s="165">
        <f>AW20-AQ20</f>
        <v>-0.20000000000000018</v>
      </c>
      <c r="AY20" s="166">
        <f>AW20/AQ20</f>
        <v>0.93548387096774188</v>
      </c>
      <c r="BA20" s="109">
        <v>13</v>
      </c>
      <c r="BB20" s="7" t="s">
        <v>25</v>
      </c>
      <c r="BC20" s="126">
        <v>2.6</v>
      </c>
      <c r="BD20" s="164">
        <f>BC20-AW21</f>
        <v>0</v>
      </c>
      <c r="BE20" s="171">
        <f>BC20/AW21</f>
        <v>1</v>
      </c>
    </row>
    <row r="21" spans="1:57" ht="14.95" customHeight="1">
      <c r="A21" s="109">
        <v>14</v>
      </c>
      <c r="B21" s="87" t="s">
        <v>81</v>
      </c>
      <c r="C21" s="126">
        <v>5.3</v>
      </c>
      <c r="E21" s="109">
        <v>14</v>
      </c>
      <c r="F21" s="7" t="s">
        <v>73</v>
      </c>
      <c r="G21" s="126">
        <v>2.7</v>
      </c>
      <c r="H21" s="105">
        <f>G21-C25</f>
        <v>0</v>
      </c>
      <c r="I21" s="167">
        <f>G21/C25</f>
        <v>1</v>
      </c>
      <c r="K21" s="109">
        <v>14</v>
      </c>
      <c r="L21" s="7" t="s">
        <v>25</v>
      </c>
      <c r="M21" s="126">
        <v>4.3</v>
      </c>
      <c r="N21" s="164">
        <f>M21-G20</f>
        <v>1.2999999999999998</v>
      </c>
      <c r="O21" s="171">
        <f>M21/G20</f>
        <v>1.4333333333333333</v>
      </c>
      <c r="Q21" s="109">
        <v>14</v>
      </c>
      <c r="R21" s="7" t="s">
        <v>73</v>
      </c>
      <c r="S21" s="126">
        <v>4.7</v>
      </c>
      <c r="T21" s="164">
        <f>S21-M24</f>
        <v>2</v>
      </c>
      <c r="U21" s="171">
        <f>S21/M24</f>
        <v>1.7407407407407407</v>
      </c>
      <c r="W21" s="109">
        <v>14</v>
      </c>
      <c r="X21" s="7" t="s">
        <v>27</v>
      </c>
      <c r="Y21" s="126">
        <v>5</v>
      </c>
      <c r="Z21" s="164">
        <f>Y21-S19</f>
        <v>0</v>
      </c>
      <c r="AA21" s="171">
        <f>Y21/S19</f>
        <v>1</v>
      </c>
      <c r="AC21" s="109">
        <v>14</v>
      </c>
      <c r="AD21" s="7" t="s">
        <v>21</v>
      </c>
      <c r="AE21" s="127">
        <v>2.7</v>
      </c>
      <c r="AF21" s="164">
        <f>AE21-Y36</f>
        <v>2.3000000000000003</v>
      </c>
      <c r="AG21" s="171" t="s">
        <v>249</v>
      </c>
      <c r="AI21" s="109">
        <v>14</v>
      </c>
      <c r="AJ21" s="7" t="s">
        <v>83</v>
      </c>
      <c r="AK21" s="126">
        <v>3.2719999999999998</v>
      </c>
      <c r="AL21" s="165">
        <f>AK21-AE15</f>
        <v>-3.4280000000000004</v>
      </c>
      <c r="AM21" s="166">
        <f>AK21/AE15</f>
        <v>0.48835820895522386</v>
      </c>
      <c r="AO21" s="109">
        <v>14</v>
      </c>
      <c r="AP21" s="7" t="s">
        <v>21</v>
      </c>
      <c r="AQ21" s="127">
        <v>3.1</v>
      </c>
      <c r="AR21" s="164">
        <f>AQ21-AK22</f>
        <v>0.246</v>
      </c>
      <c r="AS21" s="171">
        <f>AQ21/AK22</f>
        <v>1.0861948142957254</v>
      </c>
      <c r="AU21" s="109">
        <v>14</v>
      </c>
      <c r="AV21" s="7" t="s">
        <v>25</v>
      </c>
      <c r="AW21" s="126">
        <v>2.6</v>
      </c>
      <c r="AX21" s="165">
        <f>AW21-AQ23</f>
        <v>-0.10000000000000009</v>
      </c>
      <c r="AY21" s="166">
        <f>AW21/AQ23</f>
        <v>0.96296296296296291</v>
      </c>
      <c r="BA21" s="109">
        <v>14</v>
      </c>
      <c r="BB21" s="7" t="s">
        <v>62</v>
      </c>
      <c r="BC21" s="126">
        <v>2.4</v>
      </c>
      <c r="BD21" s="164">
        <f>BC21-AW26</f>
        <v>0.10000000000000009</v>
      </c>
      <c r="BE21" s="171">
        <f>BC21/AW26</f>
        <v>1.0434782608695652</v>
      </c>
    </row>
    <row r="22" spans="1:57" ht="14.95" customHeight="1">
      <c r="A22" s="109">
        <v>15</v>
      </c>
      <c r="B22" s="87" t="s">
        <v>83</v>
      </c>
      <c r="C22" s="126">
        <v>4.8</v>
      </c>
      <c r="E22" s="109">
        <v>15</v>
      </c>
      <c r="F22" s="7" t="s">
        <v>77</v>
      </c>
      <c r="G22" s="126">
        <v>2.4</v>
      </c>
      <c r="H22" s="151">
        <f>G22-C15</f>
        <v>-8.6</v>
      </c>
      <c r="I22" s="152">
        <f>G22/C15</f>
        <v>0.21818181818181817</v>
      </c>
      <c r="K22" s="109">
        <v>15</v>
      </c>
      <c r="L22" s="7" t="s">
        <v>77</v>
      </c>
      <c r="M22" s="126">
        <v>3.7</v>
      </c>
      <c r="N22" s="164">
        <f>M22-G22</f>
        <v>1.3000000000000003</v>
      </c>
      <c r="O22" s="171">
        <f>M22/G22</f>
        <v>1.5416666666666667</v>
      </c>
      <c r="Q22" s="109">
        <v>15</v>
      </c>
      <c r="R22" s="7" t="s">
        <v>74</v>
      </c>
      <c r="S22" s="126">
        <v>4.5</v>
      </c>
      <c r="T22" s="164">
        <f>S22-M20</f>
        <v>0</v>
      </c>
      <c r="U22" s="171">
        <f>S22/M20</f>
        <v>1</v>
      </c>
      <c r="W22" s="109">
        <v>15</v>
      </c>
      <c r="X22" s="7" t="s">
        <v>73</v>
      </c>
      <c r="Y22" s="126">
        <v>4.5999999999999996</v>
      </c>
      <c r="Z22" s="165">
        <f>Y22-S21</f>
        <v>-0.10000000000000053</v>
      </c>
      <c r="AA22" s="166">
        <f>Y22/S21</f>
        <v>0.97872340425531901</v>
      </c>
      <c r="AC22" s="109">
        <v>15</v>
      </c>
      <c r="AD22" s="7" t="s">
        <v>26</v>
      </c>
      <c r="AE22" s="126">
        <v>2.7</v>
      </c>
      <c r="AF22" s="164">
        <f>AE22-Y30</f>
        <v>1.4000000000000001</v>
      </c>
      <c r="AG22" s="171" t="s">
        <v>250</v>
      </c>
      <c r="AI22" s="109">
        <v>15</v>
      </c>
      <c r="AJ22" s="7" t="s">
        <v>21</v>
      </c>
      <c r="AK22" s="127">
        <v>2.8540000000000001</v>
      </c>
      <c r="AL22" s="164">
        <f>AK22-AE21</f>
        <v>0.15399999999999991</v>
      </c>
      <c r="AM22" s="171">
        <f>AK22/AE21</f>
        <v>1.057037037037037</v>
      </c>
      <c r="AO22" s="109">
        <v>15</v>
      </c>
      <c r="AP22" s="7" t="s">
        <v>12</v>
      </c>
      <c r="AQ22" s="142">
        <v>2.7</v>
      </c>
      <c r="AR22" s="164">
        <f>AQ22-AK24</f>
        <v>0.20000000000000018</v>
      </c>
      <c r="AS22" s="171">
        <f>AQ22/AK24</f>
        <v>1.08</v>
      </c>
      <c r="AU22" s="109">
        <v>15</v>
      </c>
      <c r="AV22" s="7" t="s">
        <v>55</v>
      </c>
      <c r="AW22" s="126">
        <v>2.6</v>
      </c>
      <c r="AX22" s="164">
        <f>AW22-AQ29</f>
        <v>1.5</v>
      </c>
      <c r="AY22" s="171" t="s">
        <v>400</v>
      </c>
      <c r="BA22" s="109">
        <v>15</v>
      </c>
      <c r="BB22" s="7" t="s">
        <v>73</v>
      </c>
      <c r="BC22" s="126">
        <v>2.1</v>
      </c>
      <c r="BD22" s="164">
        <f>BC22-AW27</f>
        <v>0</v>
      </c>
      <c r="BE22" s="171">
        <f>BC22/AW27</f>
        <v>1</v>
      </c>
    </row>
    <row r="23" spans="1:57" ht="14.95" customHeight="1">
      <c r="A23" s="109">
        <v>16</v>
      </c>
      <c r="B23" s="87" t="s">
        <v>90</v>
      </c>
      <c r="C23" s="127">
        <v>3.4</v>
      </c>
      <c r="E23" s="145">
        <v>16</v>
      </c>
      <c r="F23" s="130" t="s">
        <v>26</v>
      </c>
      <c r="G23" s="134">
        <v>1.9</v>
      </c>
      <c r="H23" s="143">
        <f>G23-C48</f>
        <v>1.9</v>
      </c>
      <c r="I23" s="132" t="s">
        <v>7</v>
      </c>
      <c r="K23" s="145">
        <v>16</v>
      </c>
      <c r="L23" s="130" t="s">
        <v>51</v>
      </c>
      <c r="M23" s="134">
        <v>3.4</v>
      </c>
      <c r="N23" s="154">
        <f>M23-G65</f>
        <v>3.4</v>
      </c>
      <c r="O23" s="132" t="s">
        <v>7</v>
      </c>
      <c r="Q23" s="109">
        <v>16</v>
      </c>
      <c r="R23" s="7" t="s">
        <v>55</v>
      </c>
      <c r="S23" s="126">
        <v>4</v>
      </c>
      <c r="T23" s="164">
        <f>S23-M27</f>
        <v>2.4</v>
      </c>
      <c r="U23" s="171" t="s">
        <v>232</v>
      </c>
      <c r="W23" s="109">
        <v>16</v>
      </c>
      <c r="X23" s="7" t="s">
        <v>74</v>
      </c>
      <c r="Y23" s="126">
        <v>4.5</v>
      </c>
      <c r="Z23" s="164">
        <f>Y23-S22</f>
        <v>0</v>
      </c>
      <c r="AA23" s="171">
        <f>Y23/S22</f>
        <v>1</v>
      </c>
      <c r="AC23" s="109">
        <v>16</v>
      </c>
      <c r="AD23" s="7" t="s">
        <v>73</v>
      </c>
      <c r="AE23" s="126">
        <v>2.7</v>
      </c>
      <c r="AF23" s="165">
        <f>AE23-Y22</f>
        <v>-1.8999999999999995</v>
      </c>
      <c r="AG23" s="166">
        <f>AE23/Y22</f>
        <v>0.58695652173913049</v>
      </c>
      <c r="AI23" s="109">
        <v>16</v>
      </c>
      <c r="AJ23" s="7" t="s">
        <v>25</v>
      </c>
      <c r="AK23" s="126">
        <v>2.8</v>
      </c>
      <c r="AL23" s="165">
        <f>AK23-AE20</f>
        <v>-0.10000000000000009</v>
      </c>
      <c r="AM23" s="166">
        <f>AK23/AE20</f>
        <v>0.96551724137931028</v>
      </c>
      <c r="AO23" s="109">
        <v>16</v>
      </c>
      <c r="AP23" s="7" t="s">
        <v>25</v>
      </c>
      <c r="AQ23" s="126">
        <v>2.7</v>
      </c>
      <c r="AR23" s="165">
        <f>AQ23-AK23</f>
        <v>-9.9999999999999645E-2</v>
      </c>
      <c r="AS23" s="166">
        <f>AQ23/AK23</f>
        <v>0.96428571428571441</v>
      </c>
      <c r="AU23" s="109">
        <v>16</v>
      </c>
      <c r="AV23" s="7" t="s">
        <v>12</v>
      </c>
      <c r="AW23" s="142">
        <v>2.5</v>
      </c>
      <c r="AX23" s="165">
        <f>AW23-AQ22</f>
        <v>-0.20000000000000018</v>
      </c>
      <c r="AY23" s="166">
        <f>AW23/AQ22</f>
        <v>0.92592592592592582</v>
      </c>
      <c r="BA23" s="109">
        <v>16</v>
      </c>
      <c r="BB23" s="7" t="s">
        <v>82</v>
      </c>
      <c r="BC23" s="126">
        <v>1.8</v>
      </c>
      <c r="BD23" s="164">
        <f>BC23-AW28</f>
        <v>0</v>
      </c>
      <c r="BE23" s="171">
        <f>BC23/AW28</f>
        <v>1</v>
      </c>
    </row>
    <row r="24" spans="1:57" ht="14.95" customHeight="1">
      <c r="A24" s="109">
        <v>17</v>
      </c>
      <c r="B24" s="87" t="s">
        <v>57</v>
      </c>
      <c r="C24" s="126">
        <v>3.2</v>
      </c>
      <c r="E24" s="109">
        <v>17</v>
      </c>
      <c r="F24" s="7" t="s">
        <v>82</v>
      </c>
      <c r="G24" s="126">
        <v>1.8</v>
      </c>
      <c r="H24" s="105">
        <f>G24-C27</f>
        <v>0</v>
      </c>
      <c r="I24" s="97">
        <f>G24/C27</f>
        <v>1</v>
      </c>
      <c r="K24" s="109">
        <v>17</v>
      </c>
      <c r="L24" s="7" t="s">
        <v>73</v>
      </c>
      <c r="M24" s="126">
        <v>2.7</v>
      </c>
      <c r="N24" s="164">
        <f>M24-G21</f>
        <v>0</v>
      </c>
      <c r="O24" s="171">
        <f>M24/G21</f>
        <v>1</v>
      </c>
      <c r="Q24" s="109">
        <v>17</v>
      </c>
      <c r="R24" s="7" t="s">
        <v>62</v>
      </c>
      <c r="S24" s="126">
        <v>3.9</v>
      </c>
      <c r="T24" s="164">
        <f>S24-M35</f>
        <v>3.4</v>
      </c>
      <c r="U24" s="171" t="s">
        <v>233</v>
      </c>
      <c r="W24" s="109">
        <v>17</v>
      </c>
      <c r="X24" s="7" t="s">
        <v>77</v>
      </c>
      <c r="Y24" s="126">
        <v>4.5</v>
      </c>
      <c r="Z24" s="165">
        <f>Y24-S12</f>
        <v>-5.0999999999999996</v>
      </c>
      <c r="AA24" s="166">
        <f>Y24/S12</f>
        <v>0.46875</v>
      </c>
      <c r="AC24" s="109">
        <v>17</v>
      </c>
      <c r="AD24" s="7" t="s">
        <v>12</v>
      </c>
      <c r="AE24" s="142">
        <v>2.5</v>
      </c>
      <c r="AF24" s="164">
        <f>AE24-Y26</f>
        <v>0.60000000000000009</v>
      </c>
      <c r="AG24" s="171">
        <f>AE24/Y26</f>
        <v>1.3157894736842106</v>
      </c>
      <c r="AI24" s="109">
        <v>17</v>
      </c>
      <c r="AJ24" s="7" t="s">
        <v>12</v>
      </c>
      <c r="AK24" s="142">
        <v>2.5</v>
      </c>
      <c r="AL24" s="164">
        <f>AK24-AE24</f>
        <v>0</v>
      </c>
      <c r="AM24" s="171">
        <f>AK24/AE24</f>
        <v>1</v>
      </c>
      <c r="AO24" s="109">
        <v>17</v>
      </c>
      <c r="AP24" s="7" t="s">
        <v>26</v>
      </c>
      <c r="AQ24" s="126">
        <v>2.2999999999999998</v>
      </c>
      <c r="AR24" s="165">
        <f>AQ24-AK25</f>
        <v>-0.20000000000000018</v>
      </c>
      <c r="AS24" s="166">
        <f>AQ24/AK25</f>
        <v>0.91999999999999993</v>
      </c>
      <c r="AU24" s="109">
        <v>17</v>
      </c>
      <c r="AV24" s="7" t="s">
        <v>26</v>
      </c>
      <c r="AW24" s="126">
        <v>2.2999999999999998</v>
      </c>
      <c r="AX24" s="164">
        <f>AW24-AQ24</f>
        <v>0</v>
      </c>
      <c r="AY24" s="171">
        <f>AW24/AQ24</f>
        <v>1</v>
      </c>
      <c r="BA24" s="109">
        <v>17</v>
      </c>
      <c r="BB24" s="7" t="s">
        <v>58</v>
      </c>
      <c r="BC24" s="126">
        <v>1.6</v>
      </c>
      <c r="BD24" s="165">
        <f>BC24-AW17</f>
        <v>-3.6999999999999997</v>
      </c>
      <c r="BE24" s="166">
        <f>BC24/AW17</f>
        <v>0.30188679245283023</v>
      </c>
    </row>
    <row r="25" spans="1:57" ht="14.95" customHeight="1">
      <c r="A25" s="109">
        <v>18</v>
      </c>
      <c r="B25" s="87" t="s">
        <v>73</v>
      </c>
      <c r="C25" s="126">
        <v>2.7</v>
      </c>
      <c r="E25" s="109">
        <v>18</v>
      </c>
      <c r="F25" s="7" t="s">
        <v>50</v>
      </c>
      <c r="G25" s="126">
        <v>1.6</v>
      </c>
      <c r="H25" s="151">
        <f>G25-C16</f>
        <v>-7.9</v>
      </c>
      <c r="I25" s="152">
        <f>G25/C16</f>
        <v>0.16842105263157894</v>
      </c>
      <c r="K25" s="109">
        <v>18</v>
      </c>
      <c r="L25" s="7" t="s">
        <v>82</v>
      </c>
      <c r="M25" s="126">
        <v>1.8</v>
      </c>
      <c r="N25" s="164">
        <f>M25-G24</f>
        <v>0</v>
      </c>
      <c r="O25" s="171">
        <f>M25/G24</f>
        <v>1</v>
      </c>
      <c r="Q25" s="109">
        <v>18</v>
      </c>
      <c r="R25" s="7" t="s">
        <v>52</v>
      </c>
      <c r="S25" s="126">
        <v>3.8</v>
      </c>
      <c r="T25" s="164">
        <f>S25-M30</f>
        <v>2.4</v>
      </c>
      <c r="U25" s="171" t="s">
        <v>231</v>
      </c>
      <c r="W25" s="109">
        <v>18</v>
      </c>
      <c r="X25" s="7" t="s">
        <v>25</v>
      </c>
      <c r="Y25" s="126">
        <v>2.9</v>
      </c>
      <c r="Z25" s="164">
        <f>Y25-S28</f>
        <v>0</v>
      </c>
      <c r="AA25" s="171">
        <f>Y25/S28</f>
        <v>1</v>
      </c>
      <c r="AC25" s="109">
        <v>18</v>
      </c>
      <c r="AD25" s="7" t="s">
        <v>62</v>
      </c>
      <c r="AE25" s="126">
        <v>2.1</v>
      </c>
      <c r="AF25" s="165">
        <f>AE25-Y18</f>
        <v>-3.8000000000000003</v>
      </c>
      <c r="AG25" s="166">
        <f>AE25/Y18</f>
        <v>0.3559322033898305</v>
      </c>
      <c r="AI25" s="109">
        <v>18</v>
      </c>
      <c r="AJ25" s="7" t="s">
        <v>26</v>
      </c>
      <c r="AK25" s="126">
        <v>2.5</v>
      </c>
      <c r="AL25" s="165">
        <f>AK25-AE22</f>
        <v>-0.20000000000000018</v>
      </c>
      <c r="AM25" s="166">
        <f>AK25/AE22</f>
        <v>0.92592592592592582</v>
      </c>
      <c r="AO25" s="109">
        <v>18</v>
      </c>
      <c r="AP25" s="7" t="s">
        <v>62</v>
      </c>
      <c r="AQ25" s="126">
        <v>2.2000000000000002</v>
      </c>
      <c r="AR25" s="165">
        <f>AQ25-AK26</f>
        <v>-9.9999999999999645E-2</v>
      </c>
      <c r="AS25" s="166">
        <f>AQ25/AK26</f>
        <v>0.95652173913043492</v>
      </c>
      <c r="AU25" s="109">
        <v>18</v>
      </c>
      <c r="AV25" s="7" t="s">
        <v>50</v>
      </c>
      <c r="AW25" s="126">
        <v>2.2999999999999998</v>
      </c>
      <c r="AX25" s="164">
        <f>AW25-AQ28</f>
        <v>1.0999999999999999</v>
      </c>
      <c r="AY25" s="171">
        <f>AW25/AQ28</f>
        <v>1.9166666666666665</v>
      </c>
      <c r="BA25" s="109">
        <v>18</v>
      </c>
      <c r="BB25" s="7" t="s">
        <v>50</v>
      </c>
      <c r="BC25" s="126">
        <v>1.5</v>
      </c>
      <c r="BD25" s="165">
        <f>BC25-AW25</f>
        <v>-0.79999999999999982</v>
      </c>
      <c r="BE25" s="166">
        <f>BC25/AW25</f>
        <v>0.65217391304347827</v>
      </c>
    </row>
    <row r="26" spans="1:57" ht="14.95" customHeight="1">
      <c r="A26" s="109">
        <v>19</v>
      </c>
      <c r="B26" s="87" t="s">
        <v>21</v>
      </c>
      <c r="C26" s="127">
        <v>2.2000000000000002</v>
      </c>
      <c r="E26" s="109">
        <v>19</v>
      </c>
      <c r="F26" s="7" t="s">
        <v>105</v>
      </c>
      <c r="G26" s="127">
        <v>1.5</v>
      </c>
      <c r="H26" s="88">
        <f>G26-C20</f>
        <v>-4</v>
      </c>
      <c r="I26" s="107">
        <f>G26/C20</f>
        <v>0.27272727272727271</v>
      </c>
      <c r="K26" s="109">
        <v>19</v>
      </c>
      <c r="L26" s="7" t="s">
        <v>81</v>
      </c>
      <c r="M26" s="126">
        <v>1.7</v>
      </c>
      <c r="N26" s="165">
        <f>M26-G18</f>
        <v>-1.7</v>
      </c>
      <c r="O26" s="166">
        <f>M26/G18</f>
        <v>0.5</v>
      </c>
      <c r="Q26" s="145">
        <v>19</v>
      </c>
      <c r="R26" s="130" t="s">
        <v>75</v>
      </c>
      <c r="S26" s="134">
        <v>3.6</v>
      </c>
      <c r="T26" s="154">
        <f>S26-M82</f>
        <v>3.6</v>
      </c>
      <c r="U26" s="132" t="s">
        <v>7</v>
      </c>
      <c r="W26" s="109">
        <v>19</v>
      </c>
      <c r="X26" s="87" t="s">
        <v>12</v>
      </c>
      <c r="Y26" s="142">
        <v>1.9</v>
      </c>
      <c r="Z26" s="164">
        <f>Y26-S31</f>
        <v>0.19999999999999996</v>
      </c>
      <c r="AA26" s="171">
        <f>Y26/S31</f>
        <v>1.1176470588235294</v>
      </c>
      <c r="AC26" s="109">
        <v>19</v>
      </c>
      <c r="AD26" s="7" t="s">
        <v>105</v>
      </c>
      <c r="AE26" s="127">
        <v>2</v>
      </c>
      <c r="AF26" s="164">
        <f>AE26-Y27</f>
        <v>0.10000000000000009</v>
      </c>
      <c r="AG26" s="171">
        <f>AE26/Y27</f>
        <v>1.0526315789473684</v>
      </c>
      <c r="AI26" s="109">
        <v>19</v>
      </c>
      <c r="AJ26" s="7" t="s">
        <v>62</v>
      </c>
      <c r="AK26" s="126">
        <v>2.2999999999999998</v>
      </c>
      <c r="AL26" s="164">
        <f>AK26-AE25</f>
        <v>0.19999999999999973</v>
      </c>
      <c r="AM26" s="171">
        <f>AK26/AE25</f>
        <v>1.0952380952380951</v>
      </c>
      <c r="AO26" s="109">
        <v>19</v>
      </c>
      <c r="AP26" s="7" t="s">
        <v>82</v>
      </c>
      <c r="AQ26" s="126">
        <v>1.8</v>
      </c>
      <c r="AR26" s="164">
        <f>AQ26-AK29</f>
        <v>0</v>
      </c>
      <c r="AS26" s="171">
        <f>AQ26/AK29</f>
        <v>1</v>
      </c>
      <c r="AU26" s="109">
        <v>19</v>
      </c>
      <c r="AV26" s="7" t="s">
        <v>62</v>
      </c>
      <c r="AW26" s="126">
        <v>2.2999999999999998</v>
      </c>
      <c r="AX26" s="164">
        <f>AW26-AQ25</f>
        <v>9.9999999999999645E-2</v>
      </c>
      <c r="AY26" s="171">
        <f>AW26/AQ25</f>
        <v>1.0454545454545452</v>
      </c>
      <c r="BA26" s="109">
        <v>19</v>
      </c>
      <c r="BB26" s="7" t="s">
        <v>75</v>
      </c>
      <c r="BC26" s="126">
        <v>1.4</v>
      </c>
      <c r="BD26" s="164">
        <f>BC26-AW29</f>
        <v>0</v>
      </c>
      <c r="BE26" s="171">
        <f>BC26/AW29</f>
        <v>1</v>
      </c>
    </row>
    <row r="27" spans="1:57" ht="14.95" customHeight="1">
      <c r="A27" s="109">
        <v>20</v>
      </c>
      <c r="B27" s="87" t="s">
        <v>82</v>
      </c>
      <c r="C27" s="126">
        <v>1.8</v>
      </c>
      <c r="E27" s="109">
        <v>20</v>
      </c>
      <c r="F27" s="7" t="s">
        <v>71</v>
      </c>
      <c r="G27" s="126">
        <v>1.3</v>
      </c>
      <c r="H27" s="105">
        <f>G27-C29</f>
        <v>0.19999999999999996</v>
      </c>
      <c r="I27" s="97">
        <f>G27/C29</f>
        <v>1.1818181818181817</v>
      </c>
      <c r="K27" s="145">
        <v>20</v>
      </c>
      <c r="L27" s="130" t="s">
        <v>55</v>
      </c>
      <c r="M27" s="134">
        <v>1.6</v>
      </c>
      <c r="N27" s="154">
        <f>M27-G37</f>
        <v>1.6</v>
      </c>
      <c r="O27" s="132" t="s">
        <v>7</v>
      </c>
      <c r="Q27" s="109">
        <v>20</v>
      </c>
      <c r="R27" s="7" t="s">
        <v>51</v>
      </c>
      <c r="S27" s="126">
        <v>3.4</v>
      </c>
      <c r="T27" s="164">
        <f>S27-M23</f>
        <v>0</v>
      </c>
      <c r="U27" s="171">
        <f>S27/M23</f>
        <v>1</v>
      </c>
      <c r="W27" s="109">
        <v>20</v>
      </c>
      <c r="X27" s="7" t="s">
        <v>105</v>
      </c>
      <c r="Y27" s="127">
        <v>1.9</v>
      </c>
      <c r="Z27" s="164">
        <f>Y27-S32</f>
        <v>0.19999999999999996</v>
      </c>
      <c r="AA27" s="171">
        <f>Y27/S32</f>
        <v>1.1176470588235294</v>
      </c>
      <c r="AC27" s="109">
        <v>20</v>
      </c>
      <c r="AD27" s="7" t="s">
        <v>77</v>
      </c>
      <c r="AE27" s="126">
        <v>1.9</v>
      </c>
      <c r="AF27" s="165">
        <f>AE27-Y24</f>
        <v>-2.6</v>
      </c>
      <c r="AG27" s="166">
        <f>AE27/Y24</f>
        <v>0.42222222222222222</v>
      </c>
      <c r="AI27" s="109">
        <v>20</v>
      </c>
      <c r="AJ27" s="7" t="s">
        <v>73</v>
      </c>
      <c r="AK27" s="126">
        <v>2.2999999999999998</v>
      </c>
      <c r="AL27" s="165">
        <f>AK27-AE23</f>
        <v>-0.40000000000000036</v>
      </c>
      <c r="AM27" s="166">
        <f>AK27/AE23</f>
        <v>0.85185185185185175</v>
      </c>
      <c r="AO27" s="109">
        <v>20</v>
      </c>
      <c r="AP27" s="7" t="s">
        <v>81</v>
      </c>
      <c r="AQ27" s="126">
        <v>1.6</v>
      </c>
      <c r="AR27" s="165">
        <f>AQ27-AK13</f>
        <v>-5.6999999999999993</v>
      </c>
      <c r="AS27" s="166">
        <f>AQ27/AK13</f>
        <v>0.21917808219178084</v>
      </c>
      <c r="AU27" s="109">
        <v>20</v>
      </c>
      <c r="AV27" s="7" t="s">
        <v>73</v>
      </c>
      <c r="AW27" s="126">
        <v>2.1</v>
      </c>
      <c r="AX27" s="165">
        <f>AW27-AQ18</f>
        <v>-1.5</v>
      </c>
      <c r="AY27" s="166">
        <f>AW27/AQ18</f>
        <v>0.58333333333333337</v>
      </c>
      <c r="BA27" s="109">
        <v>20</v>
      </c>
      <c r="BB27" s="7" t="s">
        <v>81</v>
      </c>
      <c r="BC27" s="126">
        <v>1.4</v>
      </c>
      <c r="BD27" s="165">
        <f>BC27-AW13</f>
        <v>-5.8000000000000007</v>
      </c>
      <c r="BE27" s="166">
        <f>BC27/AW13</f>
        <v>0.19444444444444442</v>
      </c>
    </row>
    <row r="28" spans="1:57" ht="14.95" customHeight="1">
      <c r="A28" s="109">
        <v>21</v>
      </c>
      <c r="B28" s="87" t="s">
        <v>39</v>
      </c>
      <c r="C28" s="126">
        <v>1.3</v>
      </c>
      <c r="E28" s="109">
        <v>21</v>
      </c>
      <c r="F28" s="7" t="s">
        <v>57</v>
      </c>
      <c r="G28" s="126">
        <v>0.9</v>
      </c>
      <c r="H28" s="151">
        <f>G28-C24</f>
        <v>-2.3000000000000003</v>
      </c>
      <c r="I28" s="152">
        <f>G28/C24</f>
        <v>0.28125</v>
      </c>
      <c r="K28" s="109">
        <v>21</v>
      </c>
      <c r="L28" s="7" t="s">
        <v>26</v>
      </c>
      <c r="M28" s="126">
        <v>1.5</v>
      </c>
      <c r="N28" s="165">
        <f>M28-G23</f>
        <v>-0.39999999999999991</v>
      </c>
      <c r="O28" s="166">
        <f>M28/G23</f>
        <v>0.78947368421052633</v>
      </c>
      <c r="Q28" s="109">
        <v>21</v>
      </c>
      <c r="R28" s="7" t="s">
        <v>25</v>
      </c>
      <c r="S28" s="126">
        <v>2.9</v>
      </c>
      <c r="T28" s="165">
        <f>S28-M21</f>
        <v>-1.4</v>
      </c>
      <c r="U28" s="166">
        <f>S28/M21</f>
        <v>0.67441860465116277</v>
      </c>
      <c r="W28" s="109">
        <v>21</v>
      </c>
      <c r="X28" s="7" t="s">
        <v>82</v>
      </c>
      <c r="Y28" s="126">
        <v>1.8</v>
      </c>
      <c r="Z28" s="164">
        <f>Y28-S30</f>
        <v>0</v>
      </c>
      <c r="AA28" s="171">
        <f>Y28/S30</f>
        <v>1</v>
      </c>
      <c r="AC28" s="109">
        <v>21</v>
      </c>
      <c r="AD28" s="7" t="s">
        <v>82</v>
      </c>
      <c r="AE28" s="126">
        <v>1.8</v>
      </c>
      <c r="AF28" s="164">
        <f>AE28-Y28</f>
        <v>0</v>
      </c>
      <c r="AG28" s="171">
        <f>AE28/Y28</f>
        <v>1</v>
      </c>
      <c r="AI28" s="109">
        <v>21</v>
      </c>
      <c r="AJ28" s="7" t="s">
        <v>55</v>
      </c>
      <c r="AK28" s="126">
        <v>1.9</v>
      </c>
      <c r="AL28" s="164">
        <f>AK28-AE32</f>
        <v>1.0999999999999999</v>
      </c>
      <c r="AM28" s="171" t="s">
        <v>400</v>
      </c>
      <c r="AO28" s="145">
        <v>21</v>
      </c>
      <c r="AP28" s="130" t="s">
        <v>50</v>
      </c>
      <c r="AQ28" s="134">
        <v>1.2</v>
      </c>
      <c r="AR28" s="154">
        <f>AQ28-AK68</f>
        <v>1.2</v>
      </c>
      <c r="AS28" s="132" t="s">
        <v>7</v>
      </c>
      <c r="AU28" s="109">
        <v>21</v>
      </c>
      <c r="AV28" s="7" t="s">
        <v>82</v>
      </c>
      <c r="AW28" s="126">
        <v>1.8</v>
      </c>
      <c r="AX28" s="164">
        <f>AW28-AQ26</f>
        <v>0</v>
      </c>
      <c r="AY28" s="171">
        <f>AW28/AQ26</f>
        <v>1</v>
      </c>
      <c r="BA28" s="109">
        <v>21</v>
      </c>
      <c r="BB28" s="7" t="s">
        <v>105</v>
      </c>
      <c r="BC28" s="127">
        <v>1.1000000000000001</v>
      </c>
      <c r="BD28" s="164">
        <f>BC28-AW30</f>
        <v>0.50000000000000011</v>
      </c>
      <c r="BE28" s="171">
        <f>BC28/AW30</f>
        <v>1.8333333333333335</v>
      </c>
    </row>
    <row r="29" spans="1:57" ht="14.95" customHeight="1">
      <c r="A29" s="109">
        <v>22</v>
      </c>
      <c r="B29" s="87" t="s">
        <v>71</v>
      </c>
      <c r="C29" s="126">
        <v>1.1000000000000001</v>
      </c>
      <c r="E29" s="109">
        <v>22</v>
      </c>
      <c r="F29" s="7" t="s">
        <v>11</v>
      </c>
      <c r="G29" s="142">
        <v>0.5</v>
      </c>
      <c r="H29" s="142">
        <f>G29-C30</f>
        <v>0</v>
      </c>
      <c r="I29" s="167">
        <f>G29/C30</f>
        <v>1</v>
      </c>
      <c r="K29" s="109">
        <v>22</v>
      </c>
      <c r="L29" s="7" t="s">
        <v>105</v>
      </c>
      <c r="M29" s="127">
        <v>1.5</v>
      </c>
      <c r="N29" s="164">
        <f>M29-G26</f>
        <v>0</v>
      </c>
      <c r="O29" s="171">
        <f>M29/G26</f>
        <v>1</v>
      </c>
      <c r="Q29" s="109">
        <v>22</v>
      </c>
      <c r="R29" s="7" t="s">
        <v>21</v>
      </c>
      <c r="S29" s="127">
        <v>2.8</v>
      </c>
      <c r="T29" s="148">
        <f>S29-M16</f>
        <v>-2.5</v>
      </c>
      <c r="U29" s="149">
        <f>S29/M16</f>
        <v>0.52830188679245282</v>
      </c>
      <c r="W29" s="109">
        <v>22</v>
      </c>
      <c r="X29" s="7" t="s">
        <v>71</v>
      </c>
      <c r="Y29" s="126">
        <v>1.5</v>
      </c>
      <c r="Z29" s="164">
        <f>Y29-S34</f>
        <v>0.19999999999999996</v>
      </c>
      <c r="AA29" s="171">
        <f>Y29/S34</f>
        <v>1.1538461538461537</v>
      </c>
      <c r="AC29" s="109">
        <v>22</v>
      </c>
      <c r="AD29" s="7" t="s">
        <v>31</v>
      </c>
      <c r="AE29" s="126">
        <v>1.3</v>
      </c>
      <c r="AF29" s="164">
        <f>AE29-Y38</f>
        <v>1.2</v>
      </c>
      <c r="AG29" s="171" t="s">
        <v>251</v>
      </c>
      <c r="AI29" s="109">
        <v>22</v>
      </c>
      <c r="AJ29" s="7" t="s">
        <v>82</v>
      </c>
      <c r="AK29" s="126">
        <v>1.8</v>
      </c>
      <c r="AL29" s="164">
        <f>AK29-AE28</f>
        <v>0</v>
      </c>
      <c r="AM29" s="171">
        <f>AK29/AE28</f>
        <v>1</v>
      </c>
      <c r="AO29" s="109">
        <v>22</v>
      </c>
      <c r="AP29" s="7" t="s">
        <v>55</v>
      </c>
      <c r="AQ29" s="126">
        <v>1.1000000000000001</v>
      </c>
      <c r="AR29" s="165">
        <f>AQ29-AK28</f>
        <v>-0.79999999999999982</v>
      </c>
      <c r="AS29" s="166">
        <f>AQ29/AK28</f>
        <v>0.57894736842105265</v>
      </c>
      <c r="AU29" s="109">
        <v>22</v>
      </c>
      <c r="AV29" s="7" t="s">
        <v>75</v>
      </c>
      <c r="AW29" s="126">
        <v>1.4</v>
      </c>
      <c r="AX29" s="164">
        <f>AW29-AQ31</f>
        <v>0.79999999999999993</v>
      </c>
      <c r="AY29" s="171" t="s">
        <v>401</v>
      </c>
      <c r="BA29" s="109">
        <v>22</v>
      </c>
      <c r="BB29" s="7" t="s">
        <v>11</v>
      </c>
      <c r="BC29" s="142">
        <v>0.5</v>
      </c>
      <c r="BD29" s="164">
        <f>BC29-AW31</f>
        <v>0</v>
      </c>
      <c r="BE29" s="171">
        <f>BC29/AW31</f>
        <v>1</v>
      </c>
    </row>
    <row r="30" spans="1:57" ht="14.95" customHeight="1">
      <c r="A30" s="109">
        <v>23</v>
      </c>
      <c r="B30" s="87" t="s">
        <v>11</v>
      </c>
      <c r="C30" s="142">
        <v>0.5</v>
      </c>
      <c r="E30" s="109">
        <v>23</v>
      </c>
      <c r="F30" s="7" t="s">
        <v>32</v>
      </c>
      <c r="G30" s="126">
        <v>0.5</v>
      </c>
      <c r="H30" s="105">
        <f>G30-C31</f>
        <v>0</v>
      </c>
      <c r="I30" s="97">
        <f>G30/C31</f>
        <v>1</v>
      </c>
      <c r="K30" s="145">
        <v>23</v>
      </c>
      <c r="L30" s="130" t="s">
        <v>52</v>
      </c>
      <c r="M30" s="134">
        <v>1.4</v>
      </c>
      <c r="N30" s="154">
        <f>M30-G66</f>
        <v>1.4</v>
      </c>
      <c r="O30" s="132" t="s">
        <v>7</v>
      </c>
      <c r="Q30" s="109">
        <v>23</v>
      </c>
      <c r="R30" s="7" t="s">
        <v>82</v>
      </c>
      <c r="S30" s="126">
        <v>1.8</v>
      </c>
      <c r="T30" s="164">
        <f>S30-M25</f>
        <v>0</v>
      </c>
      <c r="U30" s="171">
        <f>S30/M25</f>
        <v>1</v>
      </c>
      <c r="W30" s="109">
        <v>23</v>
      </c>
      <c r="X30" s="7" t="s">
        <v>26</v>
      </c>
      <c r="Y30" s="126">
        <v>1.3</v>
      </c>
      <c r="Z30" s="165">
        <f>Y30-S33</f>
        <v>-0.30000000000000004</v>
      </c>
      <c r="AA30" s="166">
        <f>Y30/S33</f>
        <v>0.8125</v>
      </c>
      <c r="AC30" s="109">
        <v>23</v>
      </c>
      <c r="AD30" s="7" t="s">
        <v>39</v>
      </c>
      <c r="AE30" s="126">
        <v>0.9</v>
      </c>
      <c r="AF30" s="165">
        <f>AE30-Y31</f>
        <v>-0.20000000000000007</v>
      </c>
      <c r="AG30" s="166">
        <f>AE30/Y31</f>
        <v>0.81818181818181812</v>
      </c>
      <c r="AI30" s="145">
        <v>23</v>
      </c>
      <c r="AJ30" s="130" t="s">
        <v>44</v>
      </c>
      <c r="AK30" s="134">
        <v>1.6</v>
      </c>
      <c r="AL30" s="154">
        <f>AK30-AE64</f>
        <v>1.6</v>
      </c>
      <c r="AM30" s="132" t="s">
        <v>7</v>
      </c>
      <c r="AO30" s="109">
        <v>23</v>
      </c>
      <c r="AP30" s="87" t="s">
        <v>54</v>
      </c>
      <c r="AQ30" s="126">
        <v>0.9</v>
      </c>
      <c r="AR30" s="164">
        <f>AQ30-AK32</f>
        <v>0</v>
      </c>
      <c r="AS30" s="171">
        <f>AQ30/AK32</f>
        <v>1</v>
      </c>
      <c r="AU30" s="109">
        <v>23</v>
      </c>
      <c r="AV30" s="7" t="s">
        <v>105</v>
      </c>
      <c r="AW30" s="127">
        <v>0.6</v>
      </c>
      <c r="AX30" s="164">
        <f>AW30-AQ34</f>
        <v>9.9999999999999978E-2</v>
      </c>
      <c r="AY30" s="171">
        <f>AW30/AQ34</f>
        <v>1.2</v>
      </c>
      <c r="BA30" s="109">
        <v>23</v>
      </c>
      <c r="BB30" s="7" t="s">
        <v>32</v>
      </c>
      <c r="BC30" s="126">
        <v>0.5</v>
      </c>
      <c r="BD30" s="164">
        <f>BC30-AW32</f>
        <v>0</v>
      </c>
      <c r="BE30" s="171">
        <f>BC30/AW32</f>
        <v>1</v>
      </c>
    </row>
    <row r="31" spans="1:57" ht="14.95" customHeight="1">
      <c r="A31" s="109">
        <v>24</v>
      </c>
      <c r="B31" s="87" t="s">
        <v>32</v>
      </c>
      <c r="C31" s="126">
        <v>0.5</v>
      </c>
      <c r="E31" s="109">
        <v>24</v>
      </c>
      <c r="F31" s="7" t="s">
        <v>39</v>
      </c>
      <c r="G31" s="126">
        <v>0.1</v>
      </c>
      <c r="H31" s="151">
        <f>G31-C28</f>
        <v>-1.2</v>
      </c>
      <c r="I31" s="152">
        <f>G31/C28</f>
        <v>7.6923076923076927E-2</v>
      </c>
      <c r="K31" s="109">
        <v>24</v>
      </c>
      <c r="L31" s="7" t="s">
        <v>71</v>
      </c>
      <c r="M31" s="126">
        <v>1.4</v>
      </c>
      <c r="N31" s="164">
        <f>M31-G27</f>
        <v>9.9999999999999867E-2</v>
      </c>
      <c r="O31" s="171">
        <f>M31/G27</f>
        <v>1.0769230769230769</v>
      </c>
      <c r="Q31" s="109">
        <v>24</v>
      </c>
      <c r="R31" s="87" t="s">
        <v>12</v>
      </c>
      <c r="S31" s="126">
        <v>1.7</v>
      </c>
      <c r="T31" s="164">
        <f>S31-M32</f>
        <v>0.39999999999999991</v>
      </c>
      <c r="U31" s="171">
        <f>S31/M32</f>
        <v>1.3076923076923077</v>
      </c>
      <c r="W31" s="145">
        <v>24</v>
      </c>
      <c r="X31" s="130" t="s">
        <v>39</v>
      </c>
      <c r="Y31" s="134">
        <v>1.1000000000000001</v>
      </c>
      <c r="Z31" s="154">
        <f>Y31-S57</f>
        <v>1.1000000000000001</v>
      </c>
      <c r="AA31" s="132" t="s">
        <v>7</v>
      </c>
      <c r="AC31" s="109">
        <v>24</v>
      </c>
      <c r="AD31" s="87" t="s">
        <v>54</v>
      </c>
      <c r="AE31" s="126">
        <v>0.9</v>
      </c>
      <c r="AF31" s="164">
        <f>AE31-Y32</f>
        <v>0</v>
      </c>
      <c r="AG31" s="171">
        <f>AE31/Y32</f>
        <v>1</v>
      </c>
      <c r="AI31" s="145">
        <v>24</v>
      </c>
      <c r="AJ31" s="130" t="s">
        <v>86</v>
      </c>
      <c r="AK31" s="134">
        <v>1.3</v>
      </c>
      <c r="AL31" s="154">
        <f>AK31-AE87</f>
        <v>1.3</v>
      </c>
      <c r="AM31" s="132" t="s">
        <v>7</v>
      </c>
      <c r="AO31" s="145">
        <v>24</v>
      </c>
      <c r="AP31" s="130" t="s">
        <v>75</v>
      </c>
      <c r="AQ31" s="134">
        <v>0.6</v>
      </c>
      <c r="AR31" s="154">
        <f>AQ31-AK84</f>
        <v>0.6</v>
      </c>
      <c r="AS31" s="132" t="s">
        <v>7</v>
      </c>
      <c r="AU31" s="109">
        <v>24</v>
      </c>
      <c r="AV31" s="7" t="s">
        <v>11</v>
      </c>
      <c r="AW31" s="142">
        <v>0.5</v>
      </c>
      <c r="AX31" s="164">
        <f>AW31-AQ32</f>
        <v>0</v>
      </c>
      <c r="AY31" s="171">
        <f>AW31/AQ32</f>
        <v>1</v>
      </c>
      <c r="BA31" s="54" t="s">
        <v>452</v>
      </c>
      <c r="BB31" s="55"/>
      <c r="BC31" s="56"/>
      <c r="BD31" s="56"/>
      <c r="BE31" s="56"/>
    </row>
    <row r="32" spans="1:57" ht="14.95" customHeight="1">
      <c r="A32" s="109">
        <v>25</v>
      </c>
      <c r="B32" s="87" t="s">
        <v>15</v>
      </c>
      <c r="C32" s="127">
        <v>0.4</v>
      </c>
      <c r="E32" s="54" t="s">
        <v>217</v>
      </c>
      <c r="F32" s="55"/>
      <c r="G32" s="56"/>
      <c r="H32" s="56"/>
      <c r="I32" s="56"/>
      <c r="K32" s="145">
        <v>25</v>
      </c>
      <c r="L32" s="130" t="s">
        <v>12</v>
      </c>
      <c r="M32" s="143">
        <v>1.3</v>
      </c>
      <c r="N32" s="154">
        <f>M32-G38</f>
        <v>1.3</v>
      </c>
      <c r="O32" s="132" t="s">
        <v>7</v>
      </c>
      <c r="Q32" s="109">
        <v>25</v>
      </c>
      <c r="R32" s="7" t="s">
        <v>105</v>
      </c>
      <c r="S32" s="127">
        <v>1.7</v>
      </c>
      <c r="T32" s="164">
        <f>S32-M29</f>
        <v>0.19999999999999996</v>
      </c>
      <c r="U32" s="171">
        <f>S32/M29</f>
        <v>1.1333333333333333</v>
      </c>
      <c r="W32" s="109">
        <v>25</v>
      </c>
      <c r="X32" s="7" t="s">
        <v>54</v>
      </c>
      <c r="Y32" s="126">
        <v>0.9</v>
      </c>
      <c r="Z32" s="164">
        <f>Y32-S35</f>
        <v>0</v>
      </c>
      <c r="AA32" s="171">
        <f>Y32/S35</f>
        <v>1</v>
      </c>
      <c r="AC32" s="145">
        <v>25</v>
      </c>
      <c r="AD32" s="130" t="s">
        <v>55</v>
      </c>
      <c r="AE32" s="134">
        <v>0.8</v>
      </c>
      <c r="AF32" s="154">
        <f>AE32-Y68</f>
        <v>0.8</v>
      </c>
      <c r="AG32" s="132" t="s">
        <v>7</v>
      </c>
      <c r="AI32" s="109">
        <v>25</v>
      </c>
      <c r="AJ32" s="7" t="s">
        <v>54</v>
      </c>
      <c r="AK32" s="126">
        <v>0.9</v>
      </c>
      <c r="AL32" s="164">
        <f>AK32-AE31</f>
        <v>0</v>
      </c>
      <c r="AM32" s="171">
        <f>AK32/AE31</f>
        <v>1</v>
      </c>
      <c r="AO32" s="109">
        <v>25</v>
      </c>
      <c r="AP32" s="7" t="s">
        <v>11</v>
      </c>
      <c r="AQ32" s="142">
        <v>0.5</v>
      </c>
      <c r="AR32" s="164">
        <f>AQ32-AK34</f>
        <v>0</v>
      </c>
      <c r="AS32" s="171">
        <f>AQ32/AK34</f>
        <v>1</v>
      </c>
      <c r="AU32" s="109">
        <v>25</v>
      </c>
      <c r="AV32" s="7" t="s">
        <v>32</v>
      </c>
      <c r="AW32" s="126">
        <v>0.5</v>
      </c>
      <c r="AX32" s="164">
        <f>AW32-AQ33</f>
        <v>0</v>
      </c>
      <c r="AY32" s="171">
        <f>AW32/AQ33</f>
        <v>1</v>
      </c>
      <c r="BA32" s="109">
        <v>1</v>
      </c>
      <c r="BB32" s="7" t="s">
        <v>4</v>
      </c>
      <c r="BC32" s="88">
        <v>0</v>
      </c>
      <c r="BD32" s="164"/>
      <c r="BE32" s="171"/>
    </row>
    <row r="33" spans="1:57" ht="14.95" customHeight="1">
      <c r="A33" s="54" t="s">
        <v>211</v>
      </c>
      <c r="B33" s="55"/>
      <c r="C33" s="56"/>
      <c r="E33" s="109">
        <v>1</v>
      </c>
      <c r="F33" s="7" t="s">
        <v>4</v>
      </c>
      <c r="G33" s="88">
        <v>0</v>
      </c>
      <c r="H33" s="110"/>
      <c r="I33" s="110"/>
      <c r="K33" s="109">
        <v>26</v>
      </c>
      <c r="L33" s="7" t="s">
        <v>11</v>
      </c>
      <c r="M33" s="142">
        <v>0.5</v>
      </c>
      <c r="N33" s="164">
        <f>M33-G29</f>
        <v>0</v>
      </c>
      <c r="O33" s="171">
        <f>M33/G29</f>
        <v>1</v>
      </c>
      <c r="Q33" s="109">
        <v>26</v>
      </c>
      <c r="R33" s="7" t="s">
        <v>26</v>
      </c>
      <c r="S33" s="126">
        <v>1.6</v>
      </c>
      <c r="T33" s="164">
        <f>S33-M28</f>
        <v>0.10000000000000009</v>
      </c>
      <c r="U33" s="171">
        <f>S33/M28</f>
        <v>1.0666666666666667</v>
      </c>
      <c r="W33" s="145">
        <v>26</v>
      </c>
      <c r="X33" s="130" t="s">
        <v>9</v>
      </c>
      <c r="Y33" s="131">
        <v>0.7</v>
      </c>
      <c r="Z33" s="154">
        <f>Y33-S45</f>
        <v>0.7</v>
      </c>
      <c r="AA33" s="132" t="s">
        <v>7</v>
      </c>
      <c r="AC33" s="109">
        <v>26</v>
      </c>
      <c r="AD33" s="87" t="s">
        <v>11</v>
      </c>
      <c r="AE33" s="142">
        <v>0.5</v>
      </c>
      <c r="AF33" s="164">
        <f>AE33-Y34</f>
        <v>0</v>
      </c>
      <c r="AG33" s="171">
        <f>AE33/Y34</f>
        <v>1</v>
      </c>
      <c r="AI33" s="145">
        <v>26</v>
      </c>
      <c r="AJ33" s="130" t="s">
        <v>20</v>
      </c>
      <c r="AK33" s="131">
        <v>0.7</v>
      </c>
      <c r="AL33" s="154">
        <f>AK33-AE49</f>
        <v>0.7</v>
      </c>
      <c r="AM33" s="132" t="s">
        <v>7</v>
      </c>
      <c r="AO33" s="109">
        <v>26</v>
      </c>
      <c r="AP33" s="7" t="s">
        <v>32</v>
      </c>
      <c r="AQ33" s="126">
        <v>0.5</v>
      </c>
      <c r="AR33" s="164">
        <f>AQ33-AK35</f>
        <v>0</v>
      </c>
      <c r="AS33" s="171">
        <f>AQ33/AK35</f>
        <v>1</v>
      </c>
      <c r="AU33" s="109">
        <v>26</v>
      </c>
      <c r="AV33" s="7" t="s">
        <v>71</v>
      </c>
      <c r="AW33" s="126">
        <v>0.2</v>
      </c>
      <c r="AX33" s="164">
        <f>AW33-AQ35</f>
        <v>0</v>
      </c>
      <c r="AY33" s="171">
        <f>AW33/AQ35</f>
        <v>1</v>
      </c>
      <c r="BA33" s="109">
        <v>2</v>
      </c>
      <c r="BB33" s="7" t="s">
        <v>5</v>
      </c>
      <c r="BC33" s="88">
        <v>0</v>
      </c>
      <c r="BD33" s="164"/>
      <c r="BE33" s="171"/>
    </row>
    <row r="34" spans="1:57" ht="14.95" customHeight="1">
      <c r="A34" s="109">
        <v>1</v>
      </c>
      <c r="B34" s="7" t="s">
        <v>4</v>
      </c>
      <c r="C34" s="88">
        <v>0</v>
      </c>
      <c r="E34" s="109">
        <v>2</v>
      </c>
      <c r="F34" s="7" t="s">
        <v>5</v>
      </c>
      <c r="G34" s="88">
        <v>0</v>
      </c>
      <c r="H34" s="110"/>
      <c r="I34" s="110"/>
      <c r="K34" s="109">
        <v>27</v>
      </c>
      <c r="L34" s="7" t="s">
        <v>32</v>
      </c>
      <c r="M34" s="126">
        <v>0.5</v>
      </c>
      <c r="N34" s="164">
        <f>M34-G30</f>
        <v>0</v>
      </c>
      <c r="O34" s="171">
        <f>M34/G30</f>
        <v>1</v>
      </c>
      <c r="Q34" s="109">
        <v>27</v>
      </c>
      <c r="R34" s="7" t="s">
        <v>71</v>
      </c>
      <c r="S34" s="126">
        <v>1.3</v>
      </c>
      <c r="T34" s="165">
        <f>S34-M31</f>
        <v>-9.9999999999999867E-2</v>
      </c>
      <c r="U34" s="166">
        <f>S34/M31</f>
        <v>0.92857142857142871</v>
      </c>
      <c r="W34" s="109">
        <v>27</v>
      </c>
      <c r="X34" s="7" t="s">
        <v>11</v>
      </c>
      <c r="Y34" s="142">
        <v>0.5</v>
      </c>
      <c r="Z34" s="164">
        <f>Y34-S36</f>
        <v>0</v>
      </c>
      <c r="AA34" s="171">
        <f>Y34/S36</f>
        <v>1</v>
      </c>
      <c r="AC34" s="109">
        <v>27</v>
      </c>
      <c r="AD34" s="7" t="s">
        <v>32</v>
      </c>
      <c r="AE34" s="126">
        <v>0.5</v>
      </c>
      <c r="AF34" s="164">
        <f>AE34-Y35</f>
        <v>0</v>
      </c>
      <c r="AG34" s="171">
        <f>AE34/Y35</f>
        <v>1</v>
      </c>
      <c r="AI34" s="109">
        <v>27</v>
      </c>
      <c r="AJ34" s="7" t="s">
        <v>11</v>
      </c>
      <c r="AK34" s="142">
        <v>0.5</v>
      </c>
      <c r="AL34" s="164">
        <f>AK34-AE33</f>
        <v>0</v>
      </c>
      <c r="AM34" s="171">
        <f>AK34/AE33</f>
        <v>1</v>
      </c>
      <c r="AO34" s="109">
        <v>27</v>
      </c>
      <c r="AP34" s="7" t="s">
        <v>105</v>
      </c>
      <c r="AQ34" s="127">
        <v>0.5</v>
      </c>
      <c r="AR34" s="164">
        <f>AQ34-AK36</f>
        <v>9.9999999999999978E-2</v>
      </c>
      <c r="AS34" s="171">
        <f>AQ34/AK36</f>
        <v>1.25</v>
      </c>
      <c r="AU34" s="54" t="s">
        <v>447</v>
      </c>
      <c r="AV34" s="55"/>
      <c r="AW34" s="56"/>
      <c r="AX34" s="56"/>
      <c r="AY34" s="56"/>
      <c r="BA34" s="109">
        <v>3</v>
      </c>
      <c r="BB34" s="7" t="s">
        <v>6</v>
      </c>
      <c r="BC34" s="88">
        <v>0</v>
      </c>
      <c r="BD34" s="164"/>
      <c r="BE34" s="171"/>
    </row>
    <row r="35" spans="1:57" ht="14.95" customHeight="1">
      <c r="A35" s="109">
        <v>2</v>
      </c>
      <c r="B35" s="87" t="s">
        <v>5</v>
      </c>
      <c r="C35" s="88">
        <v>0</v>
      </c>
      <c r="E35" s="109">
        <v>3</v>
      </c>
      <c r="F35" s="7" t="s">
        <v>6</v>
      </c>
      <c r="G35" s="88">
        <v>0</v>
      </c>
      <c r="H35" s="110"/>
      <c r="I35" s="110"/>
      <c r="K35" s="145">
        <v>28</v>
      </c>
      <c r="L35" s="130" t="s">
        <v>62</v>
      </c>
      <c r="M35" s="134">
        <v>0.5</v>
      </c>
      <c r="N35" s="154">
        <f>M35-G74</f>
        <v>0.5</v>
      </c>
      <c r="O35" s="132" t="s">
        <v>7</v>
      </c>
      <c r="Q35" s="145">
        <v>28</v>
      </c>
      <c r="R35" s="130" t="s">
        <v>54</v>
      </c>
      <c r="S35" s="134">
        <v>0.9</v>
      </c>
      <c r="T35" s="154">
        <f>S35-M69</f>
        <v>0.9</v>
      </c>
      <c r="U35" s="132" t="s">
        <v>7</v>
      </c>
      <c r="W35" s="109">
        <v>28</v>
      </c>
      <c r="X35" s="87" t="s">
        <v>32</v>
      </c>
      <c r="Y35" s="142">
        <v>0.5</v>
      </c>
      <c r="Z35" s="164">
        <f>Y35-S37</f>
        <v>0</v>
      </c>
      <c r="AA35" s="171">
        <f>Y35/S37</f>
        <v>1</v>
      </c>
      <c r="AC35" s="109">
        <v>28</v>
      </c>
      <c r="AD35" s="7" t="s">
        <v>71</v>
      </c>
      <c r="AE35" s="126">
        <v>0.3</v>
      </c>
      <c r="AF35" s="164">
        <f>AE35-Y29</f>
        <v>-1.2</v>
      </c>
      <c r="AG35" s="171">
        <f>AE35/Y29</f>
        <v>0.19999999999999998</v>
      </c>
      <c r="AI35" s="109">
        <v>28</v>
      </c>
      <c r="AJ35" s="7" t="s">
        <v>32</v>
      </c>
      <c r="AK35" s="126">
        <v>0.5</v>
      </c>
      <c r="AL35" s="164">
        <f>AK35-AE34</f>
        <v>0</v>
      </c>
      <c r="AM35" s="171">
        <f>AK35/AE34</f>
        <v>1</v>
      </c>
      <c r="AO35" s="109">
        <v>28</v>
      </c>
      <c r="AP35" s="7" t="s">
        <v>71</v>
      </c>
      <c r="AQ35" s="126">
        <v>0.2</v>
      </c>
      <c r="AR35" s="165">
        <f>AQ35-AK37</f>
        <v>-9.9999999999999978E-2</v>
      </c>
      <c r="AS35" s="166">
        <f>AQ35/AK37</f>
        <v>0.66666666666666674</v>
      </c>
      <c r="AU35" s="109">
        <v>1</v>
      </c>
      <c r="AV35" s="7" t="s">
        <v>4</v>
      </c>
      <c r="AW35" s="88">
        <v>0</v>
      </c>
      <c r="AX35" s="164"/>
      <c r="AY35" s="171"/>
      <c r="BA35" s="109">
        <v>4</v>
      </c>
      <c r="BB35" s="10" t="s">
        <v>8</v>
      </c>
      <c r="BC35" s="88">
        <v>0</v>
      </c>
      <c r="BD35" s="164"/>
      <c r="BE35" s="171"/>
    </row>
    <row r="36" spans="1:57" ht="14.95" customHeight="1">
      <c r="A36" s="109">
        <v>3</v>
      </c>
      <c r="B36" s="87" t="s">
        <v>6</v>
      </c>
      <c r="C36" s="88">
        <v>0</v>
      </c>
      <c r="E36" s="109">
        <v>4</v>
      </c>
      <c r="F36" s="10" t="s">
        <v>8</v>
      </c>
      <c r="G36" s="88">
        <v>0</v>
      </c>
      <c r="H36" s="110"/>
      <c r="I36" s="110"/>
      <c r="K36" s="109">
        <v>29</v>
      </c>
      <c r="L36" s="7" t="s">
        <v>50</v>
      </c>
      <c r="M36" s="126">
        <v>0.4</v>
      </c>
      <c r="N36" s="165">
        <f>M36-G25</f>
        <v>-1.2000000000000002</v>
      </c>
      <c r="O36" s="166">
        <f>M36/G25</f>
        <v>0.25</v>
      </c>
      <c r="Q36" s="109">
        <v>29</v>
      </c>
      <c r="R36" s="7" t="s">
        <v>11</v>
      </c>
      <c r="S36" s="142">
        <v>0.5</v>
      </c>
      <c r="T36" s="164">
        <f>S36-M33</f>
        <v>0</v>
      </c>
      <c r="U36" s="171">
        <f>S36/M33</f>
        <v>1</v>
      </c>
      <c r="W36" s="109">
        <v>29</v>
      </c>
      <c r="X36" s="7" t="s">
        <v>21</v>
      </c>
      <c r="Y36" s="127">
        <v>0.4</v>
      </c>
      <c r="Z36" s="165">
        <f>Y36-S29</f>
        <v>-2.4</v>
      </c>
      <c r="AA36" s="166">
        <f>Y36/S29</f>
        <v>0.14285714285714288</v>
      </c>
      <c r="AC36" s="54" t="s">
        <v>255</v>
      </c>
      <c r="AD36" s="55"/>
      <c r="AE36" s="56"/>
      <c r="AF36" s="56"/>
      <c r="AG36" s="56"/>
      <c r="AI36" s="109">
        <v>29</v>
      </c>
      <c r="AJ36" s="7" t="s">
        <v>105</v>
      </c>
      <c r="AK36" s="127">
        <v>0.4</v>
      </c>
      <c r="AL36" s="164">
        <f>AK36-AE26</f>
        <v>-1.6</v>
      </c>
      <c r="AM36" s="171">
        <f>AK36/AE26</f>
        <v>0.2</v>
      </c>
      <c r="AO36" s="54" t="s">
        <v>410</v>
      </c>
      <c r="AP36" s="55"/>
      <c r="AQ36" s="56"/>
      <c r="AR36" s="56"/>
      <c r="AS36" s="56"/>
      <c r="AU36" s="109">
        <v>2</v>
      </c>
      <c r="AV36" s="7" t="s">
        <v>5</v>
      </c>
      <c r="AW36" s="88">
        <v>0</v>
      </c>
      <c r="AX36" s="164"/>
      <c r="AY36" s="171"/>
      <c r="BA36" s="109">
        <v>5</v>
      </c>
      <c r="BB36" s="7" t="s">
        <v>9</v>
      </c>
      <c r="BC36" s="88">
        <v>0</v>
      </c>
      <c r="BD36" s="164"/>
      <c r="BE36" s="171"/>
    </row>
    <row r="37" spans="1:57" ht="14.95" customHeight="1">
      <c r="A37" s="109">
        <v>4</v>
      </c>
      <c r="B37" s="10" t="s">
        <v>8</v>
      </c>
      <c r="C37" s="88">
        <v>0</v>
      </c>
      <c r="E37" s="109">
        <v>5</v>
      </c>
      <c r="F37" s="7" t="s">
        <v>9</v>
      </c>
      <c r="G37" s="88">
        <v>0</v>
      </c>
      <c r="H37" s="110"/>
      <c r="I37" s="110"/>
      <c r="K37" s="54" t="s">
        <v>223</v>
      </c>
      <c r="L37" s="55"/>
      <c r="M37" s="56"/>
      <c r="N37" s="56"/>
      <c r="O37" s="56"/>
      <c r="Q37" s="109">
        <v>30</v>
      </c>
      <c r="R37" s="7" t="s">
        <v>32</v>
      </c>
      <c r="S37" s="126">
        <v>0.5</v>
      </c>
      <c r="T37" s="164">
        <f>S37-M34</f>
        <v>0</v>
      </c>
      <c r="U37" s="171">
        <f>S37/M34</f>
        <v>1</v>
      </c>
      <c r="W37" s="145">
        <v>30</v>
      </c>
      <c r="X37" s="130" t="s">
        <v>50</v>
      </c>
      <c r="Y37" s="134">
        <v>0.4</v>
      </c>
      <c r="Z37" s="154">
        <f>Y37-S69</f>
        <v>0.4</v>
      </c>
      <c r="AA37" s="132" t="s">
        <v>7</v>
      </c>
      <c r="AC37" s="109">
        <v>1</v>
      </c>
      <c r="AD37" s="7" t="s">
        <v>4</v>
      </c>
      <c r="AE37" s="88">
        <v>0</v>
      </c>
      <c r="AF37" s="110"/>
      <c r="AG37" s="110"/>
      <c r="AI37" s="109">
        <v>30</v>
      </c>
      <c r="AJ37" s="7" t="s">
        <v>71</v>
      </c>
      <c r="AK37" s="126">
        <v>0.3</v>
      </c>
      <c r="AL37" s="164">
        <f>AK37-AE35</f>
        <v>0</v>
      </c>
      <c r="AM37" s="171">
        <f>AK37/AE35</f>
        <v>1</v>
      </c>
      <c r="AO37" s="109">
        <v>1</v>
      </c>
      <c r="AP37" s="7" t="s">
        <v>4</v>
      </c>
      <c r="AQ37" s="88">
        <v>0</v>
      </c>
      <c r="AR37" s="164"/>
      <c r="AS37" s="171"/>
      <c r="AU37" s="109">
        <v>3</v>
      </c>
      <c r="AV37" s="7" t="s">
        <v>6</v>
      </c>
      <c r="AW37" s="88">
        <v>0</v>
      </c>
      <c r="AX37" s="164"/>
      <c r="AY37" s="171"/>
      <c r="BA37" s="109">
        <v>6</v>
      </c>
      <c r="BB37" s="7" t="s">
        <v>12</v>
      </c>
      <c r="BC37" s="88">
        <v>0</v>
      </c>
      <c r="BD37" s="93">
        <v>-2.5</v>
      </c>
      <c r="BE37" s="171"/>
    </row>
    <row r="38" spans="1:57" ht="14.95" customHeight="1">
      <c r="A38" s="109">
        <v>5</v>
      </c>
      <c r="B38" s="7" t="s">
        <v>9</v>
      </c>
      <c r="C38" s="82">
        <v>0</v>
      </c>
      <c r="E38" s="109">
        <v>6</v>
      </c>
      <c r="F38" s="7" t="s">
        <v>12</v>
      </c>
      <c r="G38" s="82">
        <v>0</v>
      </c>
      <c r="H38" s="105"/>
      <c r="I38" s="97"/>
      <c r="K38" s="109">
        <v>1</v>
      </c>
      <c r="L38" s="7" t="s">
        <v>4</v>
      </c>
      <c r="M38" s="82">
        <v>0</v>
      </c>
      <c r="N38" s="105"/>
      <c r="O38" s="97"/>
      <c r="Q38" s="145">
        <v>31</v>
      </c>
      <c r="R38" s="130" t="s">
        <v>85</v>
      </c>
      <c r="S38" s="134">
        <v>0.5</v>
      </c>
      <c r="T38" s="154">
        <f>S38-M86</f>
        <v>0.5</v>
      </c>
      <c r="U38" s="132" t="s">
        <v>7</v>
      </c>
      <c r="W38" s="109">
        <v>31</v>
      </c>
      <c r="X38" s="87" t="s">
        <v>31</v>
      </c>
      <c r="Y38" s="126">
        <v>0.1</v>
      </c>
      <c r="Z38" s="164">
        <f>Y38-S39</f>
        <v>0</v>
      </c>
      <c r="AA38" s="171">
        <f>Y38/S39</f>
        <v>1</v>
      </c>
      <c r="AC38" s="109">
        <v>2</v>
      </c>
      <c r="AD38" s="7" t="s">
        <v>5</v>
      </c>
      <c r="AE38" s="88">
        <v>0</v>
      </c>
      <c r="AF38" s="110"/>
      <c r="AG38" s="110"/>
      <c r="AI38" s="109">
        <v>31</v>
      </c>
      <c r="AJ38" s="7" t="s">
        <v>39</v>
      </c>
      <c r="AK38" s="142">
        <v>0.2</v>
      </c>
      <c r="AL38" s="164">
        <f>AK38-AE30</f>
        <v>-0.7</v>
      </c>
      <c r="AM38" s="171">
        <f>AK38/AE30</f>
        <v>0.22222222222222224</v>
      </c>
      <c r="AO38" s="109">
        <v>2</v>
      </c>
      <c r="AP38" s="7" t="s">
        <v>5</v>
      </c>
      <c r="AQ38" s="88">
        <v>0</v>
      </c>
      <c r="AR38" s="164"/>
      <c r="AS38" s="171"/>
      <c r="AU38" s="109">
        <v>4</v>
      </c>
      <c r="AV38" s="10" t="s">
        <v>8</v>
      </c>
      <c r="AW38" s="88">
        <v>0</v>
      </c>
      <c r="AX38" s="164"/>
      <c r="AY38" s="171"/>
      <c r="BA38" s="109">
        <v>7</v>
      </c>
      <c r="BB38" s="7" t="s">
        <v>13</v>
      </c>
      <c r="BC38" s="88">
        <v>0</v>
      </c>
      <c r="BD38" s="164"/>
      <c r="BE38" s="171"/>
    </row>
    <row r="39" spans="1:57" ht="14.95" customHeight="1">
      <c r="A39" s="109">
        <v>6</v>
      </c>
      <c r="B39" s="7" t="s">
        <v>12</v>
      </c>
      <c r="C39" s="82">
        <v>0</v>
      </c>
      <c r="E39" s="109">
        <v>7</v>
      </c>
      <c r="F39" s="7" t="s">
        <v>13</v>
      </c>
      <c r="G39" s="82">
        <v>0</v>
      </c>
      <c r="H39" s="93"/>
      <c r="I39" s="110"/>
      <c r="K39" s="109">
        <v>2</v>
      </c>
      <c r="L39" s="7" t="s">
        <v>5</v>
      </c>
      <c r="M39" s="82">
        <v>0</v>
      </c>
      <c r="N39" s="93"/>
      <c r="O39" s="110"/>
      <c r="Q39" s="145">
        <v>32</v>
      </c>
      <c r="R39" s="130" t="s">
        <v>31</v>
      </c>
      <c r="S39" s="134">
        <v>0.1</v>
      </c>
      <c r="T39" s="154">
        <f>S39-M53</f>
        <v>0.1</v>
      </c>
      <c r="U39" s="132" t="s">
        <v>7</v>
      </c>
      <c r="W39" s="54" t="s">
        <v>246</v>
      </c>
      <c r="X39" s="55"/>
      <c r="Y39" s="56"/>
      <c r="Z39" s="56"/>
      <c r="AA39" s="56"/>
      <c r="AC39" s="109">
        <v>3</v>
      </c>
      <c r="AD39" s="7" t="s">
        <v>6</v>
      </c>
      <c r="AE39" s="88">
        <v>0</v>
      </c>
      <c r="AF39" s="110"/>
      <c r="AG39" s="110"/>
      <c r="AI39" s="54" t="s">
        <v>404</v>
      </c>
      <c r="AJ39" s="55"/>
      <c r="AK39" s="56"/>
      <c r="AL39" s="56"/>
      <c r="AM39" s="56"/>
      <c r="AO39" s="109">
        <v>3</v>
      </c>
      <c r="AP39" s="7" t="s">
        <v>6</v>
      </c>
      <c r="AQ39" s="88">
        <v>0</v>
      </c>
      <c r="AR39" s="164"/>
      <c r="AS39" s="171"/>
      <c r="AU39" s="109">
        <v>5</v>
      </c>
      <c r="AV39" s="7" t="s">
        <v>9</v>
      </c>
      <c r="AW39" s="88">
        <v>0</v>
      </c>
      <c r="AX39" s="164"/>
      <c r="AY39" s="171"/>
      <c r="BA39" s="109">
        <v>8</v>
      </c>
      <c r="BB39" s="7" t="s">
        <v>14</v>
      </c>
      <c r="BC39" s="88">
        <v>0</v>
      </c>
      <c r="BD39" s="164"/>
      <c r="BE39" s="171"/>
    </row>
    <row r="40" spans="1:57" ht="14.95" customHeight="1">
      <c r="A40" s="109">
        <v>7</v>
      </c>
      <c r="B40" s="7" t="s">
        <v>13</v>
      </c>
      <c r="C40" s="82">
        <v>0</v>
      </c>
      <c r="E40" s="109">
        <v>8</v>
      </c>
      <c r="F40" s="7" t="s">
        <v>14</v>
      </c>
      <c r="G40" s="82">
        <v>0</v>
      </c>
      <c r="H40" s="110"/>
      <c r="I40" s="97"/>
      <c r="K40" s="109">
        <v>3</v>
      </c>
      <c r="L40" s="7" t="s">
        <v>6</v>
      </c>
      <c r="M40" s="82">
        <v>0</v>
      </c>
      <c r="N40" s="110"/>
      <c r="O40" s="97"/>
      <c r="Q40" s="54" t="s">
        <v>238</v>
      </c>
      <c r="R40" s="55"/>
      <c r="S40" s="56"/>
      <c r="T40" s="56"/>
      <c r="U40" s="56"/>
      <c r="W40" s="109">
        <v>1</v>
      </c>
      <c r="X40" s="7" t="s">
        <v>4</v>
      </c>
      <c r="Y40" s="88">
        <v>0</v>
      </c>
      <c r="Z40" s="110"/>
      <c r="AA40" s="110"/>
      <c r="AC40" s="109">
        <v>4</v>
      </c>
      <c r="AD40" s="10" t="s">
        <v>8</v>
      </c>
      <c r="AE40" s="88">
        <v>0</v>
      </c>
      <c r="AF40" s="110"/>
      <c r="AG40" s="110"/>
      <c r="AI40" s="109">
        <v>1</v>
      </c>
      <c r="AJ40" s="7" t="s">
        <v>4</v>
      </c>
      <c r="AK40" s="88">
        <v>0</v>
      </c>
      <c r="AL40" s="110"/>
      <c r="AM40" s="110"/>
      <c r="AO40" s="109">
        <v>4</v>
      </c>
      <c r="AP40" s="10" t="s">
        <v>8</v>
      </c>
      <c r="AQ40" s="88">
        <v>0</v>
      </c>
      <c r="AR40" s="110"/>
      <c r="AS40" s="110"/>
      <c r="AU40" s="109">
        <v>6</v>
      </c>
      <c r="AV40" s="7" t="s">
        <v>13</v>
      </c>
      <c r="AW40" s="88">
        <v>0</v>
      </c>
      <c r="AX40" s="110"/>
      <c r="AY40" s="110"/>
      <c r="BA40" s="109">
        <v>9</v>
      </c>
      <c r="BB40" s="7" t="s">
        <v>15</v>
      </c>
      <c r="BC40" s="88">
        <v>0</v>
      </c>
      <c r="BD40" s="110"/>
      <c r="BE40" s="110"/>
    </row>
    <row r="41" spans="1:57" ht="14.95" customHeight="1">
      <c r="A41" s="109">
        <v>8</v>
      </c>
      <c r="B41" s="7" t="s">
        <v>14</v>
      </c>
      <c r="C41" s="88">
        <v>0</v>
      </c>
      <c r="E41" s="109">
        <v>9</v>
      </c>
      <c r="F41" s="7" t="s">
        <v>15</v>
      </c>
      <c r="G41" s="88">
        <v>0</v>
      </c>
      <c r="H41" s="93">
        <v>-0.4</v>
      </c>
      <c r="I41" s="110"/>
      <c r="K41" s="109">
        <v>4</v>
      </c>
      <c r="L41" s="10" t="s">
        <v>8</v>
      </c>
      <c r="M41" s="88">
        <v>0</v>
      </c>
      <c r="N41" s="93"/>
      <c r="O41" s="110"/>
      <c r="Q41" s="109">
        <v>1</v>
      </c>
      <c r="R41" s="7" t="s">
        <v>4</v>
      </c>
      <c r="S41" s="88">
        <v>0</v>
      </c>
      <c r="T41" s="93"/>
      <c r="U41" s="110"/>
      <c r="W41" s="109">
        <v>2</v>
      </c>
      <c r="X41" s="7" t="s">
        <v>5</v>
      </c>
      <c r="Y41" s="88">
        <v>0</v>
      </c>
      <c r="Z41" s="93"/>
      <c r="AA41" s="110"/>
      <c r="AC41" s="109">
        <v>5</v>
      </c>
      <c r="AD41" s="7" t="s">
        <v>9</v>
      </c>
      <c r="AE41" s="88">
        <v>0</v>
      </c>
      <c r="AF41" s="93">
        <v>-0.7</v>
      </c>
      <c r="AG41" s="110"/>
      <c r="AI41" s="109">
        <v>2</v>
      </c>
      <c r="AJ41" s="7" t="s">
        <v>5</v>
      </c>
      <c r="AK41" s="88">
        <v>0</v>
      </c>
      <c r="AL41" s="93"/>
      <c r="AM41" s="110"/>
      <c r="AO41" s="109">
        <v>5</v>
      </c>
      <c r="AP41" s="7" t="s">
        <v>9</v>
      </c>
      <c r="AQ41" s="88">
        <v>0</v>
      </c>
      <c r="AR41" s="93"/>
      <c r="AS41" s="110"/>
      <c r="AU41" s="109">
        <v>7</v>
      </c>
      <c r="AV41" s="7" t="s">
        <v>14</v>
      </c>
      <c r="AW41" s="88">
        <v>0</v>
      </c>
      <c r="AX41" s="93"/>
      <c r="AY41" s="110"/>
      <c r="BA41" s="109">
        <v>10</v>
      </c>
      <c r="BB41" s="7" t="s">
        <v>16</v>
      </c>
      <c r="BC41" s="88">
        <v>0</v>
      </c>
      <c r="BD41" s="93"/>
      <c r="BE41" s="110"/>
    </row>
    <row r="42" spans="1:57" ht="14.95" customHeight="1">
      <c r="A42" s="109">
        <v>9</v>
      </c>
      <c r="B42" s="7" t="s">
        <v>16</v>
      </c>
      <c r="C42" s="82">
        <v>0</v>
      </c>
      <c r="E42" s="109">
        <v>10</v>
      </c>
      <c r="F42" s="7" t="s">
        <v>16</v>
      </c>
      <c r="G42" s="82">
        <v>0</v>
      </c>
      <c r="H42" s="93"/>
      <c r="I42" s="48"/>
      <c r="K42" s="109">
        <v>5</v>
      </c>
      <c r="L42" s="7" t="s">
        <v>9</v>
      </c>
      <c r="M42" s="82">
        <v>0</v>
      </c>
      <c r="N42" s="93"/>
      <c r="O42" s="48"/>
      <c r="Q42" s="109">
        <v>2</v>
      </c>
      <c r="R42" s="7" t="s">
        <v>5</v>
      </c>
      <c r="S42" s="82">
        <v>0</v>
      </c>
      <c r="T42" s="93"/>
      <c r="U42" s="48"/>
      <c r="W42" s="109">
        <v>3</v>
      </c>
      <c r="X42" s="7" t="s">
        <v>6</v>
      </c>
      <c r="Y42" s="82">
        <v>0</v>
      </c>
      <c r="Z42" s="93"/>
      <c r="AA42" s="48"/>
      <c r="AC42" s="109">
        <v>6</v>
      </c>
      <c r="AD42" s="7" t="s">
        <v>13</v>
      </c>
      <c r="AE42" s="82">
        <v>0</v>
      </c>
      <c r="AF42" s="93"/>
      <c r="AG42" s="48"/>
      <c r="AI42" s="109">
        <v>3</v>
      </c>
      <c r="AJ42" s="7" t="s">
        <v>6</v>
      </c>
      <c r="AK42" s="82">
        <v>0</v>
      </c>
      <c r="AL42" s="93"/>
      <c r="AM42" s="48"/>
      <c r="AO42" s="109">
        <v>6</v>
      </c>
      <c r="AP42" s="7" t="s">
        <v>13</v>
      </c>
      <c r="AQ42" s="82">
        <v>0</v>
      </c>
      <c r="AR42" s="93"/>
      <c r="AS42" s="48"/>
      <c r="AU42" s="109">
        <v>8</v>
      </c>
      <c r="AV42" s="7" t="s">
        <v>15</v>
      </c>
      <c r="AW42" s="82">
        <v>0</v>
      </c>
      <c r="AX42" s="93"/>
      <c r="AY42" s="48"/>
      <c r="BA42" s="109">
        <v>11</v>
      </c>
      <c r="BB42" s="7" t="s">
        <v>17</v>
      </c>
      <c r="BC42" s="82">
        <v>0</v>
      </c>
      <c r="BD42" s="93"/>
      <c r="BE42" s="48"/>
    </row>
    <row r="43" spans="1:57" ht="14.95" customHeight="1">
      <c r="A43" s="109">
        <v>10</v>
      </c>
      <c r="B43" s="7" t="s">
        <v>17</v>
      </c>
      <c r="C43" s="82">
        <v>0</v>
      </c>
      <c r="E43" s="109">
        <v>11</v>
      </c>
      <c r="F43" s="7" t="s">
        <v>17</v>
      </c>
      <c r="G43" s="82">
        <v>0</v>
      </c>
      <c r="H43" s="48"/>
      <c r="I43" s="48"/>
      <c r="K43" s="109">
        <v>6</v>
      </c>
      <c r="L43" s="7" t="s">
        <v>13</v>
      </c>
      <c r="M43" s="82">
        <v>0</v>
      </c>
      <c r="N43" s="48"/>
      <c r="O43" s="48"/>
      <c r="Q43" s="109">
        <v>3</v>
      </c>
      <c r="R43" s="7" t="s">
        <v>6</v>
      </c>
      <c r="S43" s="82">
        <v>0</v>
      </c>
      <c r="T43" s="48"/>
      <c r="U43" s="48"/>
      <c r="W43" s="109">
        <v>4</v>
      </c>
      <c r="X43" s="10" t="s">
        <v>8</v>
      </c>
      <c r="Y43" s="82">
        <v>0</v>
      </c>
      <c r="Z43" s="48"/>
      <c r="AA43" s="48"/>
      <c r="AC43" s="109">
        <v>7</v>
      </c>
      <c r="AD43" s="7" t="s">
        <v>14</v>
      </c>
      <c r="AE43" s="82">
        <v>0</v>
      </c>
      <c r="AF43" s="93">
        <v>-7.8</v>
      </c>
      <c r="AG43" s="48"/>
      <c r="AI43" s="109">
        <v>4</v>
      </c>
      <c r="AJ43" s="10" t="s">
        <v>8</v>
      </c>
      <c r="AK43" s="82">
        <v>0</v>
      </c>
      <c r="AL43" s="93"/>
      <c r="AM43" s="48"/>
      <c r="AO43" s="109">
        <v>7</v>
      </c>
      <c r="AP43" s="7" t="s">
        <v>14</v>
      </c>
      <c r="AQ43" s="82">
        <v>0</v>
      </c>
      <c r="AR43" s="93"/>
      <c r="AS43" s="48"/>
      <c r="AU43" s="109">
        <v>9</v>
      </c>
      <c r="AV43" s="7" t="s">
        <v>16</v>
      </c>
      <c r="AW43" s="82">
        <v>0</v>
      </c>
      <c r="AX43" s="93"/>
      <c r="AY43" s="48"/>
      <c r="BA43" s="109">
        <v>12</v>
      </c>
      <c r="BB43" s="7" t="s">
        <v>18</v>
      </c>
      <c r="BC43" s="82">
        <v>0</v>
      </c>
      <c r="BD43" s="93"/>
      <c r="BE43" s="48"/>
    </row>
    <row r="44" spans="1:57" ht="14.95" customHeight="1">
      <c r="A44" s="109">
        <v>11</v>
      </c>
      <c r="B44" s="7" t="s">
        <v>18</v>
      </c>
      <c r="C44" s="88">
        <v>0</v>
      </c>
      <c r="E44" s="109">
        <v>12</v>
      </c>
      <c r="F44" s="7" t="s">
        <v>18</v>
      </c>
      <c r="G44" s="88">
        <v>0</v>
      </c>
      <c r="H44" s="93"/>
      <c r="I44" s="48"/>
      <c r="K44" s="109">
        <v>7</v>
      </c>
      <c r="L44" s="7" t="s">
        <v>14</v>
      </c>
      <c r="M44" s="88">
        <v>0</v>
      </c>
      <c r="N44" s="93"/>
      <c r="O44" s="48"/>
      <c r="Q44" s="109">
        <v>4</v>
      </c>
      <c r="R44" s="10" t="s">
        <v>8</v>
      </c>
      <c r="S44" s="88">
        <v>0</v>
      </c>
      <c r="T44" s="93"/>
      <c r="U44" s="48"/>
      <c r="W44" s="109">
        <v>5</v>
      </c>
      <c r="X44" s="7" t="s">
        <v>13</v>
      </c>
      <c r="Y44" s="88">
        <v>0</v>
      </c>
      <c r="Z44" s="93"/>
      <c r="AA44" s="48"/>
      <c r="AC44" s="109">
        <v>8</v>
      </c>
      <c r="AD44" s="7" t="s">
        <v>15</v>
      </c>
      <c r="AE44" s="88">
        <v>0</v>
      </c>
      <c r="AF44" s="93"/>
      <c r="AG44" s="48"/>
      <c r="AI44" s="109">
        <v>5</v>
      </c>
      <c r="AJ44" s="7" t="s">
        <v>9</v>
      </c>
      <c r="AK44" s="88">
        <v>0</v>
      </c>
      <c r="AL44" s="93"/>
      <c r="AM44" s="48"/>
      <c r="AO44" s="109">
        <v>8</v>
      </c>
      <c r="AP44" s="7" t="s">
        <v>15</v>
      </c>
      <c r="AQ44" s="88">
        <v>0</v>
      </c>
      <c r="AR44" s="93"/>
      <c r="AS44" s="48"/>
      <c r="AU44" s="109">
        <v>10</v>
      </c>
      <c r="AV44" s="7" t="s">
        <v>17</v>
      </c>
      <c r="AW44" s="88">
        <v>0</v>
      </c>
      <c r="AX44" s="93"/>
      <c r="AY44" s="48"/>
      <c r="BA44" s="109">
        <v>13</v>
      </c>
      <c r="BB44" s="7" t="s">
        <v>19</v>
      </c>
      <c r="BC44" s="88">
        <v>0</v>
      </c>
      <c r="BD44" s="93"/>
      <c r="BE44" s="48"/>
    </row>
    <row r="45" spans="1:57" ht="14.95" customHeight="1">
      <c r="A45" s="109">
        <v>12</v>
      </c>
      <c r="B45" s="7" t="s">
        <v>19</v>
      </c>
      <c r="C45" s="82">
        <v>0</v>
      </c>
      <c r="E45" s="109">
        <v>13</v>
      </c>
      <c r="F45" s="7" t="s">
        <v>19</v>
      </c>
      <c r="G45" s="82">
        <v>0</v>
      </c>
      <c r="H45" s="48"/>
      <c r="I45" s="48"/>
      <c r="K45" s="109">
        <v>8</v>
      </c>
      <c r="L45" s="7" t="s">
        <v>15</v>
      </c>
      <c r="M45" s="82">
        <v>0</v>
      </c>
      <c r="N45" s="48"/>
      <c r="O45" s="48"/>
      <c r="Q45" s="109">
        <v>5</v>
      </c>
      <c r="R45" s="7" t="s">
        <v>9</v>
      </c>
      <c r="S45" s="82">
        <v>0</v>
      </c>
      <c r="T45" s="48"/>
      <c r="U45" s="48"/>
      <c r="W45" s="109">
        <v>6</v>
      </c>
      <c r="X45" s="7" t="s">
        <v>15</v>
      </c>
      <c r="Y45" s="82">
        <v>0</v>
      </c>
      <c r="Z45" s="48"/>
      <c r="AA45" s="48"/>
      <c r="AC45" s="109">
        <v>9</v>
      </c>
      <c r="AD45" s="7" t="s">
        <v>16</v>
      </c>
      <c r="AE45" s="82">
        <v>0</v>
      </c>
      <c r="AF45" s="48"/>
      <c r="AG45" s="48"/>
      <c r="AI45" s="109">
        <v>6</v>
      </c>
      <c r="AJ45" s="7" t="s">
        <v>13</v>
      </c>
      <c r="AK45" s="82">
        <v>0</v>
      </c>
      <c r="AL45" s="48"/>
      <c r="AM45" s="48"/>
      <c r="AO45" s="109">
        <v>9</v>
      </c>
      <c r="AP45" s="7" t="s">
        <v>16</v>
      </c>
      <c r="AQ45" s="82">
        <v>0</v>
      </c>
      <c r="AR45" s="48"/>
      <c r="AS45" s="48"/>
      <c r="AU45" s="109">
        <v>11</v>
      </c>
      <c r="AV45" s="7" t="s">
        <v>18</v>
      </c>
      <c r="AW45" s="82">
        <v>0</v>
      </c>
      <c r="AX45" s="48"/>
      <c r="AY45" s="48"/>
      <c r="BA45" s="109">
        <v>14</v>
      </c>
      <c r="BB45" s="7" t="s">
        <v>20</v>
      </c>
      <c r="BC45" s="82">
        <v>0</v>
      </c>
      <c r="BD45" s="48"/>
      <c r="BE45" s="48"/>
    </row>
    <row r="46" spans="1:57" ht="14.95" customHeight="1">
      <c r="A46" s="109">
        <v>13</v>
      </c>
      <c r="B46" s="7" t="s">
        <v>20</v>
      </c>
      <c r="C46" s="82">
        <v>0</v>
      </c>
      <c r="E46" s="109">
        <v>14</v>
      </c>
      <c r="F46" s="7" t="s">
        <v>20</v>
      </c>
      <c r="G46" s="82">
        <v>0</v>
      </c>
      <c r="H46" s="49"/>
      <c r="I46" s="48"/>
      <c r="K46" s="109">
        <v>9</v>
      </c>
      <c r="L46" s="7" t="s">
        <v>16</v>
      </c>
      <c r="M46" s="82">
        <v>0</v>
      </c>
      <c r="N46" s="49"/>
      <c r="O46" s="48"/>
      <c r="Q46" s="109">
        <v>6</v>
      </c>
      <c r="R46" s="7" t="s">
        <v>13</v>
      </c>
      <c r="S46" s="82">
        <v>0</v>
      </c>
      <c r="T46" s="49"/>
      <c r="U46" s="48"/>
      <c r="W46" s="109">
        <v>7</v>
      </c>
      <c r="X46" s="7" t="s">
        <v>16</v>
      </c>
      <c r="Y46" s="82">
        <v>0</v>
      </c>
      <c r="Z46" s="49"/>
      <c r="AA46" s="48"/>
      <c r="AC46" s="109">
        <v>10</v>
      </c>
      <c r="AD46" s="7" t="s">
        <v>17</v>
      </c>
      <c r="AE46" s="82">
        <v>0</v>
      </c>
      <c r="AF46" s="49"/>
      <c r="AG46" s="48"/>
      <c r="AI46" s="109">
        <v>7</v>
      </c>
      <c r="AJ46" s="7" t="s">
        <v>14</v>
      </c>
      <c r="AK46" s="82">
        <v>0</v>
      </c>
      <c r="AL46" s="49"/>
      <c r="AM46" s="48"/>
      <c r="AO46" s="109">
        <v>10</v>
      </c>
      <c r="AP46" s="7" t="s">
        <v>17</v>
      </c>
      <c r="AQ46" s="82">
        <v>0</v>
      </c>
      <c r="AR46" s="49"/>
      <c r="AS46" s="48"/>
      <c r="AU46" s="109">
        <v>12</v>
      </c>
      <c r="AV46" s="7" t="s">
        <v>19</v>
      </c>
      <c r="AW46" s="82">
        <v>0</v>
      </c>
      <c r="AX46" s="49"/>
      <c r="AY46" s="48"/>
      <c r="BA46" s="109">
        <v>15</v>
      </c>
      <c r="BB46" s="7" t="s">
        <v>22</v>
      </c>
      <c r="BC46" s="82">
        <v>0</v>
      </c>
      <c r="BD46" s="49"/>
      <c r="BE46" s="48"/>
    </row>
    <row r="47" spans="1:57" ht="14.95" customHeight="1">
      <c r="A47" s="109">
        <v>14</v>
      </c>
      <c r="B47" s="7" t="s">
        <v>22</v>
      </c>
      <c r="C47" s="82">
        <v>0</v>
      </c>
      <c r="E47" s="109">
        <v>15</v>
      </c>
      <c r="F47" s="7" t="s">
        <v>21</v>
      </c>
      <c r="G47" s="82">
        <v>0</v>
      </c>
      <c r="H47" s="93">
        <v>-2.2000000000000002</v>
      </c>
      <c r="I47" s="48"/>
      <c r="K47" s="109">
        <v>10</v>
      </c>
      <c r="L47" s="7" t="s">
        <v>17</v>
      </c>
      <c r="M47" s="82">
        <v>0</v>
      </c>
      <c r="N47" s="93"/>
      <c r="O47" s="48"/>
      <c r="Q47" s="109">
        <v>7</v>
      </c>
      <c r="R47" s="7" t="s">
        <v>15</v>
      </c>
      <c r="S47" s="82">
        <v>0</v>
      </c>
      <c r="T47" s="93"/>
      <c r="U47" s="48"/>
      <c r="W47" s="109">
        <v>8</v>
      </c>
      <c r="X47" s="7" t="s">
        <v>17</v>
      </c>
      <c r="Y47" s="82">
        <v>0</v>
      </c>
      <c r="Z47" s="93"/>
      <c r="AA47" s="48"/>
      <c r="AC47" s="109">
        <v>11</v>
      </c>
      <c r="AD47" s="7" t="s">
        <v>18</v>
      </c>
      <c r="AE47" s="82">
        <v>0</v>
      </c>
      <c r="AF47" s="93"/>
      <c r="AG47" s="48"/>
      <c r="AI47" s="109">
        <v>8</v>
      </c>
      <c r="AJ47" s="7" t="s">
        <v>15</v>
      </c>
      <c r="AK47" s="82">
        <v>0</v>
      </c>
      <c r="AL47" s="93"/>
      <c r="AM47" s="48"/>
      <c r="AO47" s="109">
        <v>11</v>
      </c>
      <c r="AP47" s="7" t="s">
        <v>18</v>
      </c>
      <c r="AQ47" s="82">
        <v>0</v>
      </c>
      <c r="AR47" s="93"/>
      <c r="AS47" s="48"/>
      <c r="AU47" s="109">
        <v>13</v>
      </c>
      <c r="AV47" s="7" t="s">
        <v>20</v>
      </c>
      <c r="AW47" s="82">
        <v>0</v>
      </c>
      <c r="AX47" s="93"/>
      <c r="AY47" s="48"/>
      <c r="BA47" s="109">
        <v>16</v>
      </c>
      <c r="BB47" s="7" t="s">
        <v>27</v>
      </c>
      <c r="BC47" s="82">
        <v>0</v>
      </c>
      <c r="BD47" s="93">
        <v>-5</v>
      </c>
      <c r="BE47" s="48"/>
    </row>
    <row r="48" spans="1:57" ht="14.95" customHeight="1">
      <c r="A48" s="109">
        <v>15</v>
      </c>
      <c r="B48" s="7" t="s">
        <v>26</v>
      </c>
      <c r="C48" s="82">
        <v>0</v>
      </c>
      <c r="E48" s="109">
        <v>16</v>
      </c>
      <c r="F48" s="7" t="s">
        <v>22</v>
      </c>
      <c r="G48" s="82">
        <v>0</v>
      </c>
      <c r="H48" s="48"/>
      <c r="I48" s="48"/>
      <c r="K48" s="109">
        <v>11</v>
      </c>
      <c r="L48" s="7" t="s">
        <v>18</v>
      </c>
      <c r="M48" s="82">
        <v>0</v>
      </c>
      <c r="N48" s="48"/>
      <c r="O48" s="48"/>
      <c r="Q48" s="109">
        <v>8</v>
      </c>
      <c r="R48" s="7" t="s">
        <v>16</v>
      </c>
      <c r="S48" s="82">
        <v>0</v>
      </c>
      <c r="T48" s="48"/>
      <c r="U48" s="48"/>
      <c r="W48" s="109">
        <v>9</v>
      </c>
      <c r="X48" s="7" t="s">
        <v>18</v>
      </c>
      <c r="Y48" s="82">
        <v>0</v>
      </c>
      <c r="Z48" s="48"/>
      <c r="AA48" s="48"/>
      <c r="AC48" s="109">
        <v>12</v>
      </c>
      <c r="AD48" s="7" t="s">
        <v>19</v>
      </c>
      <c r="AE48" s="82">
        <v>0</v>
      </c>
      <c r="AF48" s="48"/>
      <c r="AG48" s="48"/>
      <c r="AI48" s="109">
        <v>9</v>
      </c>
      <c r="AJ48" s="7" t="s">
        <v>16</v>
      </c>
      <c r="AK48" s="82">
        <v>0</v>
      </c>
      <c r="AL48" s="48"/>
      <c r="AM48" s="48"/>
      <c r="AO48" s="109">
        <v>12</v>
      </c>
      <c r="AP48" s="7" t="s">
        <v>19</v>
      </c>
      <c r="AQ48" s="82">
        <v>0</v>
      </c>
      <c r="AR48" s="48"/>
      <c r="AS48" s="48"/>
      <c r="AU48" s="109">
        <v>14</v>
      </c>
      <c r="AV48" s="7" t="s">
        <v>22</v>
      </c>
      <c r="AW48" s="82">
        <v>0</v>
      </c>
      <c r="AX48" s="48"/>
      <c r="AY48" s="48"/>
      <c r="BA48" s="109">
        <v>17</v>
      </c>
      <c r="BB48" s="7" t="s">
        <v>28</v>
      </c>
      <c r="BC48" s="82">
        <v>0</v>
      </c>
      <c r="BD48" s="48"/>
      <c r="BE48" s="48"/>
    </row>
    <row r="49" spans="1:57" ht="14.95" customHeight="1">
      <c r="A49" s="109">
        <v>16</v>
      </c>
      <c r="B49" s="7" t="s">
        <v>27</v>
      </c>
      <c r="C49" s="85">
        <v>0</v>
      </c>
      <c r="E49" s="109">
        <v>17</v>
      </c>
      <c r="F49" s="7" t="s">
        <v>27</v>
      </c>
      <c r="G49" s="85">
        <v>0</v>
      </c>
      <c r="H49" s="93"/>
      <c r="I49" s="48"/>
      <c r="K49" s="109">
        <v>12</v>
      </c>
      <c r="L49" s="7" t="s">
        <v>19</v>
      </c>
      <c r="M49" s="85">
        <v>0</v>
      </c>
      <c r="N49" s="93"/>
      <c r="O49" s="48"/>
      <c r="Q49" s="109">
        <v>9</v>
      </c>
      <c r="R49" s="7" t="s">
        <v>17</v>
      </c>
      <c r="S49" s="85">
        <v>0</v>
      </c>
      <c r="T49" s="93"/>
      <c r="U49" s="48"/>
      <c r="W49" s="109">
        <v>10</v>
      </c>
      <c r="X49" s="7" t="s">
        <v>19</v>
      </c>
      <c r="Y49" s="85">
        <v>0</v>
      </c>
      <c r="Z49" s="93"/>
      <c r="AA49" s="48"/>
      <c r="AC49" s="109">
        <v>13</v>
      </c>
      <c r="AD49" s="7" t="s">
        <v>20</v>
      </c>
      <c r="AE49" s="85">
        <v>0</v>
      </c>
      <c r="AF49" s="93"/>
      <c r="AG49" s="48"/>
      <c r="AI49" s="109">
        <v>10</v>
      </c>
      <c r="AJ49" s="7" t="s">
        <v>17</v>
      </c>
      <c r="AK49" s="85">
        <v>0</v>
      </c>
      <c r="AL49" s="93"/>
      <c r="AM49" s="48"/>
      <c r="AO49" s="109">
        <v>13</v>
      </c>
      <c r="AP49" s="7" t="s">
        <v>20</v>
      </c>
      <c r="AQ49" s="85">
        <v>0</v>
      </c>
      <c r="AR49" s="93">
        <v>-0.7</v>
      </c>
      <c r="AS49" s="48"/>
      <c r="AU49" s="109">
        <v>15</v>
      </c>
      <c r="AV49" s="7" t="s">
        <v>28</v>
      </c>
      <c r="AW49" s="85">
        <v>0</v>
      </c>
      <c r="AX49" s="93"/>
      <c r="AY49" s="48"/>
      <c r="BA49" s="109">
        <v>18</v>
      </c>
      <c r="BB49" s="7" t="s">
        <v>30</v>
      </c>
      <c r="BC49" s="85">
        <v>0</v>
      </c>
      <c r="BD49" s="93"/>
      <c r="BE49" s="48"/>
    </row>
    <row r="50" spans="1:57" ht="14.95" customHeight="1">
      <c r="A50" s="109">
        <v>17</v>
      </c>
      <c r="B50" s="7" t="s">
        <v>28</v>
      </c>
      <c r="C50" s="85">
        <v>0</v>
      </c>
      <c r="E50" s="109">
        <v>18</v>
      </c>
      <c r="F50" s="7" t="s">
        <v>28</v>
      </c>
      <c r="G50" s="85">
        <v>0</v>
      </c>
      <c r="H50" s="48"/>
      <c r="I50" s="48"/>
      <c r="K50" s="109">
        <v>13</v>
      </c>
      <c r="L50" s="7" t="s">
        <v>20</v>
      </c>
      <c r="M50" s="85">
        <v>0</v>
      </c>
      <c r="N50" s="48"/>
      <c r="O50" s="48"/>
      <c r="Q50" s="109">
        <v>10</v>
      </c>
      <c r="R50" s="7" t="s">
        <v>18</v>
      </c>
      <c r="S50" s="85">
        <v>0</v>
      </c>
      <c r="T50" s="48"/>
      <c r="U50" s="48"/>
      <c r="W50" s="109">
        <v>11</v>
      </c>
      <c r="X50" s="7" t="s">
        <v>20</v>
      </c>
      <c r="Y50" s="85">
        <v>0</v>
      </c>
      <c r="Z50" s="48"/>
      <c r="AA50" s="48"/>
      <c r="AC50" s="109">
        <v>14</v>
      </c>
      <c r="AD50" s="7" t="s">
        <v>22</v>
      </c>
      <c r="AE50" s="85">
        <v>0</v>
      </c>
      <c r="AF50" s="48"/>
      <c r="AG50" s="48"/>
      <c r="AI50" s="109">
        <v>11</v>
      </c>
      <c r="AJ50" s="7" t="s">
        <v>18</v>
      </c>
      <c r="AK50" s="85">
        <v>0</v>
      </c>
      <c r="AL50" s="48"/>
      <c r="AM50" s="48"/>
      <c r="AO50" s="109">
        <v>14</v>
      </c>
      <c r="AP50" s="7" t="s">
        <v>22</v>
      </c>
      <c r="AQ50" s="85">
        <v>0</v>
      </c>
      <c r="AR50" s="48"/>
      <c r="AS50" s="48"/>
      <c r="AU50" s="109">
        <v>16</v>
      </c>
      <c r="AV50" s="7" t="s">
        <v>30</v>
      </c>
      <c r="AW50" s="85">
        <v>0</v>
      </c>
      <c r="AX50" s="48"/>
      <c r="AY50" s="48"/>
      <c r="BA50" s="109">
        <v>19</v>
      </c>
      <c r="BB50" s="7" t="s">
        <v>31</v>
      </c>
      <c r="BC50" s="85">
        <v>0</v>
      </c>
      <c r="BD50" s="48"/>
      <c r="BE50" s="48"/>
    </row>
    <row r="51" spans="1:57" ht="14.95" customHeight="1">
      <c r="A51" s="109">
        <v>18</v>
      </c>
      <c r="B51" s="7" t="s">
        <v>31</v>
      </c>
      <c r="C51" s="85">
        <v>0</v>
      </c>
      <c r="E51" s="109">
        <v>19</v>
      </c>
      <c r="F51" s="7" t="s">
        <v>31</v>
      </c>
      <c r="G51" s="85">
        <v>0</v>
      </c>
      <c r="H51" s="48"/>
      <c r="I51" s="48"/>
      <c r="K51" s="109">
        <v>14</v>
      </c>
      <c r="L51" s="7" t="s">
        <v>22</v>
      </c>
      <c r="M51" s="85">
        <v>0</v>
      </c>
      <c r="N51" s="48"/>
      <c r="O51" s="48"/>
      <c r="Q51" s="109">
        <v>11</v>
      </c>
      <c r="R51" s="7" t="s">
        <v>19</v>
      </c>
      <c r="S51" s="85">
        <v>0</v>
      </c>
      <c r="T51" s="48"/>
      <c r="U51" s="48"/>
      <c r="W51" s="109">
        <v>12</v>
      </c>
      <c r="X51" s="7" t="s">
        <v>22</v>
      </c>
      <c r="Y51" s="85">
        <v>0</v>
      </c>
      <c r="Z51" s="48"/>
      <c r="AA51" s="48"/>
      <c r="AC51" s="109">
        <v>15</v>
      </c>
      <c r="AD51" s="7" t="s">
        <v>28</v>
      </c>
      <c r="AE51" s="85">
        <v>0</v>
      </c>
      <c r="AF51" s="48"/>
      <c r="AG51" s="48"/>
      <c r="AI51" s="109">
        <v>12</v>
      </c>
      <c r="AJ51" s="7" t="s">
        <v>19</v>
      </c>
      <c r="AK51" s="85">
        <v>0</v>
      </c>
      <c r="AL51" s="48"/>
      <c r="AM51" s="48"/>
      <c r="AO51" s="109">
        <v>15</v>
      </c>
      <c r="AP51" s="7" t="s">
        <v>28</v>
      </c>
      <c r="AQ51" s="85">
        <v>0</v>
      </c>
      <c r="AR51" s="48"/>
      <c r="AS51" s="48"/>
      <c r="AU51" s="109">
        <v>17</v>
      </c>
      <c r="AV51" s="7" t="s">
        <v>31</v>
      </c>
      <c r="AW51" s="85">
        <v>0</v>
      </c>
      <c r="AX51" s="48"/>
      <c r="AY51" s="48"/>
      <c r="BA51" s="109">
        <v>20</v>
      </c>
      <c r="BB51" s="7" t="s">
        <v>33</v>
      </c>
      <c r="BC51" s="85">
        <v>0</v>
      </c>
      <c r="BD51" s="48"/>
      <c r="BE51" s="48"/>
    </row>
    <row r="52" spans="1:57" ht="14.95" customHeight="1">
      <c r="A52" s="109">
        <v>19</v>
      </c>
      <c r="B52" s="7" t="s">
        <v>33</v>
      </c>
      <c r="C52" s="85">
        <v>0</v>
      </c>
      <c r="E52" s="109">
        <v>20</v>
      </c>
      <c r="F52" s="7" t="s">
        <v>33</v>
      </c>
      <c r="G52" s="85">
        <v>0</v>
      </c>
      <c r="H52" s="48"/>
      <c r="I52" s="48"/>
      <c r="K52" s="109">
        <v>15</v>
      </c>
      <c r="L52" s="7" t="s">
        <v>28</v>
      </c>
      <c r="M52" s="85">
        <v>0</v>
      </c>
      <c r="N52" s="48"/>
      <c r="O52" s="48"/>
      <c r="Q52" s="109">
        <v>12</v>
      </c>
      <c r="R52" s="7" t="s">
        <v>20</v>
      </c>
      <c r="S52" s="85">
        <v>0</v>
      </c>
      <c r="T52" s="48"/>
      <c r="U52" s="48"/>
      <c r="W52" s="109">
        <v>13</v>
      </c>
      <c r="X52" s="7" t="s">
        <v>28</v>
      </c>
      <c r="Y52" s="85">
        <v>0</v>
      </c>
      <c r="Z52" s="48"/>
      <c r="AA52" s="48"/>
      <c r="AC52" s="109">
        <v>16</v>
      </c>
      <c r="AD52" s="7" t="s">
        <v>30</v>
      </c>
      <c r="AE52" s="85">
        <v>0</v>
      </c>
      <c r="AF52" s="93">
        <v>-6</v>
      </c>
      <c r="AG52" s="48"/>
      <c r="AI52" s="109">
        <v>13</v>
      </c>
      <c r="AJ52" s="7" t="s">
        <v>22</v>
      </c>
      <c r="AK52" s="85">
        <v>0</v>
      </c>
      <c r="AL52" s="48"/>
      <c r="AM52" s="48"/>
      <c r="AO52" s="109">
        <v>16</v>
      </c>
      <c r="AP52" s="7" t="s">
        <v>30</v>
      </c>
      <c r="AQ52" s="85">
        <v>0</v>
      </c>
      <c r="AR52" s="48"/>
      <c r="AS52" s="48"/>
      <c r="AU52" s="109">
        <v>18</v>
      </c>
      <c r="AV52" s="7" t="s">
        <v>33</v>
      </c>
      <c r="AW52" s="85">
        <v>0</v>
      </c>
      <c r="AX52" s="48"/>
      <c r="AY52" s="48"/>
      <c r="BA52" s="109">
        <v>21</v>
      </c>
      <c r="BB52" s="7" t="s">
        <v>35</v>
      </c>
      <c r="BC52" s="85">
        <v>0</v>
      </c>
      <c r="BD52" s="48"/>
      <c r="BE52" s="48"/>
    </row>
    <row r="53" spans="1:57" ht="14.95" customHeight="1">
      <c r="A53" s="109">
        <v>20</v>
      </c>
      <c r="B53" s="7" t="s">
        <v>35</v>
      </c>
      <c r="C53" s="85">
        <v>0</v>
      </c>
      <c r="E53" s="109">
        <v>21</v>
      </c>
      <c r="F53" s="7" t="s">
        <v>35</v>
      </c>
      <c r="G53" s="85">
        <v>0</v>
      </c>
      <c r="H53" s="49"/>
      <c r="I53" s="48"/>
      <c r="K53" s="109">
        <v>16</v>
      </c>
      <c r="L53" s="7" t="s">
        <v>31</v>
      </c>
      <c r="M53" s="85">
        <v>0</v>
      </c>
      <c r="N53" s="49"/>
      <c r="O53" s="48"/>
      <c r="Q53" s="109">
        <v>13</v>
      </c>
      <c r="R53" s="7" t="s">
        <v>22</v>
      </c>
      <c r="S53" s="85">
        <v>0</v>
      </c>
      <c r="T53" s="49"/>
      <c r="U53" s="48"/>
      <c r="W53" s="109">
        <v>14</v>
      </c>
      <c r="X53" s="7" t="s">
        <v>33</v>
      </c>
      <c r="Y53" s="85">
        <v>0</v>
      </c>
      <c r="Z53" s="49"/>
      <c r="AA53" s="48"/>
      <c r="AC53" s="109">
        <v>17</v>
      </c>
      <c r="AD53" s="7" t="s">
        <v>33</v>
      </c>
      <c r="AE53" s="85">
        <v>0</v>
      </c>
      <c r="AF53" s="49"/>
      <c r="AG53" s="48"/>
      <c r="AI53" s="109">
        <v>14</v>
      </c>
      <c r="AJ53" s="7" t="s">
        <v>28</v>
      </c>
      <c r="AK53" s="85">
        <v>0</v>
      </c>
      <c r="AL53" s="49"/>
      <c r="AM53" s="48"/>
      <c r="AO53" s="109">
        <v>17</v>
      </c>
      <c r="AP53" s="7" t="s">
        <v>31</v>
      </c>
      <c r="AQ53" s="85">
        <v>0</v>
      </c>
      <c r="AR53" s="49"/>
      <c r="AS53" s="48"/>
      <c r="AU53" s="109">
        <v>19</v>
      </c>
      <c r="AV53" s="7" t="s">
        <v>35</v>
      </c>
      <c r="AW53" s="85">
        <v>0</v>
      </c>
      <c r="AX53" s="49"/>
      <c r="AY53" s="48"/>
      <c r="BA53" s="109">
        <v>22</v>
      </c>
      <c r="BB53" s="7" t="s">
        <v>39</v>
      </c>
      <c r="BC53" s="85">
        <v>0</v>
      </c>
      <c r="BD53" s="49"/>
      <c r="BE53" s="48"/>
    </row>
    <row r="54" spans="1:57" ht="14.95" customHeight="1">
      <c r="A54" s="109">
        <v>21</v>
      </c>
      <c r="B54" s="7" t="s">
        <v>43</v>
      </c>
      <c r="C54" s="85">
        <v>0</v>
      </c>
      <c r="E54" s="109">
        <v>22</v>
      </c>
      <c r="F54" s="7" t="s">
        <v>43</v>
      </c>
      <c r="G54" s="85">
        <v>0</v>
      </c>
      <c r="H54" s="49"/>
      <c r="I54" s="48"/>
      <c r="K54" s="109">
        <v>17</v>
      </c>
      <c r="L54" s="7" t="s">
        <v>33</v>
      </c>
      <c r="M54" s="85">
        <v>0</v>
      </c>
      <c r="N54" s="49"/>
      <c r="O54" s="48"/>
      <c r="Q54" s="109">
        <v>14</v>
      </c>
      <c r="R54" s="7" t="s">
        <v>28</v>
      </c>
      <c r="S54" s="85">
        <v>0</v>
      </c>
      <c r="T54" s="49"/>
      <c r="U54" s="48"/>
      <c r="W54" s="109">
        <v>15</v>
      </c>
      <c r="X54" s="7" t="s">
        <v>35</v>
      </c>
      <c r="Y54" s="85">
        <v>0</v>
      </c>
      <c r="Z54" s="49"/>
      <c r="AA54" s="48"/>
      <c r="AC54" s="109">
        <v>18</v>
      </c>
      <c r="AD54" s="7" t="s">
        <v>35</v>
      </c>
      <c r="AE54" s="85">
        <v>0</v>
      </c>
      <c r="AF54" s="49"/>
      <c r="AG54" s="48"/>
      <c r="AI54" s="109">
        <v>15</v>
      </c>
      <c r="AJ54" s="7" t="s">
        <v>30</v>
      </c>
      <c r="AK54" s="85">
        <v>0</v>
      </c>
      <c r="AL54" s="49"/>
      <c r="AM54" s="48"/>
      <c r="AO54" s="109">
        <v>18</v>
      </c>
      <c r="AP54" s="7" t="s">
        <v>33</v>
      </c>
      <c r="AQ54" s="85">
        <v>0</v>
      </c>
      <c r="AR54" s="49"/>
      <c r="AS54" s="48"/>
      <c r="AU54" s="109">
        <v>20</v>
      </c>
      <c r="AV54" s="7" t="s">
        <v>39</v>
      </c>
      <c r="AW54" s="85">
        <v>0</v>
      </c>
      <c r="AX54" s="49"/>
      <c r="AY54" s="48"/>
      <c r="BA54" s="109">
        <v>23</v>
      </c>
      <c r="BB54" s="7" t="s">
        <v>43</v>
      </c>
      <c r="BC54" s="85">
        <v>0</v>
      </c>
      <c r="BD54" s="49"/>
      <c r="BE54" s="48"/>
    </row>
    <row r="55" spans="1:57" ht="14.95" customHeight="1">
      <c r="A55" s="109">
        <v>22</v>
      </c>
      <c r="B55" s="7" t="s">
        <v>45</v>
      </c>
      <c r="C55" s="85">
        <v>0</v>
      </c>
      <c r="E55" s="109">
        <v>23</v>
      </c>
      <c r="F55" s="7" t="s">
        <v>45</v>
      </c>
      <c r="G55" s="85">
        <v>0</v>
      </c>
      <c r="H55" s="48"/>
      <c r="I55" s="48"/>
      <c r="K55" s="109">
        <v>18</v>
      </c>
      <c r="L55" s="7" t="s">
        <v>35</v>
      </c>
      <c r="M55" s="85">
        <v>0</v>
      </c>
      <c r="N55" s="48"/>
      <c r="O55" s="48"/>
      <c r="Q55" s="109">
        <v>15</v>
      </c>
      <c r="R55" s="7" t="s">
        <v>33</v>
      </c>
      <c r="S55" s="85">
        <v>0</v>
      </c>
      <c r="T55" s="48"/>
      <c r="U55" s="48"/>
      <c r="W55" s="109">
        <v>16</v>
      </c>
      <c r="X55" s="7" t="s">
        <v>43</v>
      </c>
      <c r="Y55" s="85">
        <v>0</v>
      </c>
      <c r="Z55" s="48"/>
      <c r="AA55" s="48"/>
      <c r="AC55" s="109">
        <v>19</v>
      </c>
      <c r="AD55" s="7" t="s">
        <v>43</v>
      </c>
      <c r="AE55" s="85">
        <v>0</v>
      </c>
      <c r="AF55" s="48"/>
      <c r="AG55" s="48"/>
      <c r="AI55" s="109">
        <v>16</v>
      </c>
      <c r="AJ55" s="7" t="s">
        <v>31</v>
      </c>
      <c r="AK55" s="85">
        <v>0</v>
      </c>
      <c r="AL55" s="93">
        <v>-1.3</v>
      </c>
      <c r="AM55" s="48"/>
      <c r="AO55" s="109">
        <v>19</v>
      </c>
      <c r="AP55" s="7" t="s">
        <v>35</v>
      </c>
      <c r="AQ55" s="85">
        <v>0</v>
      </c>
      <c r="AS55" s="48"/>
      <c r="AU55" s="109">
        <v>21</v>
      </c>
      <c r="AV55" s="7" t="s">
        <v>43</v>
      </c>
      <c r="AW55" s="85">
        <v>0</v>
      </c>
      <c r="AY55" s="48"/>
      <c r="BA55" s="109">
        <v>24</v>
      </c>
      <c r="BB55" s="7" t="s">
        <v>45</v>
      </c>
      <c r="BC55" s="85">
        <v>0</v>
      </c>
      <c r="BE55" s="48"/>
    </row>
    <row r="56" spans="1:57" ht="14.95" customHeight="1">
      <c r="A56" s="109">
        <v>23</v>
      </c>
      <c r="B56" s="7" t="s">
        <v>47</v>
      </c>
      <c r="C56" s="85">
        <v>0</v>
      </c>
      <c r="E56" s="109">
        <v>24</v>
      </c>
      <c r="F56" s="7" t="s">
        <v>47</v>
      </c>
      <c r="G56" s="85">
        <v>0</v>
      </c>
      <c r="H56" s="48"/>
      <c r="I56" s="48"/>
      <c r="K56" s="109">
        <v>19</v>
      </c>
      <c r="L56" s="7" t="s">
        <v>39</v>
      </c>
      <c r="M56" s="85">
        <v>0</v>
      </c>
      <c r="N56" s="93">
        <v>-0.1</v>
      </c>
      <c r="O56" s="48"/>
      <c r="Q56" s="109">
        <v>16</v>
      </c>
      <c r="R56" s="7" t="s">
        <v>35</v>
      </c>
      <c r="S56" s="85">
        <v>0</v>
      </c>
      <c r="T56" s="48"/>
      <c r="U56" s="48"/>
      <c r="W56" s="109">
        <v>17</v>
      </c>
      <c r="X56" s="7" t="s">
        <v>45</v>
      </c>
      <c r="Y56" s="85">
        <v>0</v>
      </c>
      <c r="Z56" s="48"/>
      <c r="AA56" s="48"/>
      <c r="AC56" s="109">
        <v>20</v>
      </c>
      <c r="AD56" s="7" t="s">
        <v>45</v>
      </c>
      <c r="AE56" s="85">
        <v>0</v>
      </c>
      <c r="AF56" s="48"/>
      <c r="AG56" s="48"/>
      <c r="AI56" s="109">
        <v>17</v>
      </c>
      <c r="AJ56" s="7" t="s">
        <v>33</v>
      </c>
      <c r="AK56" s="85">
        <v>0</v>
      </c>
      <c r="AL56" s="48"/>
      <c r="AM56" s="48"/>
      <c r="AO56" s="109">
        <v>20</v>
      </c>
      <c r="AP56" s="7" t="s">
        <v>39</v>
      </c>
      <c r="AQ56" s="85">
        <v>0</v>
      </c>
      <c r="AR56" s="93">
        <v>-0.2</v>
      </c>
      <c r="AS56" s="48"/>
      <c r="AU56" s="109">
        <v>22</v>
      </c>
      <c r="AV56" s="7" t="s">
        <v>45</v>
      </c>
      <c r="AW56" s="85">
        <v>0</v>
      </c>
      <c r="AX56" s="93"/>
      <c r="AY56" s="48"/>
      <c r="BA56" s="109">
        <v>25</v>
      </c>
      <c r="BB56" s="7" t="s">
        <v>46</v>
      </c>
      <c r="BC56" s="85">
        <v>0</v>
      </c>
      <c r="BD56" s="93"/>
      <c r="BE56" s="48"/>
    </row>
    <row r="57" spans="1:57" ht="14.95" customHeight="1">
      <c r="A57" s="109">
        <v>24</v>
      </c>
      <c r="B57" s="7" t="s">
        <v>106</v>
      </c>
      <c r="C57" s="85">
        <v>0</v>
      </c>
      <c r="E57" s="109">
        <v>25</v>
      </c>
      <c r="F57" s="7" t="s">
        <v>106</v>
      </c>
      <c r="G57" s="85">
        <v>0</v>
      </c>
      <c r="H57" s="93"/>
      <c r="I57" s="48"/>
      <c r="K57" s="109">
        <v>20</v>
      </c>
      <c r="L57" s="7" t="s">
        <v>43</v>
      </c>
      <c r="M57" s="85">
        <v>0</v>
      </c>
      <c r="N57" s="93"/>
      <c r="O57" s="48"/>
      <c r="Q57" s="109">
        <v>17</v>
      </c>
      <c r="R57" s="7" t="s">
        <v>39</v>
      </c>
      <c r="S57" s="85">
        <v>0</v>
      </c>
      <c r="T57" s="93"/>
      <c r="U57" s="48"/>
      <c r="W57" s="109">
        <v>18</v>
      </c>
      <c r="X57" s="7" t="s">
        <v>47</v>
      </c>
      <c r="Y57" s="85">
        <v>0</v>
      </c>
      <c r="Z57" s="93"/>
      <c r="AA57" s="48"/>
      <c r="AC57" s="109">
        <v>21</v>
      </c>
      <c r="AD57" s="7" t="s">
        <v>47</v>
      </c>
      <c r="AE57" s="85">
        <v>0</v>
      </c>
      <c r="AF57" s="93"/>
      <c r="AG57" s="48"/>
      <c r="AI57" s="109">
        <v>18</v>
      </c>
      <c r="AJ57" s="7" t="s">
        <v>35</v>
      </c>
      <c r="AK57" s="85">
        <v>0</v>
      </c>
      <c r="AL57" s="93"/>
      <c r="AM57" s="48"/>
      <c r="AO57" s="109">
        <v>21</v>
      </c>
      <c r="AP57" s="7" t="s">
        <v>43</v>
      </c>
      <c r="AQ57" s="85">
        <v>0</v>
      </c>
      <c r="AR57" s="93"/>
      <c r="AS57" s="48"/>
      <c r="AU57" s="109">
        <v>23</v>
      </c>
      <c r="AV57" s="7" t="s">
        <v>46</v>
      </c>
      <c r="AW57" s="85">
        <v>0</v>
      </c>
      <c r="AX57" s="93">
        <v>-17.3</v>
      </c>
      <c r="AY57" s="48"/>
      <c r="BA57" s="109">
        <v>26</v>
      </c>
      <c r="BB57" s="7" t="s">
        <v>47</v>
      </c>
      <c r="BC57" s="85">
        <v>0</v>
      </c>
      <c r="BE57" s="48"/>
    </row>
    <row r="58" spans="1:57" ht="14.95" customHeight="1">
      <c r="A58" s="109">
        <v>25</v>
      </c>
      <c r="B58" s="7" t="s">
        <v>37</v>
      </c>
      <c r="C58" s="85">
        <v>0</v>
      </c>
      <c r="E58" s="109">
        <v>26</v>
      </c>
      <c r="F58" s="7" t="s">
        <v>37</v>
      </c>
      <c r="G58" s="85">
        <v>0</v>
      </c>
      <c r="H58" s="93"/>
      <c r="I58" s="48"/>
      <c r="K58" s="109">
        <v>21</v>
      </c>
      <c r="L58" s="7" t="s">
        <v>45</v>
      </c>
      <c r="M58" s="85">
        <v>0</v>
      </c>
      <c r="N58" s="93"/>
      <c r="O58" s="48"/>
      <c r="Q58" s="109">
        <v>18</v>
      </c>
      <c r="R58" s="7" t="s">
        <v>43</v>
      </c>
      <c r="S58" s="85">
        <v>0</v>
      </c>
      <c r="T58" s="93"/>
      <c r="U58" s="48"/>
      <c r="W58" s="109">
        <v>19</v>
      </c>
      <c r="X58" s="7" t="s">
        <v>106</v>
      </c>
      <c r="Y58" s="85">
        <v>0</v>
      </c>
      <c r="Z58" s="93"/>
      <c r="AA58" s="48"/>
      <c r="AC58" s="109">
        <v>22</v>
      </c>
      <c r="AD58" s="7" t="s">
        <v>106</v>
      </c>
      <c r="AE58" s="85">
        <v>0</v>
      </c>
      <c r="AF58" s="93"/>
      <c r="AG58" s="48"/>
      <c r="AI58" s="109">
        <v>19</v>
      </c>
      <c r="AJ58" s="7" t="s">
        <v>43</v>
      </c>
      <c r="AK58" s="85">
        <v>0</v>
      </c>
      <c r="AL58" s="93"/>
      <c r="AM58" s="48"/>
      <c r="AO58" s="109">
        <v>22</v>
      </c>
      <c r="AP58" s="7" t="s">
        <v>45</v>
      </c>
      <c r="AQ58" s="85">
        <v>0</v>
      </c>
      <c r="AR58" s="93"/>
      <c r="AS58" s="48"/>
      <c r="AU58" s="109">
        <v>24</v>
      </c>
      <c r="AV58" s="7" t="s">
        <v>47</v>
      </c>
      <c r="AW58" s="85">
        <v>0</v>
      </c>
      <c r="AX58" s="93"/>
      <c r="AY58" s="48"/>
      <c r="BA58" s="109">
        <v>27</v>
      </c>
      <c r="BB58" s="7" t="s">
        <v>106</v>
      </c>
      <c r="BC58" s="85">
        <v>0</v>
      </c>
      <c r="BD58" s="93"/>
      <c r="BE58" s="48"/>
    </row>
    <row r="59" spans="1:57" ht="14.95" customHeight="1">
      <c r="A59" s="109">
        <v>26</v>
      </c>
      <c r="B59" s="7" t="s">
        <v>38</v>
      </c>
      <c r="C59" s="85">
        <v>0</v>
      </c>
      <c r="E59" s="109">
        <v>27</v>
      </c>
      <c r="F59" s="7" t="s">
        <v>38</v>
      </c>
      <c r="G59" s="85">
        <v>0</v>
      </c>
      <c r="H59" s="93"/>
      <c r="I59" s="48"/>
      <c r="K59" s="109">
        <v>22</v>
      </c>
      <c r="L59" s="7" t="s">
        <v>47</v>
      </c>
      <c r="M59" s="85">
        <v>0</v>
      </c>
      <c r="N59" s="93"/>
      <c r="O59" s="48"/>
      <c r="Q59" s="109">
        <v>19</v>
      </c>
      <c r="R59" s="7" t="s">
        <v>45</v>
      </c>
      <c r="S59" s="85">
        <v>0</v>
      </c>
      <c r="T59" s="93"/>
      <c r="U59" s="48"/>
      <c r="W59" s="109">
        <v>20</v>
      </c>
      <c r="X59" s="7" t="s">
        <v>37</v>
      </c>
      <c r="Y59" s="85">
        <v>0</v>
      </c>
      <c r="Z59" s="93"/>
      <c r="AA59" s="48"/>
      <c r="AC59" s="109">
        <v>23</v>
      </c>
      <c r="AD59" s="7" t="s">
        <v>37</v>
      </c>
      <c r="AE59" s="85">
        <v>0</v>
      </c>
      <c r="AF59" s="93"/>
      <c r="AG59" s="48"/>
      <c r="AI59" s="109">
        <v>20</v>
      </c>
      <c r="AJ59" s="7" t="s">
        <v>45</v>
      </c>
      <c r="AK59" s="85">
        <v>0</v>
      </c>
      <c r="AL59" s="93"/>
      <c r="AM59" s="48"/>
      <c r="AO59" s="109">
        <v>23</v>
      </c>
      <c r="AP59" s="7" t="s">
        <v>47</v>
      </c>
      <c r="AQ59" s="85">
        <v>0</v>
      </c>
      <c r="AR59" s="93"/>
      <c r="AS59" s="48"/>
      <c r="AU59" s="109">
        <v>25</v>
      </c>
      <c r="AV59" s="7" t="s">
        <v>106</v>
      </c>
      <c r="AW59" s="85">
        <v>0</v>
      </c>
      <c r="AX59" s="93"/>
      <c r="AY59" s="48"/>
      <c r="BA59" s="109">
        <v>28</v>
      </c>
      <c r="BB59" s="7" t="s">
        <v>37</v>
      </c>
      <c r="BC59" s="85">
        <v>0</v>
      </c>
      <c r="BD59" s="93"/>
      <c r="BE59" s="48"/>
    </row>
    <row r="60" spans="1:57" ht="14.95" customHeight="1">
      <c r="A60" s="109">
        <v>27</v>
      </c>
      <c r="B60" s="15" t="s">
        <v>40</v>
      </c>
      <c r="C60" s="85">
        <v>0</v>
      </c>
      <c r="E60" s="109">
        <v>28</v>
      </c>
      <c r="F60" s="15" t="s">
        <v>40</v>
      </c>
      <c r="G60" s="85">
        <v>0</v>
      </c>
      <c r="H60" s="48"/>
      <c r="I60" s="48"/>
      <c r="K60" s="109">
        <v>23</v>
      </c>
      <c r="L60" s="7" t="s">
        <v>106</v>
      </c>
      <c r="M60" s="85">
        <v>0</v>
      </c>
      <c r="N60" s="48"/>
      <c r="O60" s="48"/>
      <c r="Q60" s="109">
        <v>20</v>
      </c>
      <c r="R60" s="7" t="s">
        <v>47</v>
      </c>
      <c r="S60" s="85">
        <v>0</v>
      </c>
      <c r="T60" s="48"/>
      <c r="U60" s="48"/>
      <c r="W60" s="109">
        <v>21</v>
      </c>
      <c r="X60" s="7" t="s">
        <v>38</v>
      </c>
      <c r="Y60" s="85">
        <v>0</v>
      </c>
      <c r="Z60" s="48"/>
      <c r="AA60" s="48"/>
      <c r="AC60" s="109">
        <v>24</v>
      </c>
      <c r="AD60" s="7" t="s">
        <v>38</v>
      </c>
      <c r="AE60" s="85">
        <v>0</v>
      </c>
      <c r="AF60" s="48"/>
      <c r="AG60" s="48"/>
      <c r="AI60" s="109">
        <v>21</v>
      </c>
      <c r="AJ60" s="7" t="s">
        <v>47</v>
      </c>
      <c r="AK60" s="85">
        <v>0</v>
      </c>
      <c r="AL60" s="48"/>
      <c r="AM60" s="48"/>
      <c r="AO60" s="109">
        <v>24</v>
      </c>
      <c r="AP60" s="7" t="s">
        <v>106</v>
      </c>
      <c r="AQ60" s="85">
        <v>0</v>
      </c>
      <c r="AR60" s="48"/>
      <c r="AS60" s="48"/>
      <c r="AU60" s="109">
        <v>26</v>
      </c>
      <c r="AV60" s="7" t="s">
        <v>37</v>
      </c>
      <c r="AW60" s="85">
        <v>0</v>
      </c>
      <c r="AX60" s="48"/>
      <c r="AY60" s="48"/>
      <c r="BA60" s="109">
        <v>29</v>
      </c>
      <c r="BB60" s="7" t="s">
        <v>38</v>
      </c>
      <c r="BC60" s="85">
        <v>0</v>
      </c>
      <c r="BD60" s="48"/>
      <c r="BE60" s="48"/>
    </row>
    <row r="61" spans="1:57" ht="14.95" customHeight="1">
      <c r="A61" s="109">
        <v>28</v>
      </c>
      <c r="B61" s="7" t="s">
        <v>41</v>
      </c>
      <c r="C61" s="85">
        <v>0</v>
      </c>
      <c r="E61" s="109">
        <v>29</v>
      </c>
      <c r="F61" s="7" t="s">
        <v>41</v>
      </c>
      <c r="G61" s="85">
        <v>0</v>
      </c>
      <c r="H61" s="48"/>
      <c r="I61" s="48"/>
      <c r="K61" s="109">
        <v>24</v>
      </c>
      <c r="L61" s="7" t="s">
        <v>37</v>
      </c>
      <c r="M61" s="85">
        <v>0</v>
      </c>
      <c r="N61" s="48"/>
      <c r="O61" s="48"/>
      <c r="Q61" s="109">
        <v>21</v>
      </c>
      <c r="R61" s="7" t="s">
        <v>106</v>
      </c>
      <c r="S61" s="85">
        <v>0</v>
      </c>
      <c r="T61" s="48"/>
      <c r="U61" s="48"/>
      <c r="W61" s="109">
        <v>22</v>
      </c>
      <c r="X61" s="15" t="s">
        <v>40</v>
      </c>
      <c r="Y61" s="85">
        <v>0</v>
      </c>
      <c r="Z61" s="48"/>
      <c r="AA61" s="48"/>
      <c r="AC61" s="109">
        <v>25</v>
      </c>
      <c r="AD61" s="15" t="s">
        <v>40</v>
      </c>
      <c r="AE61" s="85">
        <v>0</v>
      </c>
      <c r="AF61" s="48"/>
      <c r="AG61" s="48"/>
      <c r="AI61" s="109">
        <v>22</v>
      </c>
      <c r="AJ61" s="7" t="s">
        <v>106</v>
      </c>
      <c r="AK61" s="85">
        <v>0</v>
      </c>
      <c r="AL61" s="48"/>
      <c r="AM61" s="48"/>
      <c r="AO61" s="109">
        <v>25</v>
      </c>
      <c r="AP61" s="7" t="s">
        <v>37</v>
      </c>
      <c r="AQ61" s="85">
        <v>0</v>
      </c>
      <c r="AR61" s="48"/>
      <c r="AS61" s="48"/>
      <c r="AU61" s="109">
        <v>27</v>
      </c>
      <c r="AV61" s="7" t="s">
        <v>38</v>
      </c>
      <c r="AW61" s="85">
        <v>0</v>
      </c>
      <c r="AX61" s="48"/>
      <c r="AY61" s="48"/>
      <c r="BA61" s="109">
        <v>30</v>
      </c>
      <c r="BB61" s="15" t="s">
        <v>40</v>
      </c>
      <c r="BC61" s="85">
        <v>0</v>
      </c>
      <c r="BD61" s="48"/>
      <c r="BE61" s="48"/>
    </row>
    <row r="62" spans="1:57" ht="14.95" customHeight="1">
      <c r="A62" s="109">
        <v>29</v>
      </c>
      <c r="B62" s="7" t="s">
        <v>42</v>
      </c>
      <c r="C62" s="85">
        <v>0</v>
      </c>
      <c r="E62" s="109">
        <v>30</v>
      </c>
      <c r="F62" s="7" t="s">
        <v>42</v>
      </c>
      <c r="G62" s="85">
        <v>0</v>
      </c>
      <c r="H62" s="48"/>
      <c r="I62" s="48"/>
      <c r="K62" s="109">
        <v>25</v>
      </c>
      <c r="L62" s="7" t="s">
        <v>38</v>
      </c>
      <c r="M62" s="85">
        <v>0</v>
      </c>
      <c r="N62" s="48"/>
      <c r="O62" s="48"/>
      <c r="Q62" s="109">
        <v>22</v>
      </c>
      <c r="R62" s="7" t="s">
        <v>37</v>
      </c>
      <c r="S62" s="85">
        <v>0</v>
      </c>
      <c r="T62" s="48"/>
      <c r="U62" s="48"/>
      <c r="W62" s="109">
        <v>23</v>
      </c>
      <c r="X62" s="7" t="s">
        <v>41</v>
      </c>
      <c r="Y62" s="85">
        <v>0</v>
      </c>
      <c r="Z62" s="48"/>
      <c r="AA62" s="48"/>
      <c r="AC62" s="109">
        <v>26</v>
      </c>
      <c r="AD62" s="7" t="s">
        <v>41</v>
      </c>
      <c r="AE62" s="85">
        <v>0</v>
      </c>
      <c r="AF62" s="48"/>
      <c r="AG62" s="48"/>
      <c r="AI62" s="109">
        <v>23</v>
      </c>
      <c r="AJ62" s="7" t="s">
        <v>37</v>
      </c>
      <c r="AK62" s="85">
        <v>0</v>
      </c>
      <c r="AL62" s="48"/>
      <c r="AM62" s="48"/>
      <c r="AO62" s="109">
        <v>26</v>
      </c>
      <c r="AP62" s="7" t="s">
        <v>38</v>
      </c>
      <c r="AQ62" s="85">
        <v>0</v>
      </c>
      <c r="AR62" s="48"/>
      <c r="AS62" s="48"/>
      <c r="AU62" s="109">
        <v>28</v>
      </c>
      <c r="AV62" s="15" t="s">
        <v>40</v>
      </c>
      <c r="AW62" s="85">
        <v>0</v>
      </c>
      <c r="AX62" s="48"/>
      <c r="AY62" s="48"/>
      <c r="BA62" s="109">
        <v>31</v>
      </c>
      <c r="BB62" s="7" t="s">
        <v>41</v>
      </c>
      <c r="BC62" s="85">
        <v>0</v>
      </c>
      <c r="BD62" s="48"/>
      <c r="BE62" s="48"/>
    </row>
    <row r="63" spans="1:57" ht="14.95" customHeight="1">
      <c r="A63" s="109">
        <v>30</v>
      </c>
      <c r="B63" s="7" t="s">
        <v>44</v>
      </c>
      <c r="C63" s="85">
        <v>0</v>
      </c>
      <c r="E63" s="109">
        <v>31</v>
      </c>
      <c r="F63" s="7" t="s">
        <v>44</v>
      </c>
      <c r="G63" s="85">
        <v>0</v>
      </c>
      <c r="H63" s="48"/>
      <c r="I63" s="48"/>
      <c r="K63" s="109">
        <v>26</v>
      </c>
      <c r="L63" s="15" t="s">
        <v>40</v>
      </c>
      <c r="M63" s="85">
        <v>0</v>
      </c>
      <c r="N63" s="48"/>
      <c r="O63" s="48"/>
      <c r="Q63" s="109">
        <v>23</v>
      </c>
      <c r="R63" s="7" t="s">
        <v>38</v>
      </c>
      <c r="S63" s="85">
        <v>0</v>
      </c>
      <c r="T63" s="48"/>
      <c r="U63" s="48"/>
      <c r="W63" s="109">
        <v>24</v>
      </c>
      <c r="X63" s="7" t="s">
        <v>42</v>
      </c>
      <c r="Y63" s="85">
        <v>0</v>
      </c>
      <c r="Z63" s="48"/>
      <c r="AA63" s="48"/>
      <c r="AC63" s="109">
        <v>27</v>
      </c>
      <c r="AD63" s="7" t="s">
        <v>42</v>
      </c>
      <c r="AE63" s="85">
        <v>0</v>
      </c>
      <c r="AF63" s="48"/>
      <c r="AG63" s="48"/>
      <c r="AI63" s="109">
        <v>24</v>
      </c>
      <c r="AJ63" s="7" t="s">
        <v>38</v>
      </c>
      <c r="AK63" s="85">
        <v>0</v>
      </c>
      <c r="AL63" s="48"/>
      <c r="AM63" s="48"/>
      <c r="AO63" s="109">
        <v>27</v>
      </c>
      <c r="AP63" s="15" t="s">
        <v>40</v>
      </c>
      <c r="AQ63" s="85">
        <v>0</v>
      </c>
      <c r="AR63" s="48"/>
      <c r="AS63" s="48"/>
      <c r="AU63" s="109">
        <v>29</v>
      </c>
      <c r="AV63" s="7" t="s">
        <v>41</v>
      </c>
      <c r="AW63" s="85">
        <v>0</v>
      </c>
      <c r="AX63" s="48"/>
      <c r="AY63" s="48"/>
      <c r="BA63" s="109">
        <v>32</v>
      </c>
      <c r="BB63" s="7" t="s">
        <v>42</v>
      </c>
      <c r="BC63" s="85">
        <v>0</v>
      </c>
      <c r="BD63" s="48"/>
      <c r="BE63" s="48"/>
    </row>
    <row r="64" spans="1:57" ht="14.95" customHeight="1">
      <c r="A64" s="109">
        <v>31</v>
      </c>
      <c r="B64" s="7" t="s">
        <v>49</v>
      </c>
      <c r="C64" s="85">
        <v>0</v>
      </c>
      <c r="E64" s="109">
        <v>32</v>
      </c>
      <c r="F64" s="7" t="s">
        <v>49</v>
      </c>
      <c r="G64" s="85">
        <v>0</v>
      </c>
      <c r="H64" s="93"/>
      <c r="I64" s="48"/>
      <c r="K64" s="109">
        <v>27</v>
      </c>
      <c r="L64" s="7" t="s">
        <v>41</v>
      </c>
      <c r="M64" s="85">
        <v>0</v>
      </c>
      <c r="N64" s="93"/>
      <c r="O64" s="48"/>
      <c r="Q64" s="109">
        <v>24</v>
      </c>
      <c r="R64" s="15" t="s">
        <v>40</v>
      </c>
      <c r="S64" s="85">
        <v>0</v>
      </c>
      <c r="T64" s="93"/>
      <c r="U64" s="48"/>
      <c r="W64" s="109">
        <v>25</v>
      </c>
      <c r="X64" s="7" t="s">
        <v>44</v>
      </c>
      <c r="Y64" s="85">
        <v>0</v>
      </c>
      <c r="Z64" s="93"/>
      <c r="AA64" s="48"/>
      <c r="AC64" s="109">
        <v>28</v>
      </c>
      <c r="AD64" s="7" t="s">
        <v>44</v>
      </c>
      <c r="AE64" s="85">
        <v>0</v>
      </c>
      <c r="AF64" s="93"/>
      <c r="AG64" s="48"/>
      <c r="AI64" s="109">
        <v>25</v>
      </c>
      <c r="AJ64" s="15" t="s">
        <v>40</v>
      </c>
      <c r="AK64" s="85">
        <v>0</v>
      </c>
      <c r="AL64" s="93"/>
      <c r="AM64" s="48"/>
      <c r="AO64" s="109">
        <v>28</v>
      </c>
      <c r="AP64" s="7" t="s">
        <v>41</v>
      </c>
      <c r="AQ64" s="85">
        <v>0</v>
      </c>
      <c r="AR64" s="93"/>
      <c r="AS64" s="48"/>
      <c r="AU64" s="109">
        <v>30</v>
      </c>
      <c r="AV64" s="7" t="s">
        <v>42</v>
      </c>
      <c r="AW64" s="85">
        <v>0</v>
      </c>
      <c r="AX64" s="93"/>
      <c r="AY64" s="48"/>
      <c r="BA64" s="109">
        <v>33</v>
      </c>
      <c r="BB64" s="7" t="s">
        <v>44</v>
      </c>
      <c r="BC64" s="85">
        <v>0</v>
      </c>
      <c r="BD64" s="93"/>
      <c r="BE64" s="48"/>
    </row>
    <row r="65" spans="1:57" ht="14.95" customHeight="1">
      <c r="A65" s="109">
        <v>32</v>
      </c>
      <c r="B65" s="7" t="s">
        <v>51</v>
      </c>
      <c r="C65" s="85">
        <v>0</v>
      </c>
      <c r="E65" s="109">
        <v>33</v>
      </c>
      <c r="F65" s="7" t="s">
        <v>51</v>
      </c>
      <c r="G65" s="85">
        <v>0</v>
      </c>
      <c r="H65" s="93"/>
      <c r="I65" s="48"/>
      <c r="K65" s="109">
        <v>28</v>
      </c>
      <c r="L65" s="7" t="s">
        <v>42</v>
      </c>
      <c r="M65" s="85">
        <v>0</v>
      </c>
      <c r="N65" s="93"/>
      <c r="O65" s="48"/>
      <c r="Q65" s="109">
        <v>25</v>
      </c>
      <c r="R65" s="7" t="s">
        <v>41</v>
      </c>
      <c r="S65" s="85">
        <v>0</v>
      </c>
      <c r="T65" s="93"/>
      <c r="U65" s="48"/>
      <c r="W65" s="109">
        <v>26</v>
      </c>
      <c r="X65" s="7" t="s">
        <v>49</v>
      </c>
      <c r="Y65" s="85">
        <v>0</v>
      </c>
      <c r="Z65" s="93"/>
      <c r="AA65" s="48"/>
      <c r="AC65" s="109">
        <v>29</v>
      </c>
      <c r="AD65" s="7" t="s">
        <v>49</v>
      </c>
      <c r="AE65" s="85">
        <v>0</v>
      </c>
      <c r="AF65" s="93"/>
      <c r="AG65" s="48"/>
      <c r="AI65" s="109">
        <v>26</v>
      </c>
      <c r="AJ65" s="7" t="s">
        <v>41</v>
      </c>
      <c r="AK65" s="85">
        <v>0</v>
      </c>
      <c r="AL65" s="93"/>
      <c r="AM65" s="48"/>
      <c r="AO65" s="109">
        <v>29</v>
      </c>
      <c r="AP65" s="7" t="s">
        <v>42</v>
      </c>
      <c r="AQ65" s="85">
        <v>0</v>
      </c>
      <c r="AR65" s="93"/>
      <c r="AS65" s="48"/>
      <c r="AU65" s="109">
        <v>31</v>
      </c>
      <c r="AV65" s="7" t="s">
        <v>44</v>
      </c>
      <c r="AW65" s="85">
        <v>0</v>
      </c>
      <c r="AX65" s="93"/>
      <c r="AY65" s="48"/>
      <c r="BA65" s="109">
        <v>34</v>
      </c>
      <c r="BB65" s="7" t="s">
        <v>49</v>
      </c>
      <c r="BC65" s="85">
        <v>0</v>
      </c>
      <c r="BD65" s="93"/>
      <c r="BE65" s="48"/>
    </row>
    <row r="66" spans="1:57" ht="14.95" customHeight="1">
      <c r="A66" s="109">
        <v>33</v>
      </c>
      <c r="B66" s="7" t="s">
        <v>52</v>
      </c>
      <c r="C66" s="85">
        <v>0</v>
      </c>
      <c r="E66" s="109">
        <v>34</v>
      </c>
      <c r="F66" s="7" t="s">
        <v>52</v>
      </c>
      <c r="G66" s="85">
        <v>0</v>
      </c>
      <c r="H66" s="93"/>
      <c r="I66" s="48"/>
      <c r="K66" s="109">
        <v>29</v>
      </c>
      <c r="L66" s="7" t="s">
        <v>44</v>
      </c>
      <c r="M66" s="85">
        <v>0</v>
      </c>
      <c r="N66" s="93"/>
      <c r="O66" s="48"/>
      <c r="Q66" s="109">
        <v>26</v>
      </c>
      <c r="R66" s="7" t="s">
        <v>42</v>
      </c>
      <c r="S66" s="85">
        <v>0</v>
      </c>
      <c r="T66" s="93"/>
      <c r="U66" s="48"/>
      <c r="W66" s="109">
        <v>27</v>
      </c>
      <c r="X66" s="7" t="s">
        <v>51</v>
      </c>
      <c r="Y66" s="85">
        <v>0</v>
      </c>
      <c r="Z66" s="93">
        <v>-3.4</v>
      </c>
      <c r="AA66" s="48"/>
      <c r="AC66" s="109">
        <v>30</v>
      </c>
      <c r="AD66" s="7" t="s">
        <v>50</v>
      </c>
      <c r="AE66" s="85">
        <v>0</v>
      </c>
      <c r="AF66" s="93">
        <v>-0.4</v>
      </c>
      <c r="AG66" s="48"/>
      <c r="AI66" s="109">
        <v>27</v>
      </c>
      <c r="AJ66" s="7" t="s">
        <v>42</v>
      </c>
      <c r="AK66" s="85">
        <v>0</v>
      </c>
      <c r="AL66" s="93"/>
      <c r="AM66" s="48"/>
      <c r="AO66" s="109">
        <v>30</v>
      </c>
      <c r="AP66" s="7" t="s">
        <v>44</v>
      </c>
      <c r="AQ66" s="85">
        <v>0</v>
      </c>
      <c r="AR66" s="93">
        <v>-1.6</v>
      </c>
      <c r="AS66" s="48"/>
      <c r="AU66" s="109">
        <v>32</v>
      </c>
      <c r="AV66" s="7" t="s">
        <v>49</v>
      </c>
      <c r="AW66" s="85">
        <v>0</v>
      </c>
      <c r="AY66" s="48"/>
      <c r="BA66" s="109">
        <v>35</v>
      </c>
      <c r="BB66" s="7" t="s">
        <v>51</v>
      </c>
      <c r="BC66" s="85">
        <v>0</v>
      </c>
      <c r="BE66" s="48"/>
    </row>
    <row r="67" spans="1:57" ht="14.95" customHeight="1">
      <c r="A67" s="109">
        <v>34</v>
      </c>
      <c r="B67" s="7" t="s">
        <v>53</v>
      </c>
      <c r="C67" s="85">
        <v>0</v>
      </c>
      <c r="E67" s="109">
        <v>35</v>
      </c>
      <c r="F67" s="7" t="s">
        <v>53</v>
      </c>
      <c r="G67" s="85">
        <v>0</v>
      </c>
      <c r="H67" s="48"/>
      <c r="I67" s="48"/>
      <c r="K67" s="109">
        <v>30</v>
      </c>
      <c r="L67" s="7" t="s">
        <v>49</v>
      </c>
      <c r="M67" s="85">
        <v>0</v>
      </c>
      <c r="N67" s="48"/>
      <c r="O67" s="48"/>
      <c r="Q67" s="109">
        <v>27</v>
      </c>
      <c r="R67" s="7" t="s">
        <v>44</v>
      </c>
      <c r="S67" s="85">
        <v>0</v>
      </c>
      <c r="T67" s="48"/>
      <c r="U67" s="48"/>
      <c r="W67" s="109">
        <v>28</v>
      </c>
      <c r="X67" s="7" t="s">
        <v>53</v>
      </c>
      <c r="Y67" s="85">
        <v>0</v>
      </c>
      <c r="Z67" s="48"/>
      <c r="AA67" s="48"/>
      <c r="AC67" s="109">
        <v>31</v>
      </c>
      <c r="AD67" s="7" t="s">
        <v>51</v>
      </c>
      <c r="AE67" s="85">
        <v>0</v>
      </c>
      <c r="AF67" s="93"/>
      <c r="AG67" s="48"/>
      <c r="AI67" s="109">
        <v>28</v>
      </c>
      <c r="AJ67" s="7" t="s">
        <v>49</v>
      </c>
      <c r="AK67" s="85">
        <v>0</v>
      </c>
      <c r="AL67" s="93"/>
      <c r="AM67" s="48"/>
      <c r="AO67" s="109">
        <v>31</v>
      </c>
      <c r="AP67" s="7" t="s">
        <v>49</v>
      </c>
      <c r="AQ67" s="85">
        <v>0</v>
      </c>
      <c r="AR67" s="93"/>
      <c r="AS67" s="48"/>
      <c r="AU67" s="109">
        <v>33</v>
      </c>
      <c r="AV67" s="7" t="s">
        <v>51</v>
      </c>
      <c r="AW67" s="85">
        <v>0</v>
      </c>
      <c r="AX67" s="93"/>
      <c r="AY67" s="48"/>
      <c r="BA67" s="109">
        <v>36</v>
      </c>
      <c r="BB67" s="7" t="s">
        <v>52</v>
      </c>
      <c r="BC67" s="85">
        <v>0</v>
      </c>
      <c r="BD67" s="93"/>
      <c r="BE67" s="48"/>
    </row>
    <row r="68" spans="1:57" ht="14.95" customHeight="1">
      <c r="A68" s="109">
        <v>35</v>
      </c>
      <c r="B68" s="7" t="s">
        <v>54</v>
      </c>
      <c r="C68" s="85">
        <v>0</v>
      </c>
      <c r="E68" s="109">
        <v>36</v>
      </c>
      <c r="F68" s="7" t="s">
        <v>54</v>
      </c>
      <c r="G68" s="85">
        <v>0</v>
      </c>
      <c r="H68" s="48"/>
      <c r="I68" s="48"/>
      <c r="K68" s="109">
        <v>31</v>
      </c>
      <c r="L68" s="7" t="s">
        <v>53</v>
      </c>
      <c r="M68" s="85">
        <v>0</v>
      </c>
      <c r="N68" s="48"/>
      <c r="O68" s="48"/>
      <c r="Q68" s="109">
        <v>28</v>
      </c>
      <c r="R68" s="7" t="s">
        <v>49</v>
      </c>
      <c r="S68" s="85">
        <v>0</v>
      </c>
      <c r="T68" s="48"/>
      <c r="U68" s="48"/>
      <c r="W68" s="109">
        <v>29</v>
      </c>
      <c r="X68" s="7" t="s">
        <v>55</v>
      </c>
      <c r="Y68" s="85">
        <v>0</v>
      </c>
      <c r="Z68" s="93">
        <v>-4</v>
      </c>
      <c r="AA68" s="48"/>
      <c r="AC68" s="109">
        <v>32</v>
      </c>
      <c r="AD68" s="7" t="s">
        <v>52</v>
      </c>
      <c r="AE68" s="85">
        <v>0</v>
      </c>
      <c r="AF68" s="93">
        <v>-5.7</v>
      </c>
      <c r="AG68" s="48"/>
      <c r="AI68" s="109">
        <v>29</v>
      </c>
      <c r="AJ68" s="7" t="s">
        <v>50</v>
      </c>
      <c r="AK68" s="85">
        <v>0</v>
      </c>
      <c r="AL68" s="93"/>
      <c r="AM68" s="48"/>
      <c r="AO68" s="109">
        <v>32</v>
      </c>
      <c r="AP68" s="7" t="s">
        <v>51</v>
      </c>
      <c r="AQ68" s="85">
        <v>0</v>
      </c>
      <c r="AR68" s="93"/>
      <c r="AS68" s="48"/>
      <c r="AU68" s="109">
        <v>34</v>
      </c>
      <c r="AV68" s="7" t="s">
        <v>52</v>
      </c>
      <c r="AW68" s="85">
        <v>0</v>
      </c>
      <c r="AX68" s="93"/>
      <c r="AY68" s="48"/>
      <c r="BA68" s="109">
        <v>37</v>
      </c>
      <c r="BB68" s="7" t="s">
        <v>53</v>
      </c>
      <c r="BC68" s="85">
        <v>0</v>
      </c>
      <c r="BD68" s="93"/>
      <c r="BE68" s="48"/>
    </row>
    <row r="69" spans="1:57" ht="14.95" customHeight="1">
      <c r="A69" s="109">
        <v>36</v>
      </c>
      <c r="B69" s="7" t="s">
        <v>56</v>
      </c>
      <c r="C69" s="85">
        <v>0</v>
      </c>
      <c r="E69" s="109">
        <v>37</v>
      </c>
      <c r="F69" s="7" t="s">
        <v>55</v>
      </c>
      <c r="G69" s="85">
        <v>0</v>
      </c>
      <c r="H69" s="93">
        <v>-12.1</v>
      </c>
      <c r="I69" s="48"/>
      <c r="K69" s="109">
        <v>32</v>
      </c>
      <c r="L69" s="7" t="s">
        <v>54</v>
      </c>
      <c r="M69" s="85">
        <v>0</v>
      </c>
      <c r="N69" s="93"/>
      <c r="O69" s="48"/>
      <c r="Q69" s="109">
        <v>29</v>
      </c>
      <c r="R69" s="7" t="s">
        <v>50</v>
      </c>
      <c r="S69" s="85">
        <v>0</v>
      </c>
      <c r="T69" s="93">
        <v>-0.4</v>
      </c>
      <c r="U69" s="48"/>
      <c r="W69" s="109">
        <v>30</v>
      </c>
      <c r="X69" s="7" t="s">
        <v>56</v>
      </c>
      <c r="Y69" s="85">
        <v>0</v>
      </c>
      <c r="Z69" s="93"/>
      <c r="AA69" s="48"/>
      <c r="AC69" s="109">
        <v>33</v>
      </c>
      <c r="AD69" s="7" t="s">
        <v>53</v>
      </c>
      <c r="AE69" s="85">
        <v>0</v>
      </c>
      <c r="AF69" s="93"/>
      <c r="AG69" s="48"/>
      <c r="AI69" s="109">
        <v>30</v>
      </c>
      <c r="AJ69" s="7" t="s">
        <v>51</v>
      </c>
      <c r="AK69" s="85">
        <v>0</v>
      </c>
      <c r="AL69" s="93"/>
      <c r="AM69" s="48"/>
      <c r="AO69" s="109">
        <v>33</v>
      </c>
      <c r="AP69" s="7" t="s">
        <v>52</v>
      </c>
      <c r="AQ69" s="85">
        <v>0</v>
      </c>
      <c r="AR69" s="93"/>
      <c r="AS69" s="48"/>
      <c r="AU69" s="109">
        <v>35</v>
      </c>
      <c r="AV69" s="7" t="s">
        <v>53</v>
      </c>
      <c r="AW69" s="85">
        <v>0</v>
      </c>
      <c r="AX69" s="93"/>
      <c r="AY69" s="48"/>
      <c r="BA69" s="109">
        <v>38</v>
      </c>
      <c r="BB69" s="7" t="s">
        <v>54</v>
      </c>
      <c r="BC69" s="85">
        <v>0</v>
      </c>
      <c r="BD69" s="93"/>
      <c r="BE69" s="48"/>
    </row>
    <row r="70" spans="1:57" ht="14.95" customHeight="1">
      <c r="A70" s="109">
        <v>37</v>
      </c>
      <c r="B70" s="7" t="s">
        <v>59</v>
      </c>
      <c r="C70" s="85">
        <v>0</v>
      </c>
      <c r="E70" s="109">
        <v>38</v>
      </c>
      <c r="F70" s="7" t="s">
        <v>56</v>
      </c>
      <c r="G70" s="85">
        <v>0</v>
      </c>
      <c r="H70" s="93"/>
      <c r="I70" s="48"/>
      <c r="K70" s="109">
        <v>33</v>
      </c>
      <c r="L70" s="7" t="s">
        <v>56</v>
      </c>
      <c r="M70" s="85">
        <v>0</v>
      </c>
      <c r="N70" s="93"/>
      <c r="O70" s="48"/>
      <c r="Q70" s="109">
        <v>30</v>
      </c>
      <c r="R70" s="7" t="s">
        <v>53</v>
      </c>
      <c r="S70" s="85">
        <v>0</v>
      </c>
      <c r="T70" s="93"/>
      <c r="U70" s="48"/>
      <c r="W70" s="109">
        <v>31</v>
      </c>
      <c r="X70" s="7" t="s">
        <v>57</v>
      </c>
      <c r="Y70" s="85">
        <v>0</v>
      </c>
      <c r="Z70" s="93"/>
      <c r="AA70" s="48"/>
      <c r="AC70" s="109">
        <v>34</v>
      </c>
      <c r="AD70" s="7" t="s">
        <v>56</v>
      </c>
      <c r="AE70" s="85">
        <v>0</v>
      </c>
      <c r="AF70" s="93"/>
      <c r="AG70" s="48"/>
      <c r="AI70" s="109">
        <v>31</v>
      </c>
      <c r="AJ70" s="7" t="s">
        <v>52</v>
      </c>
      <c r="AK70" s="85">
        <v>0</v>
      </c>
      <c r="AL70" s="93"/>
      <c r="AM70" s="48"/>
      <c r="AO70" s="109">
        <v>34</v>
      </c>
      <c r="AP70" s="7" t="s">
        <v>53</v>
      </c>
      <c r="AQ70" s="85">
        <v>0</v>
      </c>
      <c r="AR70" s="93"/>
      <c r="AS70" s="48"/>
      <c r="AU70" s="109">
        <v>36</v>
      </c>
      <c r="AV70" s="7" t="s">
        <v>54</v>
      </c>
      <c r="AW70" s="85">
        <v>0</v>
      </c>
      <c r="AX70" s="93">
        <v>-0.9</v>
      </c>
      <c r="AY70" s="48"/>
      <c r="BA70" s="109">
        <v>39</v>
      </c>
      <c r="BB70" s="7" t="s">
        <v>56</v>
      </c>
      <c r="BC70" s="85">
        <v>0</v>
      </c>
      <c r="BD70" s="93"/>
      <c r="BE70" s="48"/>
    </row>
    <row r="71" spans="1:57" ht="14.95" customHeight="1">
      <c r="A71" s="109">
        <v>38</v>
      </c>
      <c r="B71" s="7" t="s">
        <v>60</v>
      </c>
      <c r="C71" s="85">
        <v>0</v>
      </c>
      <c r="E71" s="109">
        <v>39</v>
      </c>
      <c r="F71" s="7" t="s">
        <v>59</v>
      </c>
      <c r="G71" s="85">
        <v>0</v>
      </c>
      <c r="H71" s="48"/>
      <c r="I71" s="48"/>
      <c r="K71" s="109">
        <v>34</v>
      </c>
      <c r="L71" s="7" t="s">
        <v>57</v>
      </c>
      <c r="M71" s="85">
        <v>0</v>
      </c>
      <c r="N71" s="93">
        <v>-0.9</v>
      </c>
      <c r="O71" s="48"/>
      <c r="Q71" s="109">
        <v>31</v>
      </c>
      <c r="R71" s="7" t="s">
        <v>56</v>
      </c>
      <c r="S71" s="85">
        <v>0</v>
      </c>
      <c r="T71" s="93"/>
      <c r="U71" s="48"/>
      <c r="W71" s="109">
        <v>32</v>
      </c>
      <c r="X71" s="7" t="s">
        <v>59</v>
      </c>
      <c r="Y71" s="85">
        <v>0</v>
      </c>
      <c r="Z71" s="93"/>
      <c r="AA71" s="48"/>
      <c r="AC71" s="109">
        <v>35</v>
      </c>
      <c r="AD71" s="7" t="s">
        <v>57</v>
      </c>
      <c r="AE71" s="85">
        <v>0</v>
      </c>
      <c r="AF71" s="93"/>
      <c r="AG71" s="48"/>
      <c r="AI71" s="109">
        <v>32</v>
      </c>
      <c r="AJ71" s="7" t="s">
        <v>53</v>
      </c>
      <c r="AK71" s="85">
        <v>0</v>
      </c>
      <c r="AL71" s="93"/>
      <c r="AM71" s="48"/>
      <c r="AO71" s="109">
        <v>35</v>
      </c>
      <c r="AP71" s="7" t="s">
        <v>56</v>
      </c>
      <c r="AQ71" s="85">
        <v>0</v>
      </c>
      <c r="AR71" s="93"/>
      <c r="AS71" s="48"/>
      <c r="AU71" s="109">
        <v>37</v>
      </c>
      <c r="AV71" s="7" t="s">
        <v>56</v>
      </c>
      <c r="AW71" s="85">
        <v>0</v>
      </c>
      <c r="AX71" s="93"/>
      <c r="AY71" s="48"/>
      <c r="BA71" s="109">
        <v>40</v>
      </c>
      <c r="BB71" s="7" t="s">
        <v>57</v>
      </c>
      <c r="BC71" s="85">
        <v>0</v>
      </c>
      <c r="BD71" s="93"/>
      <c r="BE71" s="48"/>
    </row>
    <row r="72" spans="1:57" ht="14.95" customHeight="1">
      <c r="A72" s="109">
        <v>39</v>
      </c>
      <c r="B72" s="7" t="s">
        <v>61</v>
      </c>
      <c r="C72" s="85">
        <v>0</v>
      </c>
      <c r="E72" s="109">
        <v>40</v>
      </c>
      <c r="F72" s="7" t="s">
        <v>60</v>
      </c>
      <c r="G72" s="85">
        <v>0</v>
      </c>
      <c r="H72" s="93"/>
      <c r="I72" s="48"/>
      <c r="K72" s="109">
        <v>35</v>
      </c>
      <c r="L72" s="7" t="s">
        <v>59</v>
      </c>
      <c r="M72" s="85">
        <v>0</v>
      </c>
      <c r="N72" s="93"/>
      <c r="O72" s="48"/>
      <c r="Q72" s="109">
        <v>32</v>
      </c>
      <c r="R72" s="7" t="s">
        <v>57</v>
      </c>
      <c r="S72" s="85">
        <v>0</v>
      </c>
      <c r="T72" s="93"/>
      <c r="U72" s="48"/>
      <c r="W72" s="109">
        <v>33</v>
      </c>
      <c r="X72" s="7" t="s">
        <v>60</v>
      </c>
      <c r="Y72" s="85">
        <v>0</v>
      </c>
      <c r="Z72" s="93"/>
      <c r="AA72" s="48"/>
      <c r="AC72" s="109">
        <v>36</v>
      </c>
      <c r="AD72" s="7" t="s">
        <v>59</v>
      </c>
      <c r="AE72" s="85">
        <v>0</v>
      </c>
      <c r="AF72" s="93"/>
      <c r="AG72" s="48"/>
      <c r="AI72" s="109">
        <v>33</v>
      </c>
      <c r="AJ72" s="7" t="s">
        <v>56</v>
      </c>
      <c r="AK72" s="85">
        <v>0</v>
      </c>
      <c r="AL72" s="93"/>
      <c r="AM72" s="48"/>
      <c r="AO72" s="109">
        <v>36</v>
      </c>
      <c r="AP72" s="7" t="s">
        <v>57</v>
      </c>
      <c r="AQ72" s="85">
        <v>0</v>
      </c>
      <c r="AR72" s="93"/>
      <c r="AS72" s="48"/>
      <c r="AU72" s="109">
        <v>38</v>
      </c>
      <c r="AV72" s="7" t="s">
        <v>57</v>
      </c>
      <c r="AW72" s="85">
        <v>0</v>
      </c>
      <c r="AX72" s="93"/>
      <c r="AY72" s="48"/>
      <c r="BA72" s="109">
        <v>41</v>
      </c>
      <c r="BB72" s="7" t="s">
        <v>59</v>
      </c>
      <c r="BC72" s="85">
        <v>0</v>
      </c>
      <c r="BD72" s="93"/>
      <c r="BE72" s="48"/>
    </row>
    <row r="73" spans="1:57" ht="14.95" customHeight="1">
      <c r="A73" s="109">
        <v>40</v>
      </c>
      <c r="B73" s="7" t="s">
        <v>62</v>
      </c>
      <c r="C73" s="85">
        <v>0</v>
      </c>
      <c r="E73" s="109">
        <v>41</v>
      </c>
      <c r="F73" s="7" t="s">
        <v>61</v>
      </c>
      <c r="G73" s="85">
        <v>0</v>
      </c>
      <c r="H73" s="48"/>
      <c r="I73" s="48"/>
      <c r="K73" s="109">
        <v>36</v>
      </c>
      <c r="L73" s="7" t="s">
        <v>60</v>
      </c>
      <c r="M73" s="85">
        <v>0</v>
      </c>
      <c r="N73" s="48"/>
      <c r="O73" s="48"/>
      <c r="Q73" s="109">
        <v>33</v>
      </c>
      <c r="R73" s="7" t="s">
        <v>59</v>
      </c>
      <c r="S73" s="85">
        <v>0</v>
      </c>
      <c r="T73" s="48"/>
      <c r="U73" s="48"/>
      <c r="W73" s="109">
        <v>34</v>
      </c>
      <c r="X73" s="7" t="s">
        <v>61</v>
      </c>
      <c r="Y73" s="85">
        <v>0</v>
      </c>
      <c r="Z73" s="48"/>
      <c r="AA73" s="48"/>
      <c r="AC73" s="109">
        <v>37</v>
      </c>
      <c r="AD73" s="7" t="s">
        <v>60</v>
      </c>
      <c r="AE73" s="85">
        <v>0</v>
      </c>
      <c r="AF73" s="48"/>
      <c r="AG73" s="48"/>
      <c r="AI73" s="109">
        <v>34</v>
      </c>
      <c r="AJ73" s="7" t="s">
        <v>57</v>
      </c>
      <c r="AK73" s="85">
        <v>0</v>
      </c>
      <c r="AL73" s="48"/>
      <c r="AM73" s="48"/>
      <c r="AO73" s="109">
        <v>37</v>
      </c>
      <c r="AP73" s="7" t="s">
        <v>59</v>
      </c>
      <c r="AQ73" s="85">
        <v>0</v>
      </c>
      <c r="AR73" s="48"/>
      <c r="AS73" s="48"/>
      <c r="AU73" s="109">
        <v>39</v>
      </c>
      <c r="AV73" s="7" t="s">
        <v>59</v>
      </c>
      <c r="AW73" s="85">
        <v>0</v>
      </c>
      <c r="AX73" s="48"/>
      <c r="AY73" s="48"/>
      <c r="BA73" s="109">
        <v>42</v>
      </c>
      <c r="BB73" s="7" t="s">
        <v>60</v>
      </c>
      <c r="BC73" s="85">
        <v>0</v>
      </c>
      <c r="BD73" s="48"/>
      <c r="BE73" s="48"/>
    </row>
    <row r="74" spans="1:57" ht="14.95" customHeight="1">
      <c r="A74" s="109">
        <v>41</v>
      </c>
      <c r="B74" s="7" t="s">
        <v>64</v>
      </c>
      <c r="C74" s="85">
        <v>0</v>
      </c>
      <c r="E74" s="109">
        <v>42</v>
      </c>
      <c r="F74" s="7" t="s">
        <v>62</v>
      </c>
      <c r="G74" s="85">
        <v>0</v>
      </c>
      <c r="H74" s="48"/>
      <c r="I74" s="48"/>
      <c r="K74" s="109">
        <v>37</v>
      </c>
      <c r="L74" s="7" t="s">
        <v>61</v>
      </c>
      <c r="M74" s="85">
        <v>0</v>
      </c>
      <c r="N74" s="48"/>
      <c r="O74" s="48"/>
      <c r="Q74" s="109">
        <v>34</v>
      </c>
      <c r="R74" s="7" t="s">
        <v>60</v>
      </c>
      <c r="S74" s="85">
        <v>0</v>
      </c>
      <c r="T74" s="48"/>
      <c r="U74" s="48"/>
      <c r="W74" s="109">
        <v>35</v>
      </c>
      <c r="X74" s="7" t="s">
        <v>64</v>
      </c>
      <c r="Y74" s="85">
        <v>0</v>
      </c>
      <c r="Z74" s="48"/>
      <c r="AA74" s="48"/>
      <c r="AC74" s="109">
        <v>38</v>
      </c>
      <c r="AD74" s="7" t="s">
        <v>61</v>
      </c>
      <c r="AE74" s="85">
        <v>0</v>
      </c>
      <c r="AF74" s="48"/>
      <c r="AG74" s="48"/>
      <c r="AI74" s="109">
        <v>35</v>
      </c>
      <c r="AJ74" s="7" t="s">
        <v>59</v>
      </c>
      <c r="AK74" s="85">
        <v>0</v>
      </c>
      <c r="AL74" s="48"/>
      <c r="AM74" s="48"/>
      <c r="AO74" s="109">
        <v>38</v>
      </c>
      <c r="AP74" s="7" t="s">
        <v>60</v>
      </c>
      <c r="AQ74" s="85">
        <v>0</v>
      </c>
      <c r="AR74" s="48"/>
      <c r="AS74" s="48"/>
      <c r="AU74" s="109">
        <v>40</v>
      </c>
      <c r="AV74" s="7" t="s">
        <v>60</v>
      </c>
      <c r="AW74" s="85">
        <v>0</v>
      </c>
      <c r="AX74" s="48"/>
      <c r="AY74" s="48"/>
      <c r="BA74" s="109">
        <v>43</v>
      </c>
      <c r="BB74" s="7" t="s">
        <v>61</v>
      </c>
      <c r="BC74" s="85">
        <v>0</v>
      </c>
      <c r="BD74" s="48"/>
      <c r="BE74" s="48"/>
    </row>
    <row r="75" spans="1:57" ht="14.95" customHeight="1">
      <c r="A75" s="109">
        <v>42</v>
      </c>
      <c r="B75" s="7" t="s">
        <v>65</v>
      </c>
      <c r="C75" s="85">
        <v>0</v>
      </c>
      <c r="E75" s="109">
        <v>43</v>
      </c>
      <c r="F75" s="7" t="s">
        <v>64</v>
      </c>
      <c r="G75" s="85">
        <v>0</v>
      </c>
      <c r="H75" s="93"/>
      <c r="I75" s="48"/>
      <c r="K75" s="109">
        <v>38</v>
      </c>
      <c r="L75" s="7" t="s">
        <v>64</v>
      </c>
      <c r="M75" s="85">
        <v>0</v>
      </c>
      <c r="N75" s="93"/>
      <c r="O75" s="48"/>
      <c r="Q75" s="109">
        <v>35</v>
      </c>
      <c r="R75" s="7" t="s">
        <v>61</v>
      </c>
      <c r="S75" s="85">
        <v>0</v>
      </c>
      <c r="T75" s="93"/>
      <c r="U75" s="48"/>
      <c r="W75" s="109">
        <v>36</v>
      </c>
      <c r="X75" s="7" t="s">
        <v>65</v>
      </c>
      <c r="Y75" s="85">
        <v>0</v>
      </c>
      <c r="Z75" s="93"/>
      <c r="AA75" s="48"/>
      <c r="AC75" s="109">
        <v>39</v>
      </c>
      <c r="AD75" s="7" t="s">
        <v>64</v>
      </c>
      <c r="AE75" s="85">
        <v>0</v>
      </c>
      <c r="AF75" s="93"/>
      <c r="AG75" s="48"/>
      <c r="AI75" s="109">
        <v>36</v>
      </c>
      <c r="AJ75" s="7" t="s">
        <v>60</v>
      </c>
      <c r="AK75" s="85">
        <v>0</v>
      </c>
      <c r="AL75" s="93"/>
      <c r="AM75" s="48"/>
      <c r="AO75" s="109">
        <v>39</v>
      </c>
      <c r="AP75" s="7" t="s">
        <v>61</v>
      </c>
      <c r="AQ75" s="85">
        <v>0</v>
      </c>
      <c r="AR75" s="93"/>
      <c r="AS75" s="48"/>
      <c r="AU75" s="109">
        <v>41</v>
      </c>
      <c r="AV75" s="7" t="s">
        <v>61</v>
      </c>
      <c r="AW75" s="85">
        <v>0</v>
      </c>
      <c r="AX75" s="93"/>
      <c r="AY75" s="48"/>
      <c r="BA75" s="109">
        <v>44</v>
      </c>
      <c r="BB75" s="7" t="s">
        <v>64</v>
      </c>
      <c r="BC75" s="85">
        <v>0</v>
      </c>
      <c r="BD75" s="93"/>
      <c r="BE75" s="48"/>
    </row>
    <row r="76" spans="1:57" ht="14.95" customHeight="1">
      <c r="A76" s="109">
        <v>43</v>
      </c>
      <c r="B76" s="7" t="s">
        <v>66</v>
      </c>
      <c r="C76" s="85">
        <v>0</v>
      </c>
      <c r="E76" s="109">
        <v>44</v>
      </c>
      <c r="F76" s="7" t="s">
        <v>65</v>
      </c>
      <c r="G76" s="85">
        <v>0</v>
      </c>
      <c r="H76" s="48"/>
      <c r="I76" s="48"/>
      <c r="K76" s="109">
        <v>39</v>
      </c>
      <c r="L76" s="7" t="s">
        <v>65</v>
      </c>
      <c r="M76" s="85">
        <v>0</v>
      </c>
      <c r="N76" s="48"/>
      <c r="O76" s="48"/>
      <c r="Q76" s="109">
        <v>36</v>
      </c>
      <c r="R76" s="7" t="s">
        <v>64</v>
      </c>
      <c r="S76" s="85">
        <v>0</v>
      </c>
      <c r="T76" s="48"/>
      <c r="U76" s="48"/>
      <c r="W76" s="109">
        <v>37</v>
      </c>
      <c r="X76" s="7" t="s">
        <v>66</v>
      </c>
      <c r="Y76" s="85">
        <v>0</v>
      </c>
      <c r="Z76" s="48"/>
      <c r="AA76" s="48"/>
      <c r="AC76" s="109">
        <v>40</v>
      </c>
      <c r="AD76" s="7" t="s">
        <v>65</v>
      </c>
      <c r="AE76" s="85">
        <v>0</v>
      </c>
      <c r="AF76" s="48"/>
      <c r="AG76" s="48"/>
      <c r="AI76" s="109">
        <v>37</v>
      </c>
      <c r="AJ76" s="7" t="s">
        <v>61</v>
      </c>
      <c r="AK76" s="85">
        <v>0</v>
      </c>
      <c r="AL76" s="48"/>
      <c r="AM76" s="48"/>
      <c r="AO76" s="109">
        <v>40</v>
      </c>
      <c r="AP76" s="7" t="s">
        <v>64</v>
      </c>
      <c r="AQ76" s="85">
        <v>0</v>
      </c>
      <c r="AR76" s="48"/>
      <c r="AS76" s="48"/>
      <c r="AU76" s="109">
        <v>42</v>
      </c>
      <c r="AV76" s="7" t="s">
        <v>64</v>
      </c>
      <c r="AW76" s="85">
        <v>0</v>
      </c>
      <c r="AX76" s="48"/>
      <c r="AY76" s="48"/>
      <c r="BA76" s="109">
        <v>45</v>
      </c>
      <c r="BB76" s="7" t="s">
        <v>65</v>
      </c>
      <c r="BC76" s="85">
        <v>0</v>
      </c>
      <c r="BD76" s="48"/>
      <c r="BE76" s="48"/>
    </row>
    <row r="77" spans="1:57" ht="14.95" customHeight="1">
      <c r="A77" s="109">
        <v>44</v>
      </c>
      <c r="B77" s="7" t="s">
        <v>67</v>
      </c>
      <c r="C77" s="85">
        <v>0</v>
      </c>
      <c r="E77" s="109">
        <v>45</v>
      </c>
      <c r="F77" s="7" t="s">
        <v>66</v>
      </c>
      <c r="G77" s="85">
        <v>0</v>
      </c>
      <c r="H77" s="48"/>
      <c r="I77" s="48"/>
      <c r="K77" s="109">
        <v>40</v>
      </c>
      <c r="L77" s="7" t="s">
        <v>66</v>
      </c>
      <c r="M77" s="85">
        <v>0</v>
      </c>
      <c r="N77" s="48"/>
      <c r="O77" s="48"/>
      <c r="Q77" s="109">
        <v>37</v>
      </c>
      <c r="R77" s="7" t="s">
        <v>65</v>
      </c>
      <c r="S77" s="85">
        <v>0</v>
      </c>
      <c r="T77" s="48"/>
      <c r="U77" s="48"/>
      <c r="W77" s="109">
        <v>38</v>
      </c>
      <c r="X77" s="7" t="s">
        <v>67</v>
      </c>
      <c r="Y77" s="85">
        <v>0</v>
      </c>
      <c r="Z77" s="48"/>
      <c r="AA77" s="48"/>
      <c r="AC77" s="109">
        <v>41</v>
      </c>
      <c r="AD77" s="7" t="s">
        <v>66</v>
      </c>
      <c r="AE77" s="85">
        <v>0</v>
      </c>
      <c r="AF77" s="48"/>
      <c r="AG77" s="48"/>
      <c r="AI77" s="109">
        <v>38</v>
      </c>
      <c r="AJ77" s="7" t="s">
        <v>64</v>
      </c>
      <c r="AK77" s="85">
        <v>0</v>
      </c>
      <c r="AL77" s="48"/>
      <c r="AM77" s="48"/>
      <c r="AO77" s="109">
        <v>41</v>
      </c>
      <c r="AP77" s="7" t="s">
        <v>65</v>
      </c>
      <c r="AQ77" s="85">
        <v>0</v>
      </c>
      <c r="AR77" s="48"/>
      <c r="AS77" s="48"/>
      <c r="AU77" s="109">
        <v>43</v>
      </c>
      <c r="AV77" s="7" t="s">
        <v>65</v>
      </c>
      <c r="AW77" s="85">
        <v>0</v>
      </c>
      <c r="AX77" s="48"/>
      <c r="AY77" s="48"/>
      <c r="BA77" s="109">
        <v>46</v>
      </c>
      <c r="BB77" s="7" t="s">
        <v>66</v>
      </c>
      <c r="BC77" s="85">
        <v>0</v>
      </c>
      <c r="BD77" s="48"/>
      <c r="BE77" s="48"/>
    </row>
    <row r="78" spans="1:57" ht="14.95" customHeight="1">
      <c r="A78" s="109">
        <v>45</v>
      </c>
      <c r="B78" s="7" t="s">
        <v>69</v>
      </c>
      <c r="C78" s="85">
        <v>0</v>
      </c>
      <c r="E78" s="109">
        <v>46</v>
      </c>
      <c r="F78" s="7" t="s">
        <v>67</v>
      </c>
      <c r="G78" s="85">
        <v>0</v>
      </c>
      <c r="H78" s="48"/>
      <c r="I78" s="48"/>
      <c r="K78" s="109">
        <v>41</v>
      </c>
      <c r="L78" s="7" t="s">
        <v>67</v>
      </c>
      <c r="M78" s="85">
        <v>0</v>
      </c>
      <c r="N78" s="48"/>
      <c r="O78" s="48"/>
      <c r="Q78" s="109">
        <v>38</v>
      </c>
      <c r="R78" s="7" t="s">
        <v>66</v>
      </c>
      <c r="S78" s="85">
        <v>0</v>
      </c>
      <c r="T78" s="48"/>
      <c r="U78" s="48"/>
      <c r="W78" s="109">
        <v>39</v>
      </c>
      <c r="X78" s="7" t="s">
        <v>69</v>
      </c>
      <c r="Y78" s="85">
        <v>0</v>
      </c>
      <c r="Z78" s="48"/>
      <c r="AA78" s="48"/>
      <c r="AC78" s="109">
        <v>42</v>
      </c>
      <c r="AD78" s="7" t="s">
        <v>67</v>
      </c>
      <c r="AE78" s="85">
        <v>0</v>
      </c>
      <c r="AF78" s="48"/>
      <c r="AG78" s="48"/>
      <c r="AI78" s="109">
        <v>39</v>
      </c>
      <c r="AJ78" s="7" t="s">
        <v>65</v>
      </c>
      <c r="AK78" s="85">
        <v>0</v>
      </c>
      <c r="AL78" s="48"/>
      <c r="AM78" s="48"/>
      <c r="AO78" s="109">
        <v>42</v>
      </c>
      <c r="AP78" s="7" t="s">
        <v>66</v>
      </c>
      <c r="AQ78" s="85">
        <v>0</v>
      </c>
      <c r="AR78" s="48"/>
      <c r="AS78" s="48"/>
      <c r="AU78" s="109">
        <v>44</v>
      </c>
      <c r="AV78" s="7" t="s">
        <v>66</v>
      </c>
      <c r="AW78" s="85">
        <v>0</v>
      </c>
      <c r="AX78" s="48"/>
      <c r="AY78" s="48"/>
      <c r="BA78" s="109">
        <v>47</v>
      </c>
      <c r="BB78" s="7" t="s">
        <v>67</v>
      </c>
      <c r="BC78" s="85">
        <v>0</v>
      </c>
      <c r="BD78" s="48"/>
      <c r="BE78" s="48"/>
    </row>
    <row r="79" spans="1:57" ht="14.95" customHeight="1">
      <c r="A79" s="109">
        <v>46</v>
      </c>
      <c r="B79" s="7" t="s">
        <v>70</v>
      </c>
      <c r="C79" s="85">
        <v>0</v>
      </c>
      <c r="E79" s="109">
        <v>47</v>
      </c>
      <c r="F79" s="7" t="s">
        <v>69</v>
      </c>
      <c r="G79" s="85">
        <v>0</v>
      </c>
      <c r="H79" s="93"/>
      <c r="I79" s="48"/>
      <c r="K79" s="109">
        <v>42</v>
      </c>
      <c r="L79" s="7" t="s">
        <v>69</v>
      </c>
      <c r="M79" s="85">
        <v>0</v>
      </c>
      <c r="N79" s="93"/>
      <c r="O79" s="48"/>
      <c r="Q79" s="109">
        <v>39</v>
      </c>
      <c r="R79" s="7" t="s">
        <v>67</v>
      </c>
      <c r="S79" s="85">
        <v>0</v>
      </c>
      <c r="T79" s="93"/>
      <c r="U79" s="48"/>
      <c r="W79" s="109">
        <v>40</v>
      </c>
      <c r="X79" s="7" t="s">
        <v>70</v>
      </c>
      <c r="Y79" s="85">
        <v>0</v>
      </c>
      <c r="Z79" s="93"/>
      <c r="AA79" s="48"/>
      <c r="AC79" s="109">
        <v>43</v>
      </c>
      <c r="AD79" s="7" t="s">
        <v>69</v>
      </c>
      <c r="AE79" s="85">
        <v>0</v>
      </c>
      <c r="AF79" s="93"/>
      <c r="AG79" s="48"/>
      <c r="AI79" s="109">
        <v>40</v>
      </c>
      <c r="AJ79" s="7" t="s">
        <v>66</v>
      </c>
      <c r="AK79" s="85">
        <v>0</v>
      </c>
      <c r="AL79" s="93"/>
      <c r="AM79" s="48"/>
      <c r="AO79" s="109">
        <v>43</v>
      </c>
      <c r="AP79" s="7" t="s">
        <v>67</v>
      </c>
      <c r="AQ79" s="85">
        <v>0</v>
      </c>
      <c r="AR79" s="93"/>
      <c r="AS79" s="48"/>
      <c r="AU79" s="109">
        <v>45</v>
      </c>
      <c r="AV79" s="7" t="s">
        <v>67</v>
      </c>
      <c r="AW79" s="85">
        <v>0</v>
      </c>
      <c r="AX79" s="93"/>
      <c r="AY79" s="48"/>
      <c r="BA79" s="109">
        <v>48</v>
      </c>
      <c r="BB79" s="7" t="s">
        <v>69</v>
      </c>
      <c r="BC79" s="85">
        <v>0</v>
      </c>
      <c r="BD79" s="93"/>
      <c r="BE79" s="48"/>
    </row>
    <row r="80" spans="1:57" ht="14.95" customHeight="1">
      <c r="A80" s="109">
        <v>47</v>
      </c>
      <c r="B80" s="7" t="s">
        <v>72</v>
      </c>
      <c r="C80" s="85">
        <v>0</v>
      </c>
      <c r="E80" s="109">
        <v>48</v>
      </c>
      <c r="F80" s="7" t="s">
        <v>70</v>
      </c>
      <c r="G80" s="85">
        <v>0</v>
      </c>
      <c r="H80" s="93"/>
      <c r="I80" s="48"/>
      <c r="K80" s="109">
        <v>43</v>
      </c>
      <c r="L80" s="7" t="s">
        <v>70</v>
      </c>
      <c r="M80" s="85">
        <v>0</v>
      </c>
      <c r="N80" s="93"/>
      <c r="O80" s="48"/>
      <c r="Q80" s="109">
        <v>40</v>
      </c>
      <c r="R80" s="7" t="s">
        <v>69</v>
      </c>
      <c r="S80" s="85">
        <v>0</v>
      </c>
      <c r="T80" s="93"/>
      <c r="U80" s="48"/>
      <c r="W80" s="109">
        <v>41</v>
      </c>
      <c r="X80" s="7" t="s">
        <v>72</v>
      </c>
      <c r="Y80" s="85">
        <v>0</v>
      </c>
      <c r="Z80" s="93"/>
      <c r="AA80" s="48"/>
      <c r="AC80" s="109">
        <v>44</v>
      </c>
      <c r="AD80" s="7" t="s">
        <v>70</v>
      </c>
      <c r="AE80" s="85">
        <v>0</v>
      </c>
      <c r="AF80" s="93"/>
      <c r="AG80" s="48"/>
      <c r="AI80" s="109">
        <v>41</v>
      </c>
      <c r="AJ80" s="7" t="s">
        <v>67</v>
      </c>
      <c r="AK80" s="85">
        <v>0</v>
      </c>
      <c r="AL80" s="93"/>
      <c r="AM80" s="48"/>
      <c r="AO80" s="109">
        <v>44</v>
      </c>
      <c r="AP80" s="7" t="s">
        <v>69</v>
      </c>
      <c r="AQ80" s="85">
        <v>0</v>
      </c>
      <c r="AR80" s="93"/>
      <c r="AS80" s="48"/>
      <c r="AU80" s="109">
        <v>46</v>
      </c>
      <c r="AV80" s="7" t="s">
        <v>69</v>
      </c>
      <c r="AW80" s="85">
        <v>0</v>
      </c>
      <c r="AX80" s="93"/>
      <c r="AY80" s="48"/>
      <c r="BA80" s="109">
        <v>49</v>
      </c>
      <c r="BB80" s="7" t="s">
        <v>70</v>
      </c>
      <c r="BC80" s="85">
        <v>0</v>
      </c>
      <c r="BD80" s="93"/>
      <c r="BE80" s="48"/>
    </row>
    <row r="81" spans="1:57" ht="14.95" customHeight="1">
      <c r="A81" s="109">
        <v>48</v>
      </c>
      <c r="B81" s="7" t="s">
        <v>75</v>
      </c>
      <c r="C81" s="85">
        <v>0</v>
      </c>
      <c r="E81" s="109">
        <v>49</v>
      </c>
      <c r="F81" s="7" t="s">
        <v>72</v>
      </c>
      <c r="G81" s="85">
        <v>0</v>
      </c>
      <c r="H81" s="93"/>
      <c r="I81" s="48"/>
      <c r="K81" s="109">
        <v>44</v>
      </c>
      <c r="L81" s="7" t="s">
        <v>72</v>
      </c>
      <c r="M81" s="85">
        <v>0</v>
      </c>
      <c r="N81" s="93"/>
      <c r="O81" s="48"/>
      <c r="Q81" s="109">
        <v>41</v>
      </c>
      <c r="R81" s="7" t="s">
        <v>70</v>
      </c>
      <c r="S81" s="85">
        <v>0</v>
      </c>
      <c r="T81" s="93"/>
      <c r="U81" s="48"/>
      <c r="W81" s="109">
        <v>42</v>
      </c>
      <c r="X81" s="7" t="s">
        <v>75</v>
      </c>
      <c r="Y81" s="85">
        <v>0</v>
      </c>
      <c r="Z81" s="93">
        <v>-3.6</v>
      </c>
      <c r="AA81" s="48"/>
      <c r="AC81" s="109">
        <v>45</v>
      </c>
      <c r="AD81" s="7" t="s">
        <v>72</v>
      </c>
      <c r="AE81" s="85">
        <v>0</v>
      </c>
      <c r="AF81" s="93"/>
      <c r="AG81" s="48"/>
      <c r="AI81" s="109">
        <v>42</v>
      </c>
      <c r="AJ81" s="7" t="s">
        <v>69</v>
      </c>
      <c r="AK81" s="85">
        <v>0</v>
      </c>
      <c r="AL81" s="93"/>
      <c r="AM81" s="48"/>
      <c r="AO81" s="109">
        <v>45</v>
      </c>
      <c r="AP81" s="7" t="s">
        <v>70</v>
      </c>
      <c r="AQ81" s="85">
        <v>0</v>
      </c>
      <c r="AR81" s="93"/>
      <c r="AS81" s="48"/>
      <c r="AU81" s="109">
        <v>47</v>
      </c>
      <c r="AV81" s="7" t="s">
        <v>70</v>
      </c>
      <c r="AW81" s="85">
        <v>0</v>
      </c>
      <c r="AX81" s="93"/>
      <c r="AY81" s="48"/>
      <c r="BA81" s="109">
        <v>50</v>
      </c>
      <c r="BB81" s="7" t="s">
        <v>71</v>
      </c>
      <c r="BC81" s="85">
        <v>0</v>
      </c>
      <c r="BD81" s="93">
        <v>-0.2</v>
      </c>
      <c r="BE81" s="48"/>
    </row>
    <row r="82" spans="1:57" ht="14.95" customHeight="1">
      <c r="A82" s="109">
        <v>49</v>
      </c>
      <c r="B82" s="7" t="s">
        <v>76</v>
      </c>
      <c r="C82" s="85">
        <v>0</v>
      </c>
      <c r="E82" s="109">
        <v>50</v>
      </c>
      <c r="F82" s="7" t="s">
        <v>75</v>
      </c>
      <c r="G82" s="85">
        <v>0</v>
      </c>
      <c r="H82" s="93"/>
      <c r="I82" s="48"/>
      <c r="K82" s="109">
        <v>45</v>
      </c>
      <c r="L82" s="7" t="s">
        <v>75</v>
      </c>
      <c r="M82" s="85">
        <v>0</v>
      </c>
      <c r="N82" s="93"/>
      <c r="O82" s="48"/>
      <c r="Q82" s="109">
        <v>42</v>
      </c>
      <c r="R82" s="7" t="s">
        <v>72</v>
      </c>
      <c r="S82" s="85">
        <v>0</v>
      </c>
      <c r="T82" s="93"/>
      <c r="U82" s="48"/>
      <c r="W82" s="109">
        <v>43</v>
      </c>
      <c r="X82" s="7" t="s">
        <v>76</v>
      </c>
      <c r="Y82" s="85">
        <v>0</v>
      </c>
      <c r="Z82" s="93">
        <v>-5.2</v>
      </c>
      <c r="AA82" s="48"/>
      <c r="AC82" s="109">
        <v>46</v>
      </c>
      <c r="AD82" s="7" t="s">
        <v>75</v>
      </c>
      <c r="AE82" s="85">
        <v>0</v>
      </c>
      <c r="AF82" s="93"/>
      <c r="AG82" s="48"/>
      <c r="AI82" s="109">
        <v>43</v>
      </c>
      <c r="AJ82" s="7" t="s">
        <v>70</v>
      </c>
      <c r="AK82" s="85">
        <v>0</v>
      </c>
      <c r="AL82" s="93"/>
      <c r="AM82" s="48"/>
      <c r="AO82" s="109">
        <v>46</v>
      </c>
      <c r="AP82" s="7" t="s">
        <v>72</v>
      </c>
      <c r="AQ82" s="85">
        <v>0</v>
      </c>
      <c r="AR82" s="93"/>
      <c r="AS82" s="48"/>
      <c r="AU82" s="109">
        <v>48</v>
      </c>
      <c r="AV82" s="7" t="s">
        <v>72</v>
      </c>
      <c r="AW82" s="85">
        <v>0</v>
      </c>
      <c r="AX82" s="93"/>
      <c r="AY82" s="48"/>
      <c r="BA82" s="109">
        <v>51</v>
      </c>
      <c r="BB82" s="7" t="s">
        <v>72</v>
      </c>
      <c r="BC82" s="85">
        <v>0</v>
      </c>
      <c r="BD82" s="93"/>
      <c r="BE82" s="48"/>
    </row>
    <row r="83" spans="1:57" ht="14.95" customHeight="1">
      <c r="A83" s="109">
        <v>50</v>
      </c>
      <c r="B83" s="7" t="s">
        <v>78</v>
      </c>
      <c r="C83" s="85">
        <v>0</v>
      </c>
      <c r="E83" s="109">
        <v>51</v>
      </c>
      <c r="F83" s="7" t="s">
        <v>78</v>
      </c>
      <c r="G83" s="85">
        <v>0</v>
      </c>
      <c r="H83" s="93"/>
      <c r="I83" s="48"/>
      <c r="K83" s="109">
        <v>46</v>
      </c>
      <c r="L83" s="7" t="s">
        <v>78</v>
      </c>
      <c r="M83" s="85">
        <v>0</v>
      </c>
      <c r="N83" s="93"/>
      <c r="O83" s="48"/>
      <c r="Q83" s="109">
        <v>43</v>
      </c>
      <c r="R83" s="7" t="s">
        <v>78</v>
      </c>
      <c r="S83" s="85">
        <v>0</v>
      </c>
      <c r="T83" s="93"/>
      <c r="U83" s="48"/>
      <c r="W83" s="109">
        <v>44</v>
      </c>
      <c r="X83" s="7" t="s">
        <v>78</v>
      </c>
      <c r="Y83" s="85">
        <v>0</v>
      </c>
      <c r="Z83" s="93"/>
      <c r="AA83" s="48"/>
      <c r="AC83" s="109">
        <v>47</v>
      </c>
      <c r="AD83" s="7" t="s">
        <v>78</v>
      </c>
      <c r="AE83" s="85">
        <v>0</v>
      </c>
      <c r="AF83" s="93"/>
      <c r="AG83" s="48"/>
      <c r="AI83" s="109">
        <v>44</v>
      </c>
      <c r="AJ83" s="7" t="s">
        <v>72</v>
      </c>
      <c r="AK83" s="85">
        <v>0</v>
      </c>
      <c r="AL83" s="93"/>
      <c r="AM83" s="48"/>
      <c r="AO83" s="109">
        <v>47</v>
      </c>
      <c r="AP83" s="7" t="s">
        <v>74</v>
      </c>
      <c r="AQ83" s="85">
        <v>0</v>
      </c>
      <c r="AR83" s="93">
        <v>-4.5</v>
      </c>
      <c r="AS83" s="48"/>
      <c r="AU83" s="109">
        <v>49</v>
      </c>
      <c r="AV83" s="7" t="s">
        <v>74</v>
      </c>
      <c r="AW83" s="85">
        <v>0</v>
      </c>
      <c r="AX83" s="93"/>
      <c r="AY83" s="48"/>
      <c r="BA83" s="109">
        <v>52</v>
      </c>
      <c r="BB83" s="7" t="s">
        <v>74</v>
      </c>
      <c r="BC83" s="85">
        <v>0</v>
      </c>
      <c r="BD83" s="93"/>
      <c r="BE83" s="48"/>
    </row>
    <row r="84" spans="1:57" ht="14.95" customHeight="1">
      <c r="A84" s="109">
        <v>51</v>
      </c>
      <c r="B84" s="7" t="s">
        <v>79</v>
      </c>
      <c r="C84" s="85">
        <v>0</v>
      </c>
      <c r="E84" s="109">
        <v>52</v>
      </c>
      <c r="F84" s="7" t="s">
        <v>79</v>
      </c>
      <c r="G84" s="85">
        <v>0</v>
      </c>
      <c r="H84" s="93"/>
      <c r="I84" s="48"/>
      <c r="K84" s="109">
        <v>47</v>
      </c>
      <c r="L84" s="7" t="s">
        <v>79</v>
      </c>
      <c r="M84" s="85">
        <v>0</v>
      </c>
      <c r="N84" s="93"/>
      <c r="O84" s="48"/>
      <c r="Q84" s="109">
        <v>44</v>
      </c>
      <c r="R84" s="7" t="s">
        <v>79</v>
      </c>
      <c r="S84" s="85">
        <v>0</v>
      </c>
      <c r="T84" s="93"/>
      <c r="U84" s="48"/>
      <c r="W84" s="109">
        <v>45</v>
      </c>
      <c r="X84" s="7" t="s">
        <v>79</v>
      </c>
      <c r="Y84" s="85">
        <v>0</v>
      </c>
      <c r="Z84" s="93"/>
      <c r="AA84" s="48"/>
      <c r="AC84" s="109">
        <v>48</v>
      </c>
      <c r="AD84" s="7" t="s">
        <v>79</v>
      </c>
      <c r="AE84" s="85">
        <v>0</v>
      </c>
      <c r="AF84" s="93"/>
      <c r="AG84" s="48"/>
      <c r="AI84" s="109">
        <v>45</v>
      </c>
      <c r="AJ84" s="7" t="s">
        <v>75</v>
      </c>
      <c r="AK84" s="85">
        <v>0</v>
      </c>
      <c r="AL84" s="93"/>
      <c r="AM84" s="48"/>
      <c r="AO84" s="109">
        <v>48</v>
      </c>
      <c r="AP84" s="7" t="s">
        <v>78</v>
      </c>
      <c r="AQ84" s="85">
        <v>0</v>
      </c>
      <c r="AR84" s="93"/>
      <c r="AS84" s="48"/>
      <c r="AU84" s="109">
        <v>50</v>
      </c>
      <c r="AV84" s="7" t="s">
        <v>78</v>
      </c>
      <c r="AW84" s="85">
        <v>0</v>
      </c>
      <c r="AX84" s="93"/>
      <c r="AY84" s="48"/>
      <c r="BA84" s="109">
        <v>53</v>
      </c>
      <c r="BB84" s="7" t="s">
        <v>78</v>
      </c>
      <c r="BC84" s="85">
        <v>0</v>
      </c>
      <c r="BD84" s="93"/>
      <c r="BE84" s="48"/>
    </row>
    <row r="85" spans="1:57" ht="14.95" customHeight="1">
      <c r="A85" s="109">
        <v>52</v>
      </c>
      <c r="B85" s="7" t="s">
        <v>84</v>
      </c>
      <c r="C85" s="85">
        <v>0</v>
      </c>
      <c r="E85" s="109">
        <v>53</v>
      </c>
      <c r="F85" s="7" t="s">
        <v>84</v>
      </c>
      <c r="G85" s="85">
        <v>0</v>
      </c>
      <c r="H85" s="93"/>
      <c r="I85" s="48"/>
      <c r="K85" s="109">
        <v>48</v>
      </c>
      <c r="L85" s="7" t="s">
        <v>84</v>
      </c>
      <c r="M85" s="85">
        <v>0</v>
      </c>
      <c r="N85" s="93"/>
      <c r="O85" s="48"/>
      <c r="Q85" s="109">
        <v>45</v>
      </c>
      <c r="R85" s="7" t="s">
        <v>81</v>
      </c>
      <c r="S85" s="85">
        <v>0</v>
      </c>
      <c r="T85" s="93">
        <v>-1.7</v>
      </c>
      <c r="U85" s="48"/>
      <c r="W85" s="109">
        <v>46</v>
      </c>
      <c r="X85" s="7" t="s">
        <v>81</v>
      </c>
      <c r="Y85" s="85">
        <v>0</v>
      </c>
      <c r="Z85" s="93"/>
      <c r="AA85" s="48"/>
      <c r="AC85" s="109">
        <v>49</v>
      </c>
      <c r="AD85" s="7" t="s">
        <v>81</v>
      </c>
      <c r="AE85" s="85">
        <v>0</v>
      </c>
      <c r="AF85" s="93"/>
      <c r="AG85" s="48"/>
      <c r="AI85" s="109">
        <v>46</v>
      </c>
      <c r="AJ85" s="7" t="s">
        <v>78</v>
      </c>
      <c r="AK85" s="85">
        <v>0</v>
      </c>
      <c r="AL85" s="93"/>
      <c r="AM85" s="48"/>
      <c r="AO85" s="109">
        <v>49</v>
      </c>
      <c r="AP85" s="7" t="s">
        <v>79</v>
      </c>
      <c r="AQ85" s="85">
        <v>0</v>
      </c>
      <c r="AR85" s="93"/>
      <c r="AS85" s="48"/>
      <c r="AU85" s="109">
        <v>51</v>
      </c>
      <c r="AV85" s="7" t="s">
        <v>79</v>
      </c>
      <c r="AW85" s="85">
        <v>0</v>
      </c>
      <c r="AX85" s="93"/>
      <c r="AY85" s="48"/>
      <c r="BA85" s="109">
        <v>54</v>
      </c>
      <c r="BB85" s="7" t="s">
        <v>79</v>
      </c>
      <c r="BC85" s="85">
        <v>0</v>
      </c>
      <c r="BD85" s="93"/>
      <c r="BE85" s="48"/>
    </row>
    <row r="86" spans="1:57" ht="14.95" customHeight="1">
      <c r="A86" s="109">
        <v>53</v>
      </c>
      <c r="B86" s="7" t="s">
        <v>85</v>
      </c>
      <c r="C86" s="85">
        <v>0</v>
      </c>
      <c r="E86" s="109">
        <v>54</v>
      </c>
      <c r="F86" s="7" t="s">
        <v>85</v>
      </c>
      <c r="G86" s="85">
        <v>0</v>
      </c>
      <c r="H86" s="93"/>
      <c r="I86" s="48"/>
      <c r="K86" s="109">
        <v>49</v>
      </c>
      <c r="L86" s="7" t="s">
        <v>85</v>
      </c>
      <c r="M86" s="85">
        <v>0</v>
      </c>
      <c r="N86" s="93"/>
      <c r="O86" s="48"/>
      <c r="Q86" s="109">
        <v>46</v>
      </c>
      <c r="R86" s="7" t="s">
        <v>84</v>
      </c>
      <c r="S86" s="85">
        <v>0</v>
      </c>
      <c r="T86" s="93"/>
      <c r="U86" s="48"/>
      <c r="W86" s="109">
        <v>47</v>
      </c>
      <c r="X86" s="7" t="s">
        <v>85</v>
      </c>
      <c r="Y86" s="85">
        <v>0</v>
      </c>
      <c r="Z86" s="93">
        <v>-0.5</v>
      </c>
      <c r="AA86" s="48"/>
      <c r="AC86" s="109">
        <v>50</v>
      </c>
      <c r="AD86" s="7" t="s">
        <v>85</v>
      </c>
      <c r="AE86" s="85">
        <v>0</v>
      </c>
      <c r="AF86" s="93"/>
      <c r="AG86" s="48"/>
      <c r="AI86" s="109">
        <v>47</v>
      </c>
      <c r="AJ86" s="7" t="s">
        <v>79</v>
      </c>
      <c r="AK86" s="85">
        <v>0</v>
      </c>
      <c r="AL86" s="93"/>
      <c r="AM86" s="48"/>
      <c r="AO86" s="109">
        <v>50</v>
      </c>
      <c r="AP86" s="7" t="s">
        <v>85</v>
      </c>
      <c r="AQ86" s="85">
        <v>0</v>
      </c>
      <c r="AR86" s="93"/>
      <c r="AS86" s="48"/>
      <c r="AU86" s="109">
        <v>52</v>
      </c>
      <c r="AV86" s="7" t="s">
        <v>85</v>
      </c>
      <c r="AW86" s="85">
        <v>0</v>
      </c>
      <c r="AX86" s="93"/>
      <c r="AY86" s="48"/>
      <c r="BA86" s="109">
        <v>55</v>
      </c>
      <c r="BB86" s="7" t="s">
        <v>85</v>
      </c>
      <c r="BC86" s="85">
        <v>0</v>
      </c>
      <c r="BD86" s="93"/>
      <c r="BE86" s="48"/>
    </row>
    <row r="87" spans="1:57" ht="14.95" customHeight="1">
      <c r="A87" s="109">
        <v>54</v>
      </c>
      <c r="B87" s="7" t="s">
        <v>86</v>
      </c>
      <c r="C87" s="85">
        <v>0</v>
      </c>
      <c r="E87" s="109">
        <v>55</v>
      </c>
      <c r="F87" s="7" t="s">
        <v>86</v>
      </c>
      <c r="G87" s="85">
        <v>0</v>
      </c>
      <c r="H87" s="93"/>
      <c r="I87" s="48"/>
      <c r="K87" s="109">
        <v>50</v>
      </c>
      <c r="L87" s="7" t="s">
        <v>86</v>
      </c>
      <c r="M87" s="85">
        <v>0</v>
      </c>
      <c r="N87" s="93"/>
      <c r="O87" s="48"/>
      <c r="Q87" s="109">
        <v>47</v>
      </c>
      <c r="R87" s="7" t="s">
        <v>86</v>
      </c>
      <c r="S87" s="85">
        <v>0</v>
      </c>
      <c r="T87" s="93"/>
      <c r="U87" s="48"/>
      <c r="W87" s="109">
        <v>48</v>
      </c>
      <c r="X87" s="7" t="s">
        <v>86</v>
      </c>
      <c r="Y87" s="85">
        <v>0</v>
      </c>
      <c r="Z87" s="93"/>
      <c r="AA87" s="48"/>
      <c r="AC87" s="109">
        <v>51</v>
      </c>
      <c r="AD87" s="7" t="s">
        <v>86</v>
      </c>
      <c r="AE87" s="85">
        <v>0</v>
      </c>
      <c r="AF87" s="93"/>
      <c r="AG87" s="48"/>
      <c r="AI87" s="109">
        <v>48</v>
      </c>
      <c r="AJ87" s="7" t="s">
        <v>85</v>
      </c>
      <c r="AK87" s="85">
        <v>0</v>
      </c>
      <c r="AL87" s="93"/>
      <c r="AM87" s="48"/>
      <c r="AO87" s="109">
        <v>51</v>
      </c>
      <c r="AP87" s="7" t="s">
        <v>86</v>
      </c>
      <c r="AQ87" s="85">
        <v>0</v>
      </c>
      <c r="AR87" s="93">
        <v>-1.3</v>
      </c>
      <c r="AS87" s="48"/>
      <c r="AU87" s="109">
        <v>53</v>
      </c>
      <c r="AV87" s="7" t="s">
        <v>86</v>
      </c>
      <c r="AW87" s="85">
        <v>0</v>
      </c>
      <c r="AX87" s="93"/>
      <c r="AY87" s="48"/>
      <c r="BA87" s="109">
        <v>56</v>
      </c>
      <c r="BB87" s="7" t="s">
        <v>86</v>
      </c>
      <c r="BC87" s="85">
        <v>0</v>
      </c>
      <c r="BD87" s="93"/>
      <c r="BE87" s="48"/>
    </row>
    <row r="88" spans="1:57" ht="14.95" customHeight="1">
      <c r="A88" s="109">
        <v>55</v>
      </c>
      <c r="B88" s="7" t="s">
        <v>87</v>
      </c>
      <c r="C88" s="85">
        <v>0</v>
      </c>
      <c r="E88" s="109">
        <v>56</v>
      </c>
      <c r="F88" s="7" t="s">
        <v>87</v>
      </c>
      <c r="G88" s="85">
        <v>0</v>
      </c>
      <c r="H88" s="48"/>
      <c r="I88" s="48"/>
      <c r="K88" s="109">
        <v>51</v>
      </c>
      <c r="L88" s="7" t="s">
        <v>87</v>
      </c>
      <c r="M88" s="85">
        <v>0</v>
      </c>
      <c r="N88" s="48"/>
      <c r="O88" s="48"/>
      <c r="Q88" s="109">
        <v>48</v>
      </c>
      <c r="R88" s="7" t="s">
        <v>87</v>
      </c>
      <c r="S88" s="85">
        <v>0</v>
      </c>
      <c r="T88" s="48"/>
      <c r="U88" s="48"/>
      <c r="W88" s="109">
        <v>49</v>
      </c>
      <c r="X88" s="7" t="s">
        <v>87</v>
      </c>
      <c r="Y88" s="85">
        <v>0</v>
      </c>
      <c r="Z88" s="48"/>
      <c r="AA88" s="48"/>
      <c r="AC88" s="109">
        <v>52</v>
      </c>
      <c r="AD88" s="7" t="s">
        <v>87</v>
      </c>
      <c r="AE88" s="85">
        <v>0</v>
      </c>
      <c r="AF88" s="48"/>
      <c r="AG88" s="48"/>
      <c r="AI88" s="109">
        <v>49</v>
      </c>
      <c r="AJ88" s="7" t="s">
        <v>87</v>
      </c>
      <c r="AK88" s="85">
        <v>0</v>
      </c>
      <c r="AL88" s="48"/>
      <c r="AM88" s="48"/>
      <c r="AO88" s="109">
        <v>52</v>
      </c>
      <c r="AP88" s="7" t="s">
        <v>87</v>
      </c>
      <c r="AQ88" s="85">
        <v>0</v>
      </c>
      <c r="AR88" s="48"/>
      <c r="AS88" s="48"/>
      <c r="AU88" s="109">
        <v>54</v>
      </c>
      <c r="AV88" s="7" t="s">
        <v>87</v>
      </c>
      <c r="AW88" s="85">
        <v>0</v>
      </c>
      <c r="AX88" s="48"/>
      <c r="AY88" s="48"/>
      <c r="BA88" s="109">
        <v>57</v>
      </c>
      <c r="BB88" s="7" t="s">
        <v>87</v>
      </c>
      <c r="BC88" s="85">
        <v>0</v>
      </c>
      <c r="BD88" s="48"/>
      <c r="BE88" s="48"/>
    </row>
    <row r="89" spans="1:57" ht="14.95" customHeight="1">
      <c r="A89" s="109">
        <v>56</v>
      </c>
      <c r="B89" s="7" t="s">
        <v>88</v>
      </c>
      <c r="C89" s="85">
        <v>0</v>
      </c>
      <c r="E89" s="109">
        <v>57</v>
      </c>
      <c r="F89" s="7" t="s">
        <v>88</v>
      </c>
      <c r="G89" s="85">
        <v>0</v>
      </c>
      <c r="H89" s="48"/>
      <c r="I89" s="48"/>
      <c r="K89" s="109">
        <v>52</v>
      </c>
      <c r="L89" s="7" t="s">
        <v>88</v>
      </c>
      <c r="M89" s="85">
        <v>0</v>
      </c>
      <c r="N89" s="48"/>
      <c r="O89" s="48"/>
      <c r="Q89" s="109">
        <v>49</v>
      </c>
      <c r="R89" s="7" t="s">
        <v>88</v>
      </c>
      <c r="S89" s="85">
        <v>0</v>
      </c>
      <c r="T89" s="48"/>
      <c r="U89" s="48"/>
      <c r="W89" s="109">
        <v>50</v>
      </c>
      <c r="X89" s="7" t="s">
        <v>88</v>
      </c>
      <c r="Y89" s="85">
        <v>0</v>
      </c>
      <c r="Z89" s="48"/>
      <c r="AA89" s="48"/>
      <c r="AC89" s="109">
        <v>53</v>
      </c>
      <c r="AD89" s="7" t="s">
        <v>88</v>
      </c>
      <c r="AE89" s="85">
        <v>0</v>
      </c>
      <c r="AF89" s="48"/>
      <c r="AG89" s="48"/>
      <c r="AI89" s="109">
        <v>50</v>
      </c>
      <c r="AJ89" s="7" t="s">
        <v>88</v>
      </c>
      <c r="AK89" s="85">
        <v>0</v>
      </c>
      <c r="AL89" s="48"/>
      <c r="AM89" s="48"/>
      <c r="AO89" s="109">
        <v>53</v>
      </c>
      <c r="AP89" s="7" t="s">
        <v>88</v>
      </c>
      <c r="AQ89" s="85">
        <v>0</v>
      </c>
      <c r="AR89" s="48"/>
      <c r="AS89" s="48"/>
      <c r="AU89" s="109">
        <v>55</v>
      </c>
      <c r="AV89" s="7" t="s">
        <v>88</v>
      </c>
      <c r="AW89" s="85">
        <v>0</v>
      </c>
      <c r="AX89" s="48"/>
      <c r="AY89" s="48"/>
      <c r="BA89" s="109">
        <v>58</v>
      </c>
      <c r="BB89" s="7" t="s">
        <v>88</v>
      </c>
      <c r="BC89" s="85">
        <v>0</v>
      </c>
      <c r="BD89" s="48"/>
      <c r="BE89" s="48"/>
    </row>
    <row r="90" spans="1:57" ht="14.95" customHeight="1">
      <c r="A90" s="109">
        <v>57</v>
      </c>
      <c r="B90" s="7" t="s">
        <v>89</v>
      </c>
      <c r="C90" s="85">
        <v>0</v>
      </c>
      <c r="E90" s="109">
        <v>58</v>
      </c>
      <c r="F90" s="7" t="s">
        <v>89</v>
      </c>
      <c r="G90" s="85">
        <v>0</v>
      </c>
      <c r="H90" s="48"/>
      <c r="I90" s="48"/>
      <c r="K90" s="109">
        <v>53</v>
      </c>
      <c r="L90" s="7" t="s">
        <v>89</v>
      </c>
      <c r="M90" s="85">
        <v>0</v>
      </c>
      <c r="N90" s="48"/>
      <c r="O90" s="48"/>
      <c r="Q90" s="109">
        <v>50</v>
      </c>
      <c r="R90" s="7" t="s">
        <v>89</v>
      </c>
      <c r="S90" s="85">
        <v>0</v>
      </c>
      <c r="T90" s="48"/>
      <c r="U90" s="48"/>
      <c r="W90" s="109">
        <v>51</v>
      </c>
      <c r="X90" s="7" t="s">
        <v>89</v>
      </c>
      <c r="Y90" s="85">
        <v>0</v>
      </c>
      <c r="Z90" s="48"/>
      <c r="AA90" s="48"/>
      <c r="AC90" s="109">
        <v>54</v>
      </c>
      <c r="AD90" s="7" t="s">
        <v>89</v>
      </c>
      <c r="AE90" s="85">
        <v>0</v>
      </c>
      <c r="AF90" s="48"/>
      <c r="AG90" s="48"/>
      <c r="AI90" s="109">
        <v>51</v>
      </c>
      <c r="AJ90" s="7" t="s">
        <v>89</v>
      </c>
      <c r="AK90" s="85">
        <v>0</v>
      </c>
      <c r="AL90" s="48"/>
      <c r="AM90" s="48"/>
      <c r="AO90" s="109">
        <v>54</v>
      </c>
      <c r="AP90" s="7" t="s">
        <v>89</v>
      </c>
      <c r="AQ90" s="85">
        <v>0</v>
      </c>
      <c r="AR90" s="48"/>
      <c r="AS90" s="48"/>
      <c r="AU90" s="109">
        <v>56</v>
      </c>
      <c r="AV90" s="7" t="s">
        <v>89</v>
      </c>
      <c r="AW90" s="85">
        <v>0</v>
      </c>
      <c r="AX90" s="48"/>
      <c r="AY90" s="48"/>
      <c r="BA90" s="109">
        <v>59</v>
      </c>
      <c r="BB90" s="7" t="s">
        <v>89</v>
      </c>
      <c r="BC90" s="85">
        <v>0</v>
      </c>
      <c r="BD90" s="48"/>
      <c r="BE90" s="48"/>
    </row>
    <row r="91" spans="1:57">
      <c r="B91" s="79"/>
      <c r="C91" s="125"/>
      <c r="F91" s="79"/>
      <c r="G91" s="125"/>
      <c r="H91" s="66"/>
      <c r="L91" s="79"/>
      <c r="M91" s="125"/>
      <c r="N91" s="66"/>
      <c r="R91" s="79"/>
      <c r="S91" s="125"/>
      <c r="T91" s="66"/>
      <c r="X91" s="79"/>
      <c r="Y91" s="125"/>
      <c r="Z91" s="66"/>
      <c r="AD91" s="79"/>
      <c r="AE91" s="125"/>
      <c r="AF91" s="66"/>
      <c r="AJ91" s="79"/>
      <c r="AK91" s="125"/>
      <c r="AL91" s="66"/>
      <c r="AP91" s="79"/>
      <c r="AQ91" s="125"/>
      <c r="AR91" s="66"/>
      <c r="AV91" s="79"/>
      <c r="AW91" s="125"/>
      <c r="AX91" s="66"/>
      <c r="BB91" s="79"/>
      <c r="BC91" s="125"/>
      <c r="BD91" s="66"/>
    </row>
    <row r="92" spans="1:57">
      <c r="B92" s="79"/>
      <c r="C92" s="125"/>
      <c r="F92" s="79"/>
      <c r="G92" s="125"/>
      <c r="L92" s="79"/>
      <c r="M92" s="125"/>
      <c r="R92" s="79"/>
      <c r="S92" s="125"/>
      <c r="X92" s="79"/>
      <c r="Y92" s="125"/>
      <c r="AD92" s="79"/>
      <c r="AE92" s="125"/>
      <c r="AJ92" s="79"/>
      <c r="AK92" s="125"/>
      <c r="AP92" s="79"/>
      <c r="AQ92" s="125"/>
      <c r="AV92" s="79"/>
      <c r="AW92" s="125"/>
      <c r="BB92" s="79"/>
      <c r="BC92" s="125"/>
    </row>
    <row r="93" spans="1:57">
      <c r="B93" s="79"/>
      <c r="C93" s="125"/>
      <c r="F93" s="79"/>
      <c r="G93" s="125"/>
      <c r="L93" s="79"/>
      <c r="M93" s="125"/>
      <c r="R93" s="79"/>
      <c r="S93" s="125"/>
      <c r="X93" s="79"/>
      <c r="Y93" s="125"/>
      <c r="AD93" s="79"/>
      <c r="AE93" s="125"/>
      <c r="AJ93" s="79"/>
      <c r="AK93" s="125"/>
      <c r="AP93" s="79"/>
      <c r="AQ93" s="125"/>
      <c r="AV93" s="79"/>
      <c r="AW93" s="125"/>
      <c r="BB93" s="79"/>
      <c r="BC93" s="125"/>
    </row>
    <row r="94" spans="1:57">
      <c r="B94" s="66"/>
      <c r="C94" s="125"/>
      <c r="F94" s="66"/>
      <c r="G94" s="125"/>
      <c r="L94" s="66"/>
      <c r="M94" s="125"/>
      <c r="R94" s="66"/>
      <c r="S94" s="125"/>
      <c r="X94" s="66"/>
      <c r="Y94" s="125"/>
      <c r="AD94" s="66"/>
      <c r="AE94" s="125"/>
      <c r="AJ94" s="66"/>
      <c r="AK94" s="125"/>
      <c r="AP94" s="66"/>
      <c r="AQ94" s="125"/>
      <c r="AV94" s="66"/>
      <c r="AW94" s="125"/>
      <c r="BB94" s="66"/>
      <c r="BC94" s="125"/>
    </row>
    <row r="95" spans="1:57">
      <c r="B95" s="66"/>
      <c r="C95" s="66"/>
      <c r="F95" s="66"/>
      <c r="G95" s="66"/>
      <c r="L95" s="66"/>
      <c r="M95" s="66"/>
      <c r="R95" s="66"/>
      <c r="S95" s="66"/>
      <c r="X95" s="66"/>
      <c r="Y95" s="66"/>
      <c r="AD95" s="66"/>
      <c r="AE95" s="66"/>
      <c r="AJ95" s="66"/>
      <c r="AK95" s="66"/>
      <c r="AP95" s="66"/>
      <c r="AQ95" s="66"/>
      <c r="AV95" s="66"/>
      <c r="AW95" s="66"/>
      <c r="BB95" s="66"/>
      <c r="BC95" s="66"/>
    </row>
  </sheetData>
  <mergeCells count="49">
    <mergeCell ref="AK5:AK6"/>
    <mergeCell ref="AL5:AM5"/>
    <mergeCell ref="AC3:AF3"/>
    <mergeCell ref="AC5:AC6"/>
    <mergeCell ref="AD5:AD6"/>
    <mergeCell ref="AE5:AE6"/>
    <mergeCell ref="AF5:AG5"/>
    <mergeCell ref="AI3:AL3"/>
    <mergeCell ref="AJ5:AJ6"/>
    <mergeCell ref="Q3:T3"/>
    <mergeCell ref="Q5:Q6"/>
    <mergeCell ref="T5:U5"/>
    <mergeCell ref="S5:S6"/>
    <mergeCell ref="R5:R6"/>
    <mergeCell ref="W3:Z3"/>
    <mergeCell ref="W5:W6"/>
    <mergeCell ref="X5:X6"/>
    <mergeCell ref="Y5:Y6"/>
    <mergeCell ref="Z5:AA5"/>
    <mergeCell ref="A3:C3"/>
    <mergeCell ref="A5:A6"/>
    <mergeCell ref="B5:B6"/>
    <mergeCell ref="C5:C6"/>
    <mergeCell ref="K5:K6"/>
    <mergeCell ref="G5:G6"/>
    <mergeCell ref="H5:I5"/>
    <mergeCell ref="K3:N3"/>
    <mergeCell ref="M5:M6"/>
    <mergeCell ref="E3:H3"/>
    <mergeCell ref="AO3:AR3"/>
    <mergeCell ref="AO5:AO6"/>
    <mergeCell ref="AP5:AP6"/>
    <mergeCell ref="AQ5:AQ6"/>
    <mergeCell ref="AR5:AS5"/>
    <mergeCell ref="AU3:AX3"/>
    <mergeCell ref="AU5:AU6"/>
    <mergeCell ref="AV5:AV6"/>
    <mergeCell ref="AW5:AW6"/>
    <mergeCell ref="AX5:AY5"/>
    <mergeCell ref="E5:E6"/>
    <mergeCell ref="F5:F6"/>
    <mergeCell ref="L5:L6"/>
    <mergeCell ref="N5:O5"/>
    <mergeCell ref="AI5:AI6"/>
    <mergeCell ref="BA3:BD3"/>
    <mergeCell ref="BA5:BA6"/>
    <mergeCell ref="BB5:BB6"/>
    <mergeCell ref="BC5:BC6"/>
    <mergeCell ref="BD5:BE5"/>
  </mergeCells>
  <printOptions horizontalCentered="1"/>
  <pageMargins left="0.94488188976377963" right="0.70866141732283472" top="0.74803149606299213" bottom="0.74803149606299213" header="0.31496062992125984" footer="0.31496062992125984"/>
  <pageSetup paperSize="9" scale="95" fitToHeight="3" orientation="portrait" r:id="rId1"/>
  <headerFooter differentFirst="1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DU75"/>
  <sheetViews>
    <sheetView topLeftCell="DD1" zoomScaleNormal="100" workbookViewId="0">
      <selection activeCell="DV21" sqref="DV21"/>
    </sheetView>
  </sheetViews>
  <sheetFormatPr defaultColWidth="9.125" defaultRowHeight="12.9"/>
  <cols>
    <col min="1" max="1" width="9.125" style="1" customWidth="1"/>
    <col min="2" max="2" width="26.625" style="1" customWidth="1"/>
    <col min="3" max="6" width="11.125" style="1" customWidth="1"/>
    <col min="7" max="7" width="9.625" style="1" customWidth="1"/>
    <col min="8" max="8" width="10" style="1" customWidth="1"/>
    <col min="9" max="9" width="10.25" style="1" customWidth="1"/>
    <col min="10" max="10" width="11.125" style="1" customWidth="1"/>
    <col min="11" max="11" width="6.125" style="1" customWidth="1"/>
    <col min="12" max="12" width="9.75" style="1" customWidth="1"/>
    <col min="13" max="13" width="10.625" style="1" customWidth="1"/>
    <col min="14" max="14" width="7" style="1" customWidth="1"/>
    <col min="15" max="15" width="9.125" style="1" customWidth="1"/>
    <col min="16" max="16" width="26.625" style="1" customWidth="1"/>
    <col min="17" max="20" width="11.125" style="1" customWidth="1"/>
    <col min="21" max="21" width="9.625" style="1" customWidth="1"/>
    <col min="22" max="22" width="8.75" style="1" customWidth="1"/>
    <col min="23" max="23" width="10.25" style="1" customWidth="1"/>
    <col min="24" max="24" width="9.875" style="1" customWidth="1"/>
    <col min="25" max="25" width="6.125" style="1" customWidth="1"/>
    <col min="26" max="26" width="9.75" style="1" customWidth="1"/>
    <col min="27" max="27" width="10.625" style="1" customWidth="1"/>
    <col min="28" max="28" width="9.125" style="1"/>
    <col min="29" max="29" width="7.875" style="1" customWidth="1"/>
    <col min="30" max="30" width="26.625" style="1" customWidth="1"/>
    <col min="31" max="32" width="11.125" style="1" customWidth="1"/>
    <col min="33" max="33" width="12.25" style="1" customWidth="1"/>
    <col min="34" max="34" width="11.125" style="1" customWidth="1"/>
    <col min="35" max="35" width="9.625" style="1" customWidth="1"/>
    <col min="36" max="36" width="10" style="1" customWidth="1"/>
    <col min="37" max="37" width="10.25" style="1" customWidth="1"/>
    <col min="38" max="38" width="11.125" style="1" customWidth="1"/>
    <col min="39" max="39" width="6.125" style="1" customWidth="1"/>
    <col min="40" max="40" width="9.75" style="1" customWidth="1"/>
    <col min="41" max="41" width="10.625" style="1" customWidth="1"/>
    <col min="42" max="42" width="9.125" style="1"/>
    <col min="43" max="43" width="7.375" style="1" customWidth="1"/>
    <col min="44" max="44" width="26.625" style="1" customWidth="1"/>
    <col min="45" max="48" width="11.125" style="1" customWidth="1"/>
    <col min="49" max="52" width="10" style="1" customWidth="1"/>
    <col min="53" max="53" width="5.125" style="1" customWidth="1"/>
    <col min="54" max="54" width="9.75" style="1" customWidth="1"/>
    <col min="55" max="55" width="10.625" style="1" customWidth="1"/>
    <col min="56" max="56" width="9.125" style="1"/>
    <col min="57" max="57" width="6" style="1" customWidth="1"/>
    <col min="58" max="58" width="26.625" style="1" customWidth="1"/>
    <col min="59" max="60" width="11.125" style="1" customWidth="1"/>
    <col min="61" max="61" width="12.25" style="1" customWidth="1"/>
    <col min="62" max="62" width="11.125" style="1" customWidth="1"/>
    <col min="63" max="63" width="9.625" style="1" customWidth="1"/>
    <col min="64" max="64" width="10" style="1" customWidth="1"/>
    <col min="65" max="65" width="10.25" style="1" customWidth="1"/>
    <col min="66" max="66" width="9.125" style="1" customWidth="1"/>
    <col min="67" max="67" width="6.125" style="1" customWidth="1"/>
    <col min="68" max="68" width="9.75" style="1" customWidth="1"/>
    <col min="69" max="69" width="10.625" style="1" customWidth="1"/>
    <col min="70" max="70" width="9.125" style="1"/>
    <col min="71" max="71" width="6.75" style="1" customWidth="1"/>
    <col min="72" max="72" width="26.75" style="1" customWidth="1"/>
    <col min="73" max="73" width="11.375" style="1" customWidth="1"/>
    <col min="74" max="74" width="10.625" style="1" customWidth="1"/>
    <col min="75" max="75" width="11.375" style="1" customWidth="1"/>
    <col min="76" max="76" width="10.75" style="1" customWidth="1"/>
    <col min="77" max="80" width="9.125" style="1"/>
    <col min="81" max="81" width="6.625" style="1" customWidth="1"/>
    <col min="82" max="83" width="10.625" style="1" customWidth="1"/>
    <col min="84" max="84" width="9.125" style="1"/>
    <col min="85" max="85" width="7.875" style="1" customWidth="1"/>
    <col min="86" max="86" width="26.625" style="1" customWidth="1"/>
    <col min="87" max="88" width="11.125" style="1" customWidth="1"/>
    <col min="89" max="89" width="12.25" style="1" customWidth="1"/>
    <col min="90" max="90" width="11.125" style="1" customWidth="1"/>
    <col min="91" max="91" width="9.625" style="1" customWidth="1"/>
    <col min="92" max="92" width="10" style="1" customWidth="1"/>
    <col min="93" max="93" width="10.25" style="1" customWidth="1"/>
    <col min="94" max="94" width="9.375" style="1" customWidth="1"/>
    <col min="95" max="95" width="6.125" style="1" customWidth="1"/>
    <col min="96" max="96" width="9.75" style="1" customWidth="1"/>
    <col min="97" max="97" width="10.625" style="1" customWidth="1"/>
    <col min="98" max="98" width="9.125" style="1"/>
    <col min="99" max="99" width="7.875" style="1" customWidth="1"/>
    <col min="100" max="100" width="26.625" style="1" customWidth="1"/>
    <col min="101" max="102" width="11.125" style="1" customWidth="1"/>
    <col min="103" max="103" width="12.25" style="1" customWidth="1"/>
    <col min="104" max="104" width="11.125" style="1" customWidth="1"/>
    <col min="105" max="105" width="9.625" style="1" customWidth="1"/>
    <col min="106" max="106" width="10" style="1" customWidth="1"/>
    <col min="107" max="107" width="10.25" style="1" customWidth="1"/>
    <col min="108" max="108" width="11.125" style="1" customWidth="1"/>
    <col min="109" max="109" width="6.125" style="1" customWidth="1"/>
    <col min="110" max="110" width="9.75" style="1" customWidth="1"/>
    <col min="111" max="111" width="10.625" style="1" customWidth="1"/>
    <col min="112" max="112" width="9.125" style="1"/>
    <col min="113" max="113" width="7" style="1" customWidth="1"/>
    <col min="114" max="114" width="26.625" style="1" customWidth="1"/>
    <col min="115" max="115" width="11.875" style="1" customWidth="1"/>
    <col min="116" max="116" width="9.125" style="1"/>
    <col min="117" max="117" width="12" style="1" customWidth="1"/>
    <col min="118" max="118" width="11.125" style="1" customWidth="1"/>
    <col min="119" max="122" width="9.125" style="1"/>
    <col min="123" max="123" width="7.75" style="1" customWidth="1"/>
    <col min="124" max="16384" width="9.125" style="1"/>
  </cols>
  <sheetData>
    <row r="4" spans="1:125" ht="14.95" customHeight="1"/>
    <row r="5" spans="1:125" ht="14.95" customHeight="1">
      <c r="A5" s="75" t="s">
        <v>218</v>
      </c>
      <c r="B5" s="76"/>
      <c r="C5" s="77"/>
      <c r="D5" s="76"/>
      <c r="E5" s="76"/>
      <c r="F5" s="76"/>
      <c r="G5" s="76"/>
      <c r="H5" s="76"/>
      <c r="I5" s="76"/>
      <c r="J5" s="76"/>
      <c r="K5"/>
      <c r="L5"/>
      <c r="M5"/>
      <c r="O5" s="75" t="s">
        <v>226</v>
      </c>
      <c r="P5" s="76"/>
      <c r="Q5" s="77"/>
      <c r="R5" s="76"/>
      <c r="S5" s="76"/>
      <c r="T5" s="76"/>
      <c r="U5" s="76"/>
      <c r="V5" s="76"/>
      <c r="W5" s="76"/>
      <c r="X5" s="76"/>
      <c r="Y5"/>
      <c r="Z5"/>
      <c r="AA5"/>
      <c r="AC5" s="75" t="s">
        <v>239</v>
      </c>
      <c r="AD5" s="76"/>
      <c r="AE5" s="77"/>
      <c r="AF5" s="76"/>
      <c r="AG5" s="76"/>
      <c r="AH5" s="76"/>
      <c r="AI5" s="76"/>
      <c r="AJ5" s="76"/>
      <c r="AK5" s="76"/>
      <c r="AL5" s="76"/>
      <c r="AM5"/>
      <c r="AN5"/>
      <c r="AO5"/>
      <c r="AQ5" s="75" t="s">
        <v>247</v>
      </c>
      <c r="AR5" s="76"/>
      <c r="AS5" s="77"/>
      <c r="AT5" s="76"/>
      <c r="AU5" s="76"/>
      <c r="AV5" s="76"/>
      <c r="AW5" s="76"/>
      <c r="AX5" s="76"/>
      <c r="AY5" s="76"/>
      <c r="AZ5" s="76"/>
      <c r="BA5"/>
      <c r="BB5"/>
      <c r="BC5"/>
      <c r="BE5" s="75" t="s">
        <v>256</v>
      </c>
      <c r="BF5" s="76"/>
      <c r="BG5" s="77"/>
      <c r="BH5" s="76"/>
      <c r="BI5" s="76"/>
      <c r="BJ5" s="76"/>
      <c r="BK5" s="76"/>
      <c r="BL5" s="76"/>
      <c r="BM5" s="76"/>
      <c r="BN5" s="76"/>
      <c r="BO5"/>
      <c r="BP5"/>
      <c r="BQ5"/>
      <c r="BS5" s="75" t="s">
        <v>405</v>
      </c>
      <c r="BT5" s="76"/>
      <c r="BU5" s="77"/>
      <c r="BV5" s="76"/>
      <c r="BW5" s="76"/>
      <c r="BX5" s="76"/>
      <c r="BY5" s="76"/>
      <c r="BZ5" s="76"/>
      <c r="CA5" s="76"/>
      <c r="CB5" s="76"/>
      <c r="CC5"/>
      <c r="CD5"/>
      <c r="CE5"/>
      <c r="CG5" s="75" t="s">
        <v>411</v>
      </c>
      <c r="CH5" s="76"/>
      <c r="CI5" s="77"/>
      <c r="CJ5" s="76"/>
      <c r="CK5" s="76"/>
      <c r="CL5" s="76"/>
      <c r="CM5" s="76"/>
      <c r="CN5" s="76"/>
      <c r="CO5" s="76"/>
      <c r="CP5" s="76"/>
      <c r="CQ5"/>
      <c r="CR5"/>
      <c r="CS5"/>
      <c r="CU5" s="75" t="s">
        <v>448</v>
      </c>
      <c r="CV5" s="76"/>
      <c r="CW5" s="77"/>
      <c r="CX5" s="76"/>
      <c r="CY5" s="76"/>
      <c r="CZ5" s="76"/>
      <c r="DA5" s="76"/>
      <c r="DB5" s="76"/>
      <c r="DC5" s="76"/>
      <c r="DD5" s="76"/>
      <c r="DE5"/>
      <c r="DF5"/>
      <c r="DG5"/>
      <c r="DI5" s="75" t="s">
        <v>453</v>
      </c>
      <c r="DJ5" s="76"/>
      <c r="DK5" s="77"/>
      <c r="DL5" s="76"/>
      <c r="DM5" s="76"/>
      <c r="DN5" s="76"/>
      <c r="DO5" s="76"/>
      <c r="DP5" s="76"/>
      <c r="DQ5" s="76"/>
      <c r="DR5" s="76"/>
      <c r="DS5"/>
      <c r="DT5"/>
      <c r="DU5"/>
    </row>
    <row r="6" spans="1:125" ht="14.95" customHeight="1">
      <c r="A6"/>
      <c r="B6"/>
      <c r="C6" s="72"/>
      <c r="D6"/>
      <c r="E6"/>
      <c r="F6" s="2"/>
      <c r="G6" s="2"/>
      <c r="H6" s="2"/>
      <c r="I6"/>
      <c r="J6"/>
      <c r="K6"/>
      <c r="L6"/>
      <c r="M6"/>
      <c r="O6"/>
      <c r="P6"/>
      <c r="Q6" s="72"/>
      <c r="R6"/>
      <c r="S6"/>
      <c r="T6" s="2"/>
      <c r="U6" s="2"/>
      <c r="V6" s="2"/>
      <c r="W6"/>
      <c r="X6"/>
      <c r="Y6"/>
      <c r="Z6"/>
      <c r="AA6"/>
      <c r="AC6"/>
      <c r="AD6"/>
      <c r="AE6" s="72"/>
      <c r="AF6"/>
      <c r="AG6"/>
      <c r="AH6" s="2"/>
      <c r="AI6" s="2"/>
      <c r="AJ6" s="2"/>
      <c r="AK6"/>
      <c r="AL6"/>
      <c r="AM6"/>
      <c r="AN6"/>
      <c r="AO6"/>
      <c r="AQ6"/>
      <c r="AR6"/>
      <c r="AS6" s="72"/>
      <c r="AT6"/>
      <c r="AU6"/>
      <c r="AV6" s="2"/>
      <c r="AW6" s="2"/>
      <c r="AX6" s="2"/>
      <c r="AY6"/>
      <c r="AZ6"/>
      <c r="BA6"/>
      <c r="BB6"/>
      <c r="BC6"/>
      <c r="BE6"/>
      <c r="BF6"/>
      <c r="BG6" s="72"/>
      <c r="BH6"/>
      <c r="BI6"/>
      <c r="BJ6" s="2"/>
      <c r="BK6" s="2"/>
      <c r="BL6" s="2"/>
      <c r="BM6"/>
      <c r="BN6"/>
      <c r="BO6"/>
      <c r="BP6"/>
      <c r="BQ6"/>
      <c r="BS6"/>
      <c r="BT6"/>
      <c r="BU6" s="72"/>
      <c r="BV6"/>
      <c r="BW6"/>
      <c r="BX6" s="2"/>
      <c r="BY6" s="2"/>
      <c r="BZ6" s="2"/>
      <c r="CA6"/>
      <c r="CB6"/>
      <c r="CC6"/>
      <c r="CD6"/>
      <c r="CE6"/>
      <c r="CG6"/>
      <c r="CH6"/>
      <c r="CI6" s="72"/>
      <c r="CJ6"/>
      <c r="CK6"/>
      <c r="CL6" s="2"/>
      <c r="CM6" s="2"/>
      <c r="CN6" s="2"/>
      <c r="CO6"/>
      <c r="CP6"/>
      <c r="CQ6"/>
      <c r="CR6"/>
      <c r="CS6"/>
      <c r="CU6"/>
      <c r="CV6"/>
      <c r="CW6" s="72"/>
      <c r="CX6"/>
      <c r="CY6"/>
      <c r="CZ6" s="2"/>
      <c r="DA6" s="2"/>
      <c r="DB6" s="2"/>
      <c r="DC6"/>
      <c r="DD6"/>
      <c r="DE6"/>
      <c r="DF6"/>
      <c r="DG6"/>
      <c r="DI6"/>
      <c r="DJ6"/>
      <c r="DK6" s="72"/>
      <c r="DL6"/>
      <c r="DM6"/>
      <c r="DN6" s="2"/>
      <c r="DO6" s="2"/>
      <c r="DP6" s="2"/>
      <c r="DQ6"/>
      <c r="DR6"/>
      <c r="DS6"/>
      <c r="DT6"/>
      <c r="DU6"/>
    </row>
    <row r="7" spans="1:125" ht="30.1" customHeight="1">
      <c r="A7" s="714" t="s">
        <v>95</v>
      </c>
      <c r="B7" s="696"/>
      <c r="C7" s="73" t="s">
        <v>103</v>
      </c>
      <c r="D7" s="702" t="s">
        <v>203</v>
      </c>
      <c r="E7" s="718"/>
      <c r="F7" s="718"/>
      <c r="G7" s="718"/>
      <c r="H7" s="718"/>
      <c r="I7" s="718"/>
      <c r="J7" s="719"/>
      <c r="K7"/>
      <c r="L7"/>
      <c r="M7"/>
      <c r="O7" s="714" t="s">
        <v>95</v>
      </c>
      <c r="P7" s="696"/>
      <c r="Q7" s="73" t="s">
        <v>103</v>
      </c>
      <c r="R7" s="702" t="s">
        <v>203</v>
      </c>
      <c r="S7" s="718"/>
      <c r="T7" s="718"/>
      <c r="U7" s="718"/>
      <c r="V7" s="718"/>
      <c r="W7" s="718"/>
      <c r="X7" s="719"/>
      <c r="Y7"/>
      <c r="Z7"/>
      <c r="AA7"/>
      <c r="AC7" s="714" t="s">
        <v>95</v>
      </c>
      <c r="AD7" s="696"/>
      <c r="AE7" s="73" t="s">
        <v>103</v>
      </c>
      <c r="AF7" s="702" t="s">
        <v>203</v>
      </c>
      <c r="AG7" s="718"/>
      <c r="AH7" s="718"/>
      <c r="AI7" s="718"/>
      <c r="AJ7" s="718"/>
      <c r="AK7" s="718"/>
      <c r="AL7" s="719"/>
      <c r="AM7"/>
      <c r="AN7"/>
      <c r="AO7"/>
      <c r="AQ7" s="714" t="s">
        <v>95</v>
      </c>
      <c r="AR7" s="696"/>
      <c r="AS7" s="73" t="s">
        <v>103</v>
      </c>
      <c r="AT7" s="702" t="s">
        <v>203</v>
      </c>
      <c r="AU7" s="718"/>
      <c r="AV7" s="718"/>
      <c r="AW7" s="718"/>
      <c r="AX7" s="718"/>
      <c r="AY7" s="718"/>
      <c r="AZ7" s="719"/>
      <c r="BA7"/>
      <c r="BB7"/>
      <c r="BC7"/>
      <c r="BE7" s="714" t="s">
        <v>95</v>
      </c>
      <c r="BF7" s="696"/>
      <c r="BG7" s="73" t="s">
        <v>103</v>
      </c>
      <c r="BH7" s="702" t="s">
        <v>203</v>
      </c>
      <c r="BI7" s="718"/>
      <c r="BJ7" s="718"/>
      <c r="BK7" s="718"/>
      <c r="BL7" s="718"/>
      <c r="BM7" s="718"/>
      <c r="BN7" s="719"/>
      <c r="BO7"/>
      <c r="BP7"/>
      <c r="BQ7"/>
      <c r="BS7" s="714" t="s">
        <v>95</v>
      </c>
      <c r="BT7" s="696"/>
      <c r="BU7" s="73" t="s">
        <v>103</v>
      </c>
      <c r="BV7" s="702" t="s">
        <v>203</v>
      </c>
      <c r="BW7" s="718"/>
      <c r="BX7" s="718"/>
      <c r="BY7" s="718"/>
      <c r="BZ7" s="718"/>
      <c r="CA7" s="718"/>
      <c r="CB7" s="719"/>
      <c r="CC7"/>
      <c r="CD7"/>
      <c r="CE7"/>
      <c r="CG7" s="714" t="s">
        <v>95</v>
      </c>
      <c r="CH7" s="696"/>
      <c r="CI7" s="73" t="s">
        <v>103</v>
      </c>
      <c r="CJ7" s="702" t="s">
        <v>203</v>
      </c>
      <c r="CK7" s="718"/>
      <c r="CL7" s="718"/>
      <c r="CM7" s="718"/>
      <c r="CN7" s="718"/>
      <c r="CO7" s="718"/>
      <c r="CP7" s="719"/>
      <c r="CQ7"/>
      <c r="CR7"/>
      <c r="CS7"/>
      <c r="CU7" s="714" t="s">
        <v>95</v>
      </c>
      <c r="CV7" s="696"/>
      <c r="CW7" s="73" t="s">
        <v>103</v>
      </c>
      <c r="CX7" s="702" t="s">
        <v>203</v>
      </c>
      <c r="CY7" s="718"/>
      <c r="CZ7" s="718"/>
      <c r="DA7" s="718"/>
      <c r="DB7" s="718"/>
      <c r="DC7" s="718"/>
      <c r="DD7" s="719"/>
      <c r="DE7"/>
      <c r="DF7"/>
      <c r="DG7"/>
      <c r="DI7" s="714" t="s">
        <v>95</v>
      </c>
      <c r="DJ7" s="696"/>
      <c r="DK7" s="73" t="s">
        <v>103</v>
      </c>
      <c r="DL7" s="702" t="s">
        <v>203</v>
      </c>
      <c r="DM7" s="718"/>
      <c r="DN7" s="718"/>
      <c r="DO7" s="718"/>
      <c r="DP7" s="718"/>
      <c r="DQ7" s="718"/>
      <c r="DR7" s="719"/>
      <c r="DS7"/>
      <c r="DT7"/>
      <c r="DU7"/>
    </row>
    <row r="8" spans="1:125" ht="43.15" customHeight="1">
      <c r="A8" s="715"/>
      <c r="B8" s="717"/>
      <c r="C8" s="720" t="s">
        <v>1</v>
      </c>
      <c r="D8" s="705" t="s">
        <v>1</v>
      </c>
      <c r="E8" s="705" t="s">
        <v>104</v>
      </c>
      <c r="F8" s="705" t="s">
        <v>202</v>
      </c>
      <c r="G8" s="689" t="s">
        <v>97</v>
      </c>
      <c r="H8" s="719"/>
      <c r="I8" s="689" t="s">
        <v>176</v>
      </c>
      <c r="J8" s="719"/>
      <c r="K8"/>
      <c r="L8"/>
      <c r="M8"/>
      <c r="O8" s="715"/>
      <c r="P8" s="717"/>
      <c r="Q8" s="720" t="s">
        <v>1</v>
      </c>
      <c r="R8" s="705" t="s">
        <v>1</v>
      </c>
      <c r="S8" s="705" t="s">
        <v>104</v>
      </c>
      <c r="T8" s="705" t="s">
        <v>202</v>
      </c>
      <c r="U8" s="689" t="s">
        <v>97</v>
      </c>
      <c r="V8" s="719"/>
      <c r="W8" s="689" t="s">
        <v>227</v>
      </c>
      <c r="X8" s="719"/>
      <c r="Y8"/>
      <c r="Z8"/>
      <c r="AA8"/>
      <c r="AC8" s="715"/>
      <c r="AD8" s="717"/>
      <c r="AE8" s="720" t="s">
        <v>1</v>
      </c>
      <c r="AF8" s="705" t="s">
        <v>1</v>
      </c>
      <c r="AG8" s="705" t="s">
        <v>104</v>
      </c>
      <c r="AH8" s="705" t="s">
        <v>202</v>
      </c>
      <c r="AI8" s="689" t="s">
        <v>97</v>
      </c>
      <c r="AJ8" s="719"/>
      <c r="AK8" s="689" t="s">
        <v>227</v>
      </c>
      <c r="AL8" s="719"/>
      <c r="AM8"/>
      <c r="AN8"/>
      <c r="AO8"/>
      <c r="AQ8" s="715"/>
      <c r="AR8" s="717"/>
      <c r="AS8" s="720" t="s">
        <v>1</v>
      </c>
      <c r="AT8" s="705" t="s">
        <v>1</v>
      </c>
      <c r="AU8" s="705" t="s">
        <v>104</v>
      </c>
      <c r="AV8" s="705" t="s">
        <v>202</v>
      </c>
      <c r="AW8" s="689" t="s">
        <v>97</v>
      </c>
      <c r="AX8" s="719"/>
      <c r="AY8" s="689" t="s">
        <v>227</v>
      </c>
      <c r="AZ8" s="719"/>
      <c r="BA8"/>
      <c r="BB8"/>
      <c r="BC8"/>
      <c r="BE8" s="715"/>
      <c r="BF8" s="717"/>
      <c r="BG8" s="720" t="s">
        <v>1</v>
      </c>
      <c r="BH8" s="705" t="s">
        <v>1</v>
      </c>
      <c r="BI8" s="705" t="s">
        <v>104</v>
      </c>
      <c r="BJ8" s="705" t="s">
        <v>202</v>
      </c>
      <c r="BK8" s="689" t="s">
        <v>97</v>
      </c>
      <c r="BL8" s="719"/>
      <c r="BM8" s="689" t="s">
        <v>227</v>
      </c>
      <c r="BN8" s="719"/>
      <c r="BO8"/>
      <c r="BP8"/>
      <c r="BQ8"/>
      <c r="BS8" s="715"/>
      <c r="BT8" s="717"/>
      <c r="BU8" s="720" t="s">
        <v>1</v>
      </c>
      <c r="BV8" s="705" t="s">
        <v>1</v>
      </c>
      <c r="BW8" s="705" t="s">
        <v>104</v>
      </c>
      <c r="BX8" s="705" t="s">
        <v>202</v>
      </c>
      <c r="BY8" s="689" t="s">
        <v>97</v>
      </c>
      <c r="BZ8" s="719"/>
      <c r="CA8" s="689" t="s">
        <v>227</v>
      </c>
      <c r="CB8" s="719"/>
      <c r="CC8"/>
      <c r="CD8"/>
      <c r="CE8"/>
      <c r="CG8" s="715"/>
      <c r="CH8" s="717"/>
      <c r="CI8" s="720" t="s">
        <v>1</v>
      </c>
      <c r="CJ8" s="705" t="s">
        <v>1</v>
      </c>
      <c r="CK8" s="705" t="s">
        <v>104</v>
      </c>
      <c r="CL8" s="705" t="s">
        <v>202</v>
      </c>
      <c r="CM8" s="689" t="s">
        <v>97</v>
      </c>
      <c r="CN8" s="719"/>
      <c r="CO8" s="689" t="s">
        <v>227</v>
      </c>
      <c r="CP8" s="719"/>
      <c r="CQ8"/>
      <c r="CR8"/>
      <c r="CS8"/>
      <c r="CU8" s="715"/>
      <c r="CV8" s="717"/>
      <c r="CW8" s="720" t="s">
        <v>1</v>
      </c>
      <c r="CX8" s="705" t="s">
        <v>1</v>
      </c>
      <c r="CY8" s="705" t="s">
        <v>104</v>
      </c>
      <c r="CZ8" s="705" t="s">
        <v>202</v>
      </c>
      <c r="DA8" s="689" t="s">
        <v>97</v>
      </c>
      <c r="DB8" s="719"/>
      <c r="DC8" s="689" t="s">
        <v>227</v>
      </c>
      <c r="DD8" s="719"/>
      <c r="DE8"/>
      <c r="DF8"/>
      <c r="DG8"/>
      <c r="DI8" s="715"/>
      <c r="DJ8" s="717"/>
      <c r="DK8" s="720" t="s">
        <v>1</v>
      </c>
      <c r="DL8" s="705" t="s">
        <v>1</v>
      </c>
      <c r="DM8" s="705" t="s">
        <v>104</v>
      </c>
      <c r="DN8" s="705" t="s">
        <v>202</v>
      </c>
      <c r="DO8" s="689" t="s">
        <v>97</v>
      </c>
      <c r="DP8" s="719"/>
      <c r="DQ8" s="689" t="s">
        <v>227</v>
      </c>
      <c r="DR8" s="719"/>
      <c r="DS8"/>
      <c r="DT8"/>
      <c r="DU8"/>
    </row>
    <row r="9" spans="1:125" ht="44" customHeight="1">
      <c r="A9" s="716"/>
      <c r="B9" s="709"/>
      <c r="C9" s="709"/>
      <c r="D9" s="709"/>
      <c r="E9" s="709"/>
      <c r="F9" s="709"/>
      <c r="G9" s="5" t="s">
        <v>1</v>
      </c>
      <c r="H9" s="5" t="s">
        <v>2</v>
      </c>
      <c r="I9" s="5" t="s">
        <v>1</v>
      </c>
      <c r="J9" s="5" t="s">
        <v>2</v>
      </c>
      <c r="K9"/>
      <c r="L9" s="80" t="s">
        <v>111</v>
      </c>
      <c r="M9" s="80" t="s">
        <v>175</v>
      </c>
      <c r="O9" s="716"/>
      <c r="P9" s="709"/>
      <c r="Q9" s="709"/>
      <c r="R9" s="709"/>
      <c r="S9" s="709"/>
      <c r="T9" s="709"/>
      <c r="U9" s="5" t="s">
        <v>1</v>
      </c>
      <c r="V9" s="5" t="s">
        <v>2</v>
      </c>
      <c r="W9" s="5" t="s">
        <v>1</v>
      </c>
      <c r="X9" s="5" t="s">
        <v>2</v>
      </c>
      <c r="Y9"/>
      <c r="Z9" s="80" t="s">
        <v>111</v>
      </c>
      <c r="AA9" s="80" t="s">
        <v>228</v>
      </c>
      <c r="AC9" s="716"/>
      <c r="AD9" s="709"/>
      <c r="AE9" s="709"/>
      <c r="AF9" s="709"/>
      <c r="AG9" s="709"/>
      <c r="AH9" s="709"/>
      <c r="AI9" s="5" t="s">
        <v>1</v>
      </c>
      <c r="AJ9" s="5" t="s">
        <v>2</v>
      </c>
      <c r="AK9" s="5" t="s">
        <v>1</v>
      </c>
      <c r="AL9" s="5" t="s">
        <v>2</v>
      </c>
      <c r="AM9"/>
      <c r="AN9" s="80" t="s">
        <v>111</v>
      </c>
      <c r="AO9" s="80" t="s">
        <v>228</v>
      </c>
      <c r="AQ9" s="716"/>
      <c r="AR9" s="709"/>
      <c r="AS9" s="709"/>
      <c r="AT9" s="709"/>
      <c r="AU9" s="709"/>
      <c r="AV9" s="709"/>
      <c r="AW9" s="5" t="s">
        <v>1</v>
      </c>
      <c r="AX9" s="5" t="s">
        <v>2</v>
      </c>
      <c r="AY9" s="5" t="s">
        <v>1</v>
      </c>
      <c r="AZ9" s="5" t="s">
        <v>2</v>
      </c>
      <c r="BA9"/>
      <c r="BB9" s="80" t="s">
        <v>111</v>
      </c>
      <c r="BC9" s="80" t="s">
        <v>228</v>
      </c>
      <c r="BE9" s="716"/>
      <c r="BF9" s="709"/>
      <c r="BG9" s="709"/>
      <c r="BH9" s="709"/>
      <c r="BI9" s="709"/>
      <c r="BJ9" s="709"/>
      <c r="BK9" s="5" t="s">
        <v>1</v>
      </c>
      <c r="BL9" s="5" t="s">
        <v>2</v>
      </c>
      <c r="BM9" s="5" t="s">
        <v>1</v>
      </c>
      <c r="BN9" s="5" t="s">
        <v>2</v>
      </c>
      <c r="BO9"/>
      <c r="BP9" s="80" t="s">
        <v>111</v>
      </c>
      <c r="BQ9" s="80" t="s">
        <v>228</v>
      </c>
      <c r="BS9" s="716"/>
      <c r="BT9" s="709"/>
      <c r="BU9" s="709"/>
      <c r="BV9" s="709"/>
      <c r="BW9" s="709"/>
      <c r="BX9" s="709"/>
      <c r="BY9" s="5" t="s">
        <v>1</v>
      </c>
      <c r="BZ9" s="5" t="s">
        <v>2</v>
      </c>
      <c r="CA9" s="5" t="s">
        <v>1</v>
      </c>
      <c r="CB9" s="5" t="s">
        <v>2</v>
      </c>
      <c r="CC9"/>
      <c r="CD9" s="80" t="s">
        <v>111</v>
      </c>
      <c r="CE9" s="80" t="s">
        <v>228</v>
      </c>
      <c r="CG9" s="716"/>
      <c r="CH9" s="709"/>
      <c r="CI9" s="709"/>
      <c r="CJ9" s="709"/>
      <c r="CK9" s="709"/>
      <c r="CL9" s="709"/>
      <c r="CM9" s="5" t="s">
        <v>1</v>
      </c>
      <c r="CN9" s="5" t="s">
        <v>2</v>
      </c>
      <c r="CO9" s="5" t="s">
        <v>1</v>
      </c>
      <c r="CP9" s="5" t="s">
        <v>2</v>
      </c>
      <c r="CQ9"/>
      <c r="CR9" s="80" t="s">
        <v>111</v>
      </c>
      <c r="CS9" s="80" t="s">
        <v>228</v>
      </c>
      <c r="CU9" s="716"/>
      <c r="CV9" s="709"/>
      <c r="CW9" s="709"/>
      <c r="CX9" s="709"/>
      <c r="CY9" s="709"/>
      <c r="CZ9" s="709"/>
      <c r="DA9" s="5" t="s">
        <v>1</v>
      </c>
      <c r="DB9" s="5" t="s">
        <v>2</v>
      </c>
      <c r="DC9" s="5" t="s">
        <v>1</v>
      </c>
      <c r="DD9" s="5" t="s">
        <v>2</v>
      </c>
      <c r="DE9"/>
      <c r="DF9" s="80" t="s">
        <v>111</v>
      </c>
      <c r="DG9" s="80" t="s">
        <v>228</v>
      </c>
      <c r="DI9" s="716"/>
      <c r="DJ9" s="709"/>
      <c r="DK9" s="709"/>
      <c r="DL9" s="709"/>
      <c r="DM9" s="709"/>
      <c r="DN9" s="709"/>
      <c r="DO9" s="5" t="s">
        <v>1</v>
      </c>
      <c r="DP9" s="5" t="s">
        <v>2</v>
      </c>
      <c r="DQ9" s="5" t="s">
        <v>1</v>
      </c>
      <c r="DR9" s="5" t="s">
        <v>2</v>
      </c>
      <c r="DS9"/>
      <c r="DT9" s="80" t="s">
        <v>111</v>
      </c>
      <c r="DU9" s="80" t="s">
        <v>228</v>
      </c>
    </row>
    <row r="10" spans="1:125" ht="14.95" customHeight="1">
      <c r="A10" s="59"/>
      <c r="B10" s="150" t="s">
        <v>101</v>
      </c>
      <c r="C10" s="116">
        <v>2487</v>
      </c>
      <c r="D10" s="116">
        <f>SUM(D11:D37)</f>
        <v>158.10000000000002</v>
      </c>
      <c r="E10" s="117">
        <f>D10/C10*100</f>
        <v>6.3570566948130294</v>
      </c>
      <c r="F10" s="118"/>
      <c r="G10" s="60">
        <f>D10-212</f>
        <v>-53.899999999999977</v>
      </c>
      <c r="H10" s="60">
        <f>D10/212*100</f>
        <v>74.575471698113219</v>
      </c>
      <c r="I10" s="60">
        <f>D10-182.5</f>
        <v>-24.399999999999977</v>
      </c>
      <c r="J10" s="60">
        <f>D10/182.5*100</f>
        <v>86.63013698630138</v>
      </c>
      <c r="K10"/>
      <c r="L10" s="103"/>
      <c r="M10"/>
      <c r="O10" s="59"/>
      <c r="P10" s="150" t="s">
        <v>101</v>
      </c>
      <c r="Q10" s="116">
        <v>2676</v>
      </c>
      <c r="R10" s="116">
        <f>SUM(R11:R39)</f>
        <v>175.3</v>
      </c>
      <c r="S10" s="117">
        <f>R10/Q10*100</f>
        <v>6.5508221225710024</v>
      </c>
      <c r="T10" s="118"/>
      <c r="U10" s="60">
        <f>R10-158.1</f>
        <v>17.200000000000017</v>
      </c>
      <c r="V10" s="60">
        <f>R10/158.1*100</f>
        <v>110.87919038583176</v>
      </c>
      <c r="W10" s="60">
        <f>R10-158.1</f>
        <v>17.200000000000017</v>
      </c>
      <c r="X10" s="60">
        <f>R10/158.1*100</f>
        <v>110.87919038583176</v>
      </c>
      <c r="Y10"/>
      <c r="Z10" s="103"/>
      <c r="AA10"/>
      <c r="AC10" s="59"/>
      <c r="AD10" s="150" t="s">
        <v>101</v>
      </c>
      <c r="AE10" s="116">
        <v>2795</v>
      </c>
      <c r="AF10" s="116">
        <f>SUM(AF11:AF42)</f>
        <v>203.39999999999998</v>
      </c>
      <c r="AG10" s="117">
        <f>AF10/AE10*100</f>
        <v>7.2772808586762068</v>
      </c>
      <c r="AH10" s="118"/>
      <c r="AI10" s="60">
        <f>AF10-175.3</f>
        <v>28.099999999999966</v>
      </c>
      <c r="AJ10" s="60">
        <f>AF10/175.3*100</f>
        <v>116.02966343411293</v>
      </c>
      <c r="AK10" s="60">
        <f>AF10-158.1</f>
        <v>45.299999999999983</v>
      </c>
      <c r="AL10" s="60">
        <f>AF10/158.1*100</f>
        <v>128.65275142314988</v>
      </c>
      <c r="AM10"/>
      <c r="AN10" s="103"/>
      <c r="AO10"/>
      <c r="AQ10" s="59"/>
      <c r="AR10" s="150" t="s">
        <v>101</v>
      </c>
      <c r="AS10" s="116">
        <v>2860</v>
      </c>
      <c r="AT10" s="116">
        <f>SUM(AT11:AT42)</f>
        <v>204.70000000000002</v>
      </c>
      <c r="AU10" s="117">
        <f>AT10/AS10*100</f>
        <v>7.1573426573426584</v>
      </c>
      <c r="AV10" s="118"/>
      <c r="AW10" s="60">
        <f>AT10-203.4</f>
        <v>1.3000000000000114</v>
      </c>
      <c r="AX10" s="60">
        <f>AT10/203.4*100</f>
        <v>100.63913470993117</v>
      </c>
      <c r="AY10" s="60">
        <f>AT10-158.1</f>
        <v>46.600000000000023</v>
      </c>
      <c r="AZ10" s="60">
        <f>AT10/158.1*100</f>
        <v>129.47501581277675</v>
      </c>
      <c r="BA10"/>
      <c r="BB10" s="103"/>
      <c r="BC10"/>
      <c r="BE10" s="59"/>
      <c r="BF10" s="150" t="s">
        <v>101</v>
      </c>
      <c r="BG10" s="116">
        <v>3001</v>
      </c>
      <c r="BH10" s="116">
        <f>SUM(BH11:BH42)</f>
        <v>189.70000000000005</v>
      </c>
      <c r="BI10" s="117">
        <f t="shared" ref="BI10:BI37" si="0">BH10/BG10*100</f>
        <v>6.3212262579140299</v>
      </c>
      <c r="BJ10" s="118"/>
      <c r="BK10" s="60">
        <f>BH10-204.7</f>
        <v>-14.999999999999943</v>
      </c>
      <c r="BL10" s="60">
        <f>BH10/204.7*100</f>
        <v>92.672203224230614</v>
      </c>
      <c r="BM10" s="60">
        <f>BH10-158.1</f>
        <v>31.600000000000051</v>
      </c>
      <c r="BN10" s="60">
        <f>BH10/158.1*100</f>
        <v>119.98734977862115</v>
      </c>
      <c r="BO10"/>
      <c r="BP10" s="103"/>
      <c r="BQ10"/>
      <c r="BS10" s="59"/>
      <c r="BT10" s="150" t="s">
        <v>101</v>
      </c>
      <c r="BU10" s="116">
        <v>2818</v>
      </c>
      <c r="BV10" s="116">
        <f>SUM(BV11:BV42)</f>
        <v>173.09800000000004</v>
      </c>
      <c r="BW10" s="117">
        <f>BV10/BU10*100</f>
        <v>6.1425833924769355</v>
      </c>
      <c r="BX10" s="118"/>
      <c r="BY10" s="60">
        <f>BV10-189.7</f>
        <v>-16.601999999999947</v>
      </c>
      <c r="BZ10" s="60">
        <f>BV10/189.7*100</f>
        <v>91.248286768582005</v>
      </c>
      <c r="CA10" s="60">
        <f>BV10-158.1</f>
        <v>14.998000000000047</v>
      </c>
      <c r="CB10" s="60">
        <f>BV10/158.1*100</f>
        <v>109.48640101201774</v>
      </c>
      <c r="CC10"/>
      <c r="CD10" s="103"/>
      <c r="CE10"/>
      <c r="CG10" s="59"/>
      <c r="CH10" s="150" t="s">
        <v>101</v>
      </c>
      <c r="CI10" s="116">
        <v>2803</v>
      </c>
      <c r="CJ10" s="116">
        <f>SUM(CJ11:CJ42)</f>
        <v>162.59999999999994</v>
      </c>
      <c r="CK10" s="117">
        <f t="shared" ref="CK10:CK23" si="1">CJ10/CI10*100</f>
        <v>5.8009275775954317</v>
      </c>
      <c r="CL10" s="118"/>
      <c r="CM10" s="60">
        <f>CJ10-173.1</f>
        <v>-10.500000000000057</v>
      </c>
      <c r="CN10" s="60">
        <f>CJ10/173.1*100</f>
        <v>93.934142114384713</v>
      </c>
      <c r="CO10" s="60">
        <f>CJ10-158.1</f>
        <v>4.4999999999999432</v>
      </c>
      <c r="CP10" s="60">
        <f>CJ10/158.1*100</f>
        <v>102.84629981024665</v>
      </c>
      <c r="CQ10"/>
      <c r="CR10" s="103"/>
      <c r="CS10"/>
      <c r="CU10" s="59"/>
      <c r="CV10" s="150" t="s">
        <v>101</v>
      </c>
      <c r="CW10" s="116">
        <v>3389</v>
      </c>
      <c r="CX10" s="116">
        <f>SUM(CX11:CX42)</f>
        <v>152.10000000000002</v>
      </c>
      <c r="CY10" s="117">
        <f t="shared" ref="CY10:CY23" si="2">CX10/CW10*100</f>
        <v>4.4880495721451767</v>
      </c>
      <c r="CZ10" s="118"/>
      <c r="DA10" s="60">
        <f>CX10-162.6</f>
        <v>-10.499999999999972</v>
      </c>
      <c r="DB10" s="60">
        <f>CX10/162.6*100</f>
        <v>93.542435424354267</v>
      </c>
      <c r="DC10" s="60">
        <f>CX10-158.1</f>
        <v>-5.9999999999999716</v>
      </c>
      <c r="DD10" s="60">
        <f>CX10/158.1*100</f>
        <v>96.204933586337788</v>
      </c>
      <c r="DE10"/>
      <c r="DF10" s="103"/>
      <c r="DG10"/>
      <c r="DI10" s="59"/>
      <c r="DJ10" s="150" t="s">
        <v>101</v>
      </c>
      <c r="DK10" s="116">
        <v>3219</v>
      </c>
      <c r="DL10" s="116">
        <f>SUM(DL11:DL42)</f>
        <v>140</v>
      </c>
      <c r="DM10" s="117">
        <f t="shared" ref="DM10:DM24" si="3">DL10/DK10*100</f>
        <v>4.3491767629698659</v>
      </c>
      <c r="DN10" s="118"/>
      <c r="DO10" s="60">
        <f>DL10-152.1</f>
        <v>-12.099999999999994</v>
      </c>
      <c r="DP10" s="60">
        <f>DL10/152.1*100</f>
        <v>92.044707429322813</v>
      </c>
      <c r="DQ10" s="60">
        <f>DL10-158.1</f>
        <v>-18.099999999999994</v>
      </c>
      <c r="DR10" s="60">
        <f>DL10/158.1*100</f>
        <v>88.551549652118908</v>
      </c>
      <c r="DS10"/>
      <c r="DT10" s="103"/>
      <c r="DU10"/>
    </row>
    <row r="11" spans="1:125" ht="14.95" customHeight="1">
      <c r="A11" s="52">
        <v>1</v>
      </c>
      <c r="B11" s="7" t="s">
        <v>10</v>
      </c>
      <c r="C11" s="83">
        <v>72.7</v>
      </c>
      <c r="D11" s="95">
        <v>35.299999999999997</v>
      </c>
      <c r="E11" s="65">
        <f>D11/C11*100</f>
        <v>48.555708390646487</v>
      </c>
      <c r="F11" s="115">
        <f>D11/158.1*100</f>
        <v>22.32764073371284</v>
      </c>
      <c r="G11" s="101">
        <f>D11-L11</f>
        <v>0</v>
      </c>
      <c r="H11" s="67">
        <f t="shared" ref="H11:H17" si="4">D11/L11*100</f>
        <v>100</v>
      </c>
      <c r="I11" s="102">
        <f>D11-M11</f>
        <v>-10.700000000000003</v>
      </c>
      <c r="J11" s="102">
        <f>D11/M11*100</f>
        <v>76.739130434782595</v>
      </c>
      <c r="K11"/>
      <c r="L11" s="95">
        <v>35.299999999999997</v>
      </c>
      <c r="M11" s="95">
        <v>46</v>
      </c>
      <c r="O11" s="52">
        <v>1</v>
      </c>
      <c r="P11" s="7" t="s">
        <v>10</v>
      </c>
      <c r="Q11" s="83">
        <v>85.9</v>
      </c>
      <c r="R11" s="95">
        <v>35.299999999999997</v>
      </c>
      <c r="S11" s="65">
        <f t="shared" ref="S11:S19" si="5">R11/Q11*100</f>
        <v>41.094295692665881</v>
      </c>
      <c r="T11" s="115">
        <f>R11/175.3*100</f>
        <v>20.136908157444378</v>
      </c>
      <c r="U11" s="101">
        <f>R11-Z11</f>
        <v>0</v>
      </c>
      <c r="V11" s="67">
        <f>R11/Z11*100</f>
        <v>100</v>
      </c>
      <c r="W11" s="101">
        <f>R11-AA11</f>
        <v>0</v>
      </c>
      <c r="X11" s="101">
        <f t="shared" ref="X11:X18" si="6">R11/AA11*100</f>
        <v>100</v>
      </c>
      <c r="Y11"/>
      <c r="Z11" s="95">
        <v>35.299999999999997</v>
      </c>
      <c r="AA11" s="95">
        <v>35.299999999999997</v>
      </c>
      <c r="AC11" s="52">
        <v>1</v>
      </c>
      <c r="AD11" s="7" t="s">
        <v>10</v>
      </c>
      <c r="AE11" s="83">
        <v>91.2</v>
      </c>
      <c r="AF11" s="95">
        <v>35.299999999999997</v>
      </c>
      <c r="AG11" s="65">
        <f t="shared" ref="AG11:AG41" si="7">AF11/AE11*100</f>
        <v>38.706140350877192</v>
      </c>
      <c r="AH11" s="115">
        <f>AF11/203.4*100</f>
        <v>17.354965585054078</v>
      </c>
      <c r="AI11" s="101">
        <f>AF11-AN11</f>
        <v>0</v>
      </c>
      <c r="AJ11" s="67">
        <f>AF11/AN11*100</f>
        <v>100</v>
      </c>
      <c r="AK11" s="101">
        <f>AF11-AO11</f>
        <v>0</v>
      </c>
      <c r="AL11" s="101">
        <f t="shared" ref="AL11:AL18" si="8">AF11/AO11*100</f>
        <v>100</v>
      </c>
      <c r="AM11"/>
      <c r="AN11" s="95">
        <v>35.299999999999997</v>
      </c>
      <c r="AO11" s="95">
        <v>35.299999999999997</v>
      </c>
      <c r="AQ11" s="52">
        <v>1</v>
      </c>
      <c r="AR11" s="7" t="s">
        <v>10</v>
      </c>
      <c r="AS11" s="83">
        <v>83.9</v>
      </c>
      <c r="AT11" s="95">
        <v>35.299999999999997</v>
      </c>
      <c r="AU11" s="65">
        <f>AT11/AS11*100</f>
        <v>42.073897497020255</v>
      </c>
      <c r="AV11" s="115">
        <f>AT11/204.7*100</f>
        <v>17.244748412310699</v>
      </c>
      <c r="AW11" s="101">
        <f>AT11-BB11</f>
        <v>0</v>
      </c>
      <c r="AX11" s="67">
        <f>AT11/BB11*100</f>
        <v>100</v>
      </c>
      <c r="AY11" s="101">
        <f>AT11-BC11</f>
        <v>0</v>
      </c>
      <c r="AZ11" s="101">
        <f>AT11/BC11*100</f>
        <v>100</v>
      </c>
      <c r="BA11"/>
      <c r="BB11" s="95">
        <v>35.299999999999997</v>
      </c>
      <c r="BC11" s="95">
        <v>35.299999999999997</v>
      </c>
      <c r="BE11" s="52">
        <v>1</v>
      </c>
      <c r="BF11" s="7" t="s">
        <v>10</v>
      </c>
      <c r="BG11" s="83">
        <v>73.099999999999994</v>
      </c>
      <c r="BH11" s="95">
        <v>35.299999999999997</v>
      </c>
      <c r="BI11" s="65">
        <f t="shared" si="0"/>
        <v>48.290013679890556</v>
      </c>
      <c r="BJ11" s="115">
        <f>BH11/189.7*100</f>
        <v>18.608328940432262</v>
      </c>
      <c r="BK11" s="101">
        <f>BH11-BP11</f>
        <v>0</v>
      </c>
      <c r="BL11" s="67">
        <f>BH11/BP11*100</f>
        <v>100</v>
      </c>
      <c r="BM11" s="101">
        <f>BH11-BQ11</f>
        <v>0</v>
      </c>
      <c r="BN11" s="101">
        <f>BH11/BQ11*100</f>
        <v>100</v>
      </c>
      <c r="BO11"/>
      <c r="BP11" s="95">
        <v>35.299999999999997</v>
      </c>
      <c r="BQ11" s="95">
        <v>35.299999999999997</v>
      </c>
      <c r="BS11" s="52">
        <v>1</v>
      </c>
      <c r="BT11" s="7" t="s">
        <v>10</v>
      </c>
      <c r="BU11" s="83">
        <v>84.3</v>
      </c>
      <c r="BV11" s="95">
        <v>35.299999999999997</v>
      </c>
      <c r="BW11" s="65">
        <f>BV11/BU11*100</f>
        <v>41.874258600237248</v>
      </c>
      <c r="BX11" s="115">
        <f>BV11/173.1*100</f>
        <v>20.392836510687463</v>
      </c>
      <c r="BY11" s="101">
        <f>BV11-CD11</f>
        <v>0</v>
      </c>
      <c r="BZ11" s="67">
        <f t="shared" ref="BZ11:BZ30" si="9">BV11/CD11*100</f>
        <v>100</v>
      </c>
      <c r="CA11" s="101">
        <f>BV11-CE11</f>
        <v>0</v>
      </c>
      <c r="CB11" s="101">
        <f>BV11/CE11*100</f>
        <v>100</v>
      </c>
      <c r="CC11"/>
      <c r="CD11" s="95">
        <v>35.299999999999997</v>
      </c>
      <c r="CE11" s="95">
        <v>35.299999999999997</v>
      </c>
      <c r="CG11" s="52">
        <v>1</v>
      </c>
      <c r="CH11" s="7" t="s">
        <v>10</v>
      </c>
      <c r="CI11" s="83">
        <v>70.900000000000006</v>
      </c>
      <c r="CJ11" s="95">
        <v>35.299999999999997</v>
      </c>
      <c r="CK11" s="65">
        <f t="shared" si="1"/>
        <v>49.788434414668536</v>
      </c>
      <c r="CL11" s="115">
        <f>CJ11/162.6*100</f>
        <v>21.709717097170973</v>
      </c>
      <c r="CM11" s="101">
        <f t="shared" ref="CM11:CM37" si="10">CJ11-CR11</f>
        <v>0</v>
      </c>
      <c r="CN11" s="67">
        <f>CJ11/CR11*100</f>
        <v>100</v>
      </c>
      <c r="CO11" s="101">
        <f>CJ11-CS11</f>
        <v>0</v>
      </c>
      <c r="CP11" s="101">
        <f>CJ11/CS11*100</f>
        <v>100</v>
      </c>
      <c r="CQ11"/>
      <c r="CR11" s="95">
        <v>35.299999999999997</v>
      </c>
      <c r="CS11" s="95">
        <v>35.299999999999997</v>
      </c>
      <c r="CU11" s="52">
        <v>1</v>
      </c>
      <c r="CV11" s="7" t="s">
        <v>10</v>
      </c>
      <c r="CW11" s="83">
        <v>116.8</v>
      </c>
      <c r="CX11" s="95">
        <v>35.299999999999997</v>
      </c>
      <c r="CY11" s="65">
        <f t="shared" si="2"/>
        <v>30.222602739726025</v>
      </c>
      <c r="CZ11" s="115">
        <f>CX11/152.1*100</f>
        <v>23.208415516107824</v>
      </c>
      <c r="DA11" s="101">
        <f>CX11-DF11</f>
        <v>0</v>
      </c>
      <c r="DB11" s="67">
        <f>CX11/DF11*100</f>
        <v>100</v>
      </c>
      <c r="DC11" s="101">
        <f>CX11-DG11</f>
        <v>0</v>
      </c>
      <c r="DD11" s="101">
        <f>CX11/DG11*100</f>
        <v>100</v>
      </c>
      <c r="DE11"/>
      <c r="DF11" s="95">
        <v>35.299999999999997</v>
      </c>
      <c r="DG11" s="95">
        <v>35.299999999999997</v>
      </c>
      <c r="DI11" s="52">
        <v>1</v>
      </c>
      <c r="DJ11" s="7" t="s">
        <v>10</v>
      </c>
      <c r="DK11" s="83">
        <v>107.2</v>
      </c>
      <c r="DL11" s="95">
        <v>35.299999999999997</v>
      </c>
      <c r="DM11" s="65">
        <f t="shared" si="3"/>
        <v>32.929104477611936</v>
      </c>
      <c r="DN11" s="115">
        <f>DL11/140*100</f>
        <v>25.214285714285712</v>
      </c>
      <c r="DO11" s="101">
        <f>DL11-DT11</f>
        <v>0</v>
      </c>
      <c r="DP11" s="67">
        <f t="shared" ref="DP11:DP32" si="11">DL11/DT11*100</f>
        <v>100</v>
      </c>
      <c r="DQ11" s="101">
        <f>DL11-DU11</f>
        <v>0</v>
      </c>
      <c r="DR11" s="101">
        <f>DL11/DU11*100</f>
        <v>100</v>
      </c>
      <c r="DS11"/>
      <c r="DT11" s="95">
        <v>35.299999999999997</v>
      </c>
      <c r="DU11" s="95">
        <v>35.299999999999997</v>
      </c>
    </row>
    <row r="12" spans="1:125" ht="14.95" customHeight="1">
      <c r="A12" s="52">
        <v>2</v>
      </c>
      <c r="B12" s="7" t="s">
        <v>46</v>
      </c>
      <c r="C12" s="74">
        <v>33.1</v>
      </c>
      <c r="D12" s="95">
        <v>31.8</v>
      </c>
      <c r="E12" s="65">
        <f t="shared" ref="E12:E18" si="12">D12/C12*100</f>
        <v>96.072507552870093</v>
      </c>
      <c r="F12" s="115">
        <f>D12/158.1*100</f>
        <v>20.113851992409867</v>
      </c>
      <c r="G12" s="102">
        <f>D12-L12</f>
        <v>-1.5999999999999979</v>
      </c>
      <c r="H12" s="68">
        <f t="shared" si="4"/>
        <v>95.209580838323362</v>
      </c>
      <c r="I12" s="101">
        <f>D12-M12</f>
        <v>17.399999999999999</v>
      </c>
      <c r="J12" s="101" t="s">
        <v>208</v>
      </c>
      <c r="K12"/>
      <c r="L12" s="95">
        <v>33.4</v>
      </c>
      <c r="M12" s="95">
        <v>14.4</v>
      </c>
      <c r="O12" s="52">
        <v>2</v>
      </c>
      <c r="P12" s="7" t="s">
        <v>46</v>
      </c>
      <c r="Q12" s="74">
        <v>32.5</v>
      </c>
      <c r="R12" s="95">
        <v>31.7</v>
      </c>
      <c r="S12" s="65">
        <f t="shared" si="5"/>
        <v>97.538461538461547</v>
      </c>
      <c r="T12" s="115">
        <f>R12/175.3*100</f>
        <v>18.083285795778664</v>
      </c>
      <c r="U12" s="102">
        <f>R12-Z12</f>
        <v>-0.10000000000000142</v>
      </c>
      <c r="V12" s="68">
        <f>R12/Z12*100</f>
        <v>99.685534591194966</v>
      </c>
      <c r="W12" s="102">
        <f>R12-AA12</f>
        <v>-0.10000000000000142</v>
      </c>
      <c r="X12" s="102">
        <f t="shared" si="6"/>
        <v>99.685534591194966</v>
      </c>
      <c r="Y12"/>
      <c r="Z12" s="95">
        <v>31.8</v>
      </c>
      <c r="AA12" s="95">
        <v>31.8</v>
      </c>
      <c r="AC12" s="52">
        <v>2</v>
      </c>
      <c r="AD12" s="7" t="s">
        <v>46</v>
      </c>
      <c r="AE12" s="74">
        <v>32.5</v>
      </c>
      <c r="AF12" s="95">
        <v>31.7</v>
      </c>
      <c r="AG12" s="65">
        <f t="shared" si="7"/>
        <v>97.538461538461547</v>
      </c>
      <c r="AH12" s="115">
        <f>AF12/203.4*100</f>
        <v>15.585054080629302</v>
      </c>
      <c r="AI12" s="101">
        <f>AF12-AN12</f>
        <v>0</v>
      </c>
      <c r="AJ12" s="67">
        <f>AF12/AN12*100</f>
        <v>100</v>
      </c>
      <c r="AK12" s="102">
        <f>AF12-AO12</f>
        <v>-0.10000000000000142</v>
      </c>
      <c r="AL12" s="102">
        <f>AF12/AO12*100</f>
        <v>99.685534591194966</v>
      </c>
      <c r="AM12"/>
      <c r="AN12" s="95">
        <v>31.7</v>
      </c>
      <c r="AO12" s="95">
        <v>31.8</v>
      </c>
      <c r="AQ12" s="52">
        <v>2</v>
      </c>
      <c r="AR12" s="7" t="s">
        <v>46</v>
      </c>
      <c r="AS12" s="74">
        <v>35</v>
      </c>
      <c r="AT12" s="95">
        <v>31.7</v>
      </c>
      <c r="AU12" s="65">
        <f>AT12/AS12*100</f>
        <v>90.571428571428569</v>
      </c>
      <c r="AV12" s="115">
        <f>AT12/204.7*100</f>
        <v>15.486077186126037</v>
      </c>
      <c r="AW12" s="101">
        <f>AT12-BB12</f>
        <v>0</v>
      </c>
      <c r="AX12" s="67">
        <f>AT12/BB12*100</f>
        <v>100</v>
      </c>
      <c r="AY12" s="102">
        <f>AT12-BC12</f>
        <v>-0.10000000000000142</v>
      </c>
      <c r="AZ12" s="102">
        <f>AT12/BC12*100</f>
        <v>99.685534591194966</v>
      </c>
      <c r="BA12"/>
      <c r="BB12" s="95">
        <v>31.7</v>
      </c>
      <c r="BC12" s="95">
        <v>31.8</v>
      </c>
      <c r="BE12" s="52">
        <v>2</v>
      </c>
      <c r="BF12" s="7" t="s">
        <v>46</v>
      </c>
      <c r="BG12" s="74">
        <v>35.6</v>
      </c>
      <c r="BH12" s="95">
        <v>31.7</v>
      </c>
      <c r="BI12" s="65">
        <f t="shared" si="0"/>
        <v>89.044943820224702</v>
      </c>
      <c r="BJ12" s="115">
        <f>BH12/189.7*100</f>
        <v>16.710595677385346</v>
      </c>
      <c r="BK12" s="101">
        <f>BH12-BP12</f>
        <v>0</v>
      </c>
      <c r="BL12" s="67">
        <f>BH12/BP12*100</f>
        <v>100</v>
      </c>
      <c r="BM12" s="102">
        <f>BH12-BQ12</f>
        <v>-0.10000000000000142</v>
      </c>
      <c r="BN12" s="102">
        <f>BH12/BQ12*100</f>
        <v>99.685534591194966</v>
      </c>
      <c r="BO12"/>
      <c r="BP12" s="95">
        <v>31.7</v>
      </c>
      <c r="BQ12" s="95">
        <v>31.8</v>
      </c>
      <c r="BS12" s="52">
        <v>2</v>
      </c>
      <c r="BT12" s="7" t="s">
        <v>84</v>
      </c>
      <c r="BU12" s="74">
        <v>279.89999999999998</v>
      </c>
      <c r="BV12" s="95">
        <v>20.872</v>
      </c>
      <c r="BW12" s="82">
        <f t="shared" ref="BW12:BW23" si="13">BV12/BU12*100</f>
        <v>7.4569489103251163</v>
      </c>
      <c r="BX12" s="115">
        <f>BV12/173.1*100</f>
        <v>12.057770075101098</v>
      </c>
      <c r="BY12" s="102">
        <f>BV12-CD12</f>
        <v>-3.9280000000000008</v>
      </c>
      <c r="BZ12" s="68">
        <f t="shared" si="9"/>
        <v>84.161290322580641</v>
      </c>
      <c r="CA12" s="101">
        <f>BV12-CE12</f>
        <v>20.872</v>
      </c>
      <c r="CB12" s="101" t="s">
        <v>7</v>
      </c>
      <c r="CC12"/>
      <c r="CD12" s="95">
        <v>24.8</v>
      </c>
      <c r="CE12" s="85">
        <v>0</v>
      </c>
      <c r="CG12" s="52">
        <v>2</v>
      </c>
      <c r="CH12" s="7" t="s">
        <v>84</v>
      </c>
      <c r="CI12" s="74">
        <v>280.8</v>
      </c>
      <c r="CJ12" s="95">
        <v>24.8</v>
      </c>
      <c r="CK12" s="82">
        <f t="shared" si="1"/>
        <v>8.8319088319088319</v>
      </c>
      <c r="CL12" s="115">
        <f>CJ12/162.6*100</f>
        <v>15.252152521525216</v>
      </c>
      <c r="CM12" s="101">
        <f t="shared" si="10"/>
        <v>3.9280000000000008</v>
      </c>
      <c r="CN12" s="67">
        <f>CJ12/CR12*100</f>
        <v>118.81947106170946</v>
      </c>
      <c r="CO12" s="101">
        <f>CJ12-CS12</f>
        <v>24.8</v>
      </c>
      <c r="CP12" s="101" t="s">
        <v>7</v>
      </c>
      <c r="CQ12"/>
      <c r="CR12" s="95">
        <v>20.872</v>
      </c>
      <c r="CS12" s="85">
        <v>0</v>
      </c>
      <c r="CU12" s="52">
        <v>2</v>
      </c>
      <c r="CV12" s="7" t="s">
        <v>84</v>
      </c>
      <c r="CW12" s="74">
        <v>259.60000000000002</v>
      </c>
      <c r="CX12" s="95">
        <v>19.3</v>
      </c>
      <c r="CY12" s="82">
        <f t="shared" si="2"/>
        <v>7.4345146379044689</v>
      </c>
      <c r="CZ12" s="115">
        <f>CX12/152.1*100</f>
        <v>12.689020381328076</v>
      </c>
      <c r="DA12" s="102">
        <f t="shared" ref="DA12:DA36" si="14">CX12-DF12</f>
        <v>-5.5</v>
      </c>
      <c r="DB12" s="68">
        <f>CX12/DF12*100</f>
        <v>77.822580645161281</v>
      </c>
      <c r="DC12" s="101">
        <f>CX12-DG12</f>
        <v>19.3</v>
      </c>
      <c r="DD12" s="101" t="s">
        <v>7</v>
      </c>
      <c r="DE12"/>
      <c r="DF12" s="95">
        <v>24.8</v>
      </c>
      <c r="DG12" s="85">
        <v>0</v>
      </c>
      <c r="DI12" s="52">
        <v>2</v>
      </c>
      <c r="DJ12" s="7" t="s">
        <v>29</v>
      </c>
      <c r="DK12" s="74">
        <v>66.2</v>
      </c>
      <c r="DL12" s="95">
        <v>19.3</v>
      </c>
      <c r="DM12" s="65">
        <f t="shared" si="3"/>
        <v>29.154078549848943</v>
      </c>
      <c r="DN12" s="115">
        <f>DL12/140*100</f>
        <v>13.785714285714286</v>
      </c>
      <c r="DO12" s="101">
        <f t="shared" ref="DO12:DO33" si="15">DL12-DT12</f>
        <v>7.4</v>
      </c>
      <c r="DP12" s="67">
        <f t="shared" si="11"/>
        <v>162.18487394957984</v>
      </c>
      <c r="DQ12" s="101">
        <f>DL12-DU12</f>
        <v>4.3000000000000007</v>
      </c>
      <c r="DR12" s="101">
        <f t="shared" ref="DR12:DR26" si="16">DL12/DU12*100</f>
        <v>128.66666666666666</v>
      </c>
      <c r="DS12"/>
      <c r="DT12" s="95">
        <v>11.9</v>
      </c>
      <c r="DU12" s="95">
        <v>15</v>
      </c>
    </row>
    <row r="13" spans="1:125" s="11" customFormat="1" ht="14.95" customHeight="1">
      <c r="A13" s="52">
        <v>3</v>
      </c>
      <c r="B13" s="7" t="s">
        <v>29</v>
      </c>
      <c r="C13" s="83">
        <v>80.7</v>
      </c>
      <c r="D13" s="95">
        <v>15</v>
      </c>
      <c r="E13" s="82">
        <f>D13/C13*100</f>
        <v>18.587360594795538</v>
      </c>
      <c r="F13" s="111">
        <f>D13/158.1*100</f>
        <v>9.4876660341555983</v>
      </c>
      <c r="G13" s="102">
        <f>D13-L13</f>
        <v>-8.3999999999999986</v>
      </c>
      <c r="H13" s="68">
        <f t="shared" si="4"/>
        <v>64.102564102564102</v>
      </c>
      <c r="I13" s="101">
        <f>D13-M13</f>
        <v>15</v>
      </c>
      <c r="J13" s="101" t="s">
        <v>7</v>
      </c>
      <c r="K13"/>
      <c r="L13" s="95">
        <v>23.4</v>
      </c>
      <c r="M13" s="85">
        <v>0</v>
      </c>
      <c r="O13" s="52">
        <v>3</v>
      </c>
      <c r="P13" s="7" t="s">
        <v>29</v>
      </c>
      <c r="Q13" s="83">
        <v>70.900000000000006</v>
      </c>
      <c r="R13" s="95">
        <v>13.2</v>
      </c>
      <c r="S13" s="82">
        <f t="shared" si="5"/>
        <v>18.617771509167842</v>
      </c>
      <c r="T13" s="111">
        <f>R13/175.3*100</f>
        <v>7.5299486594409579</v>
      </c>
      <c r="U13" s="102">
        <f>R13-Z13</f>
        <v>-1.8000000000000007</v>
      </c>
      <c r="V13" s="68">
        <f t="shared" ref="V13:V18" si="17">R13/Z13*100</f>
        <v>88</v>
      </c>
      <c r="W13" s="102">
        <f>R13-AA13</f>
        <v>-1.8000000000000007</v>
      </c>
      <c r="X13" s="102">
        <f t="shared" si="6"/>
        <v>88</v>
      </c>
      <c r="Y13"/>
      <c r="Z13" s="95">
        <v>15</v>
      </c>
      <c r="AA13" s="95">
        <v>15</v>
      </c>
      <c r="AC13" s="52">
        <v>3</v>
      </c>
      <c r="AD13" s="7" t="s">
        <v>36</v>
      </c>
      <c r="AE13" s="83">
        <v>71.2</v>
      </c>
      <c r="AF13" s="95">
        <v>17</v>
      </c>
      <c r="AG13" s="82">
        <f>AF13/AE13*100</f>
        <v>23.876404494382022</v>
      </c>
      <c r="AH13" s="111">
        <f>AF13/203.4*100</f>
        <v>8.3579154375614557</v>
      </c>
      <c r="AI13" s="101">
        <f>AF13-AN13</f>
        <v>4.4000000000000004</v>
      </c>
      <c r="AJ13" s="67">
        <f t="shared" ref="AJ13:AJ18" si="18">AF13/AN13*100</f>
        <v>134.92063492063494</v>
      </c>
      <c r="AK13" s="101">
        <f>AF13-AO13</f>
        <v>4.5</v>
      </c>
      <c r="AL13" s="101">
        <f t="shared" si="8"/>
        <v>136</v>
      </c>
      <c r="AM13"/>
      <c r="AN13" s="95">
        <v>12.6</v>
      </c>
      <c r="AO13" s="95">
        <v>12.5</v>
      </c>
      <c r="AQ13" s="52">
        <v>3</v>
      </c>
      <c r="AR13" s="7" t="s">
        <v>84</v>
      </c>
      <c r="AS13" s="83">
        <v>302.60000000000002</v>
      </c>
      <c r="AT13" s="95">
        <v>19.2</v>
      </c>
      <c r="AU13" s="82">
        <f>AT13/AS13*100</f>
        <v>6.3450099140779894</v>
      </c>
      <c r="AV13" s="111">
        <f>AT13/204.7*100</f>
        <v>9.3795798729848556</v>
      </c>
      <c r="AW13" s="101">
        <f>AT13-BB13</f>
        <v>19.2</v>
      </c>
      <c r="AX13" s="101" t="s">
        <v>7</v>
      </c>
      <c r="AY13" s="101">
        <f>AT13-BC13</f>
        <v>19.2</v>
      </c>
      <c r="AZ13" s="101" t="s">
        <v>7</v>
      </c>
      <c r="BA13"/>
      <c r="BB13" s="85">
        <v>0</v>
      </c>
      <c r="BC13" s="85">
        <v>0</v>
      </c>
      <c r="BE13" s="52">
        <v>3</v>
      </c>
      <c r="BF13" s="7" t="s">
        <v>84</v>
      </c>
      <c r="BG13" s="83">
        <v>321.8</v>
      </c>
      <c r="BH13" s="95">
        <v>24.8</v>
      </c>
      <c r="BI13" s="82">
        <f t="shared" si="0"/>
        <v>7.7066500932256057</v>
      </c>
      <c r="BJ13" s="111">
        <f>BH13/189.7*100</f>
        <v>13.073273589878756</v>
      </c>
      <c r="BK13" s="101">
        <f>BH13-BP13</f>
        <v>5.6000000000000014</v>
      </c>
      <c r="BL13" s="67">
        <f>BH13/BP13*100</f>
        <v>129.16666666666669</v>
      </c>
      <c r="BM13" s="101">
        <f>BH13-BQ13</f>
        <v>24.8</v>
      </c>
      <c r="BN13" s="101" t="s">
        <v>7</v>
      </c>
      <c r="BO13"/>
      <c r="BP13" s="95">
        <v>19.2</v>
      </c>
      <c r="BQ13" s="85">
        <v>0</v>
      </c>
      <c r="BS13" s="52">
        <v>3</v>
      </c>
      <c r="BT13" s="7" t="s">
        <v>46</v>
      </c>
      <c r="BU13" s="83">
        <v>22.3</v>
      </c>
      <c r="BV13" s="95">
        <v>17.3</v>
      </c>
      <c r="BW13" s="65">
        <f t="shared" si="13"/>
        <v>77.578475336322867</v>
      </c>
      <c r="BX13" s="115">
        <f>BV13/173.1*100</f>
        <v>9.9942229924898918</v>
      </c>
      <c r="BY13" s="102">
        <f>BV13-CD13</f>
        <v>-14.399999999999999</v>
      </c>
      <c r="BZ13" s="68">
        <f t="shared" si="9"/>
        <v>54.57413249211357</v>
      </c>
      <c r="CA13" s="102">
        <f>BV13-CE13</f>
        <v>-14.5</v>
      </c>
      <c r="CB13" s="102">
        <f t="shared" ref="CB13:CB19" si="19">BV13/CE13*100</f>
        <v>54.40251572327044</v>
      </c>
      <c r="CC13"/>
      <c r="CD13" s="95">
        <v>31.7</v>
      </c>
      <c r="CE13" s="95">
        <v>31.8</v>
      </c>
      <c r="CG13" s="52">
        <v>3</v>
      </c>
      <c r="CH13" s="7" t="s">
        <v>46</v>
      </c>
      <c r="CI13" s="83">
        <v>22.6</v>
      </c>
      <c r="CJ13" s="95">
        <v>17.3</v>
      </c>
      <c r="CK13" s="65">
        <f t="shared" si="1"/>
        <v>76.548672566371678</v>
      </c>
      <c r="CL13" s="115">
        <f>CJ13/162.6*100</f>
        <v>10.639606396063961</v>
      </c>
      <c r="CM13" s="101">
        <f t="shared" si="10"/>
        <v>0</v>
      </c>
      <c r="CN13" s="67">
        <f>CJ13/CR13*100</f>
        <v>100</v>
      </c>
      <c r="CO13" s="102">
        <f>CJ13-CS13</f>
        <v>-14.5</v>
      </c>
      <c r="CP13" s="102">
        <f t="shared" ref="CP13:CP18" si="20">CJ13/CS13*100</f>
        <v>54.40251572327044</v>
      </c>
      <c r="CQ13"/>
      <c r="CR13" s="95">
        <v>17.3</v>
      </c>
      <c r="CS13" s="95">
        <v>31.8</v>
      </c>
      <c r="CU13" s="52">
        <v>3</v>
      </c>
      <c r="CV13" s="7" t="s">
        <v>36</v>
      </c>
      <c r="CW13" s="83">
        <v>82.8</v>
      </c>
      <c r="CX13" s="95">
        <v>13.4</v>
      </c>
      <c r="CY13" s="82">
        <f t="shared" si="2"/>
        <v>16.183574879227052</v>
      </c>
      <c r="CZ13" s="111">
        <f>CX13/152.1*100</f>
        <v>8.8099934253780425</v>
      </c>
      <c r="DA13" s="102">
        <f t="shared" si="14"/>
        <v>-1.5</v>
      </c>
      <c r="DB13" s="68">
        <f>CX13/DF13*100</f>
        <v>89.932885906040269</v>
      </c>
      <c r="DC13" s="101">
        <f>CX13-DG13</f>
        <v>0.90000000000000036</v>
      </c>
      <c r="DD13" s="101">
        <f t="shared" ref="DD13:DD19" si="21">CX13/DG13*100</f>
        <v>107.2</v>
      </c>
      <c r="DE13"/>
      <c r="DF13" s="95">
        <v>14.9</v>
      </c>
      <c r="DG13" s="95">
        <v>12.5</v>
      </c>
      <c r="DI13" s="52">
        <v>3</v>
      </c>
      <c r="DJ13" s="7" t="s">
        <v>84</v>
      </c>
      <c r="DK13" s="83">
        <v>292.60000000000002</v>
      </c>
      <c r="DL13" s="95">
        <v>19.2</v>
      </c>
      <c r="DM13" s="82">
        <f t="shared" si="3"/>
        <v>6.5618591934381394</v>
      </c>
      <c r="DN13" s="115">
        <f>DL13/140*100</f>
        <v>13.714285714285715</v>
      </c>
      <c r="DO13" s="102">
        <f t="shared" si="15"/>
        <v>-0.10000000000000142</v>
      </c>
      <c r="DP13" s="68">
        <f t="shared" si="11"/>
        <v>99.481865284974091</v>
      </c>
      <c r="DQ13" s="101">
        <f>DL13-DU13</f>
        <v>19.2</v>
      </c>
      <c r="DR13" s="101" t="s">
        <v>7</v>
      </c>
      <c r="DS13"/>
      <c r="DT13" s="95">
        <v>19.3</v>
      </c>
      <c r="DU13" s="85">
        <v>0</v>
      </c>
    </row>
    <row r="14" spans="1:125" ht="14.95" customHeight="1">
      <c r="A14" s="52">
        <v>4</v>
      </c>
      <c r="B14" s="7" t="s">
        <v>36</v>
      </c>
      <c r="C14" s="74">
        <v>65.5</v>
      </c>
      <c r="D14" s="95">
        <v>12.5</v>
      </c>
      <c r="E14" s="82">
        <f t="shared" si="12"/>
        <v>19.083969465648856</v>
      </c>
      <c r="F14" s="111">
        <f t="shared" ref="F14:F33" si="22">D14/158.1*100</f>
        <v>7.9063883617963322</v>
      </c>
      <c r="G14" s="101">
        <f>D14-L14</f>
        <v>0</v>
      </c>
      <c r="H14" s="67">
        <f t="shared" si="4"/>
        <v>100</v>
      </c>
      <c r="I14" s="101">
        <f>D14-M14</f>
        <v>9.1999999999999993</v>
      </c>
      <c r="J14" s="101" t="s">
        <v>201</v>
      </c>
      <c r="K14"/>
      <c r="L14" s="95">
        <v>12.5</v>
      </c>
      <c r="M14" s="127">
        <v>3.3</v>
      </c>
      <c r="O14" s="52">
        <v>4</v>
      </c>
      <c r="P14" s="7" t="s">
        <v>36</v>
      </c>
      <c r="Q14" s="74">
        <v>64.7</v>
      </c>
      <c r="R14" s="95">
        <v>12.6</v>
      </c>
      <c r="S14" s="82">
        <f t="shared" si="5"/>
        <v>19.474497681607417</v>
      </c>
      <c r="T14" s="111">
        <f t="shared" ref="T14:T38" si="23">R14/175.3*100</f>
        <v>7.1876782658300051</v>
      </c>
      <c r="U14" s="101">
        <f>R14-Z14</f>
        <v>9.9999999999999645E-2</v>
      </c>
      <c r="V14" s="67">
        <f t="shared" si="17"/>
        <v>100.8</v>
      </c>
      <c r="W14" s="101">
        <f>R14-AA14</f>
        <v>9.9999999999999645E-2</v>
      </c>
      <c r="X14" s="101">
        <f t="shared" si="6"/>
        <v>100.8</v>
      </c>
      <c r="Y14"/>
      <c r="Z14" s="95">
        <v>12.5</v>
      </c>
      <c r="AA14" s="95">
        <v>12.5</v>
      </c>
      <c r="AC14" s="52">
        <v>4</v>
      </c>
      <c r="AD14" s="7" t="s">
        <v>29</v>
      </c>
      <c r="AE14" s="74">
        <v>75.7</v>
      </c>
      <c r="AF14" s="95">
        <v>13.3</v>
      </c>
      <c r="AG14" s="82">
        <f t="shared" si="7"/>
        <v>17.569352708058126</v>
      </c>
      <c r="AH14" s="111">
        <f t="shared" ref="AH14:AH41" si="24">AF14/203.4*100</f>
        <v>6.5388397246804324</v>
      </c>
      <c r="AI14" s="101">
        <f>AF14-AN14</f>
        <v>0.10000000000000142</v>
      </c>
      <c r="AJ14" s="67">
        <f t="shared" si="18"/>
        <v>100.75757575757578</v>
      </c>
      <c r="AK14" s="102">
        <f>AF14-AO14</f>
        <v>-1.6999999999999993</v>
      </c>
      <c r="AL14" s="102">
        <f t="shared" si="8"/>
        <v>88.666666666666671</v>
      </c>
      <c r="AM14"/>
      <c r="AN14" s="95">
        <v>13.2</v>
      </c>
      <c r="AO14" s="95">
        <v>15</v>
      </c>
      <c r="AQ14" s="52">
        <v>4</v>
      </c>
      <c r="AR14" s="7" t="s">
        <v>36</v>
      </c>
      <c r="AS14" s="74">
        <v>75.3</v>
      </c>
      <c r="AT14" s="95">
        <v>17.5</v>
      </c>
      <c r="AU14" s="82">
        <f t="shared" ref="AU14:AU41" si="25">AT14/AS14*100</f>
        <v>23.240371845949536</v>
      </c>
      <c r="AV14" s="111">
        <f t="shared" ref="AV14:AV39" si="26">AT14/204.7*100</f>
        <v>8.5490962383976559</v>
      </c>
      <c r="AW14" s="101">
        <f>AT14-BB14</f>
        <v>0.5</v>
      </c>
      <c r="AX14" s="67">
        <f t="shared" ref="AX14:AX37" si="27">AT14/BB14*100</f>
        <v>102.94117647058823</v>
      </c>
      <c r="AY14" s="101">
        <f>AT14-BC14</f>
        <v>5</v>
      </c>
      <c r="AZ14" s="101">
        <f>AT14/BC14*100</f>
        <v>140</v>
      </c>
      <c r="BA14"/>
      <c r="BB14" s="95">
        <v>17</v>
      </c>
      <c r="BC14" s="95">
        <v>12.5</v>
      </c>
      <c r="BE14" s="52">
        <v>4</v>
      </c>
      <c r="BF14" s="7" t="s">
        <v>36</v>
      </c>
      <c r="BG14" s="74">
        <v>79</v>
      </c>
      <c r="BH14" s="95">
        <v>18.5</v>
      </c>
      <c r="BI14" s="82">
        <f t="shared" si="0"/>
        <v>23.417721518987342</v>
      </c>
      <c r="BJ14" s="111">
        <f t="shared" ref="BJ14:BJ37" si="28">BH14/189.7*100</f>
        <v>9.7522403795466541</v>
      </c>
      <c r="BK14" s="101">
        <f>BH14-BP14</f>
        <v>1</v>
      </c>
      <c r="BL14" s="67">
        <f t="shared" ref="BL14:BL34" si="29">BH14/BP14*100</f>
        <v>105.71428571428572</v>
      </c>
      <c r="BM14" s="101">
        <f>BH14-BQ14</f>
        <v>6</v>
      </c>
      <c r="BN14" s="101">
        <f t="shared" ref="BN14:BN20" si="30">BH14/BQ14*100</f>
        <v>148</v>
      </c>
      <c r="BO14"/>
      <c r="BP14" s="95">
        <v>17.5</v>
      </c>
      <c r="BQ14" s="95">
        <v>12.5</v>
      </c>
      <c r="BS14" s="52">
        <v>4</v>
      </c>
      <c r="BT14" s="7" t="s">
        <v>36</v>
      </c>
      <c r="BU14" s="74">
        <v>75.599999999999994</v>
      </c>
      <c r="BV14" s="95">
        <v>14.9</v>
      </c>
      <c r="BW14" s="82">
        <f t="shared" si="13"/>
        <v>19.708994708994712</v>
      </c>
      <c r="BX14" s="111">
        <f t="shared" ref="BX14:BX40" si="31">BV14/173.1*100</f>
        <v>8.6077411900635479</v>
      </c>
      <c r="BY14" s="102">
        <f>BV14-CD14</f>
        <v>-3.5999999999999996</v>
      </c>
      <c r="BZ14" s="68">
        <f t="shared" si="9"/>
        <v>80.540540540540533</v>
      </c>
      <c r="CA14" s="101">
        <f>BV14-CE14</f>
        <v>2.4000000000000004</v>
      </c>
      <c r="CB14" s="101">
        <f t="shared" si="19"/>
        <v>119.19999999999999</v>
      </c>
      <c r="CC14"/>
      <c r="CD14" s="95">
        <v>18.5</v>
      </c>
      <c r="CE14" s="95">
        <v>12.5</v>
      </c>
      <c r="CG14" s="52">
        <v>4</v>
      </c>
      <c r="CH14" s="7" t="s">
        <v>36</v>
      </c>
      <c r="CI14" s="74">
        <v>100.1</v>
      </c>
      <c r="CJ14" s="95">
        <v>14.9</v>
      </c>
      <c r="CK14" s="82">
        <f t="shared" si="1"/>
        <v>14.885114885114886</v>
      </c>
      <c r="CL14" s="111">
        <f>CJ14/162.6*100</f>
        <v>9.1635916359163598</v>
      </c>
      <c r="CM14" s="101">
        <f t="shared" si="10"/>
        <v>0</v>
      </c>
      <c r="CN14" s="67">
        <f>CJ14/CR14*100</f>
        <v>100</v>
      </c>
      <c r="CO14" s="101">
        <f>CJ14-CS14</f>
        <v>2.4000000000000004</v>
      </c>
      <c r="CP14" s="101">
        <f t="shared" si="20"/>
        <v>119.19999999999999</v>
      </c>
      <c r="CQ14"/>
      <c r="CR14" s="95">
        <v>14.9</v>
      </c>
      <c r="CS14" s="95">
        <v>12.5</v>
      </c>
      <c r="CU14" s="52">
        <v>4</v>
      </c>
      <c r="CV14" s="7" t="s">
        <v>29</v>
      </c>
      <c r="CW14" s="74">
        <v>60.7</v>
      </c>
      <c r="CX14" s="95">
        <v>11.9</v>
      </c>
      <c r="CY14" s="82">
        <f t="shared" si="2"/>
        <v>19.604612850082372</v>
      </c>
      <c r="CZ14" s="111">
        <f t="shared" ref="CZ14:CZ36" si="32">CX14/152.1*100</f>
        <v>7.8238001314924395</v>
      </c>
      <c r="DA14" s="101">
        <f t="shared" si="14"/>
        <v>9.9999999999999645E-2</v>
      </c>
      <c r="DB14" s="67">
        <f>CX14/DF14*100</f>
        <v>100.84745762711864</v>
      </c>
      <c r="DC14" s="102">
        <f>CX14-DG14</f>
        <v>-3.0999999999999996</v>
      </c>
      <c r="DD14" s="102">
        <f t="shared" si="21"/>
        <v>79.333333333333329</v>
      </c>
      <c r="DE14"/>
      <c r="DF14" s="95">
        <v>11.8</v>
      </c>
      <c r="DG14" s="95">
        <v>15</v>
      </c>
      <c r="DI14" s="52">
        <v>4</v>
      </c>
      <c r="DJ14" s="7" t="s">
        <v>36</v>
      </c>
      <c r="DK14" s="74">
        <v>90.2</v>
      </c>
      <c r="DL14" s="95">
        <v>13.5</v>
      </c>
      <c r="DM14" s="82">
        <f>DL14/DK14*100</f>
        <v>14.966740576496672</v>
      </c>
      <c r="DN14" s="111">
        <f t="shared" ref="DN14:DN33" si="33">DL14/140*100</f>
        <v>9.6428571428571441</v>
      </c>
      <c r="DO14" s="101">
        <f t="shared" si="15"/>
        <v>9.9999999999999645E-2</v>
      </c>
      <c r="DP14" s="67">
        <f t="shared" si="11"/>
        <v>100.74626865671641</v>
      </c>
      <c r="DQ14" s="101">
        <f>DL14-DU14</f>
        <v>1</v>
      </c>
      <c r="DR14" s="101">
        <f>DL14/DU14*100</f>
        <v>108</v>
      </c>
      <c r="DS14"/>
      <c r="DT14" s="95">
        <v>13.4</v>
      </c>
      <c r="DU14" s="95">
        <v>12.5</v>
      </c>
    </row>
    <row r="15" spans="1:125" ht="14.95" customHeight="1">
      <c r="A15" s="52">
        <v>5</v>
      </c>
      <c r="B15" s="7" t="s">
        <v>58</v>
      </c>
      <c r="C15" s="74">
        <v>9.8000000000000007</v>
      </c>
      <c r="D15" s="126">
        <v>9.8000000000000007</v>
      </c>
      <c r="E15" s="65">
        <f t="shared" si="12"/>
        <v>100</v>
      </c>
      <c r="F15" s="111">
        <f t="shared" si="22"/>
        <v>6.1986084756483244</v>
      </c>
      <c r="G15" s="104">
        <f t="shared" ref="G15:G32" si="34">D15-L15</f>
        <v>-2.6999999999999993</v>
      </c>
      <c r="H15" s="84">
        <f t="shared" si="4"/>
        <v>78.400000000000006</v>
      </c>
      <c r="I15" s="104">
        <f>D15-M15</f>
        <v>-1.3999999999999986</v>
      </c>
      <c r="J15" s="104">
        <f>D15/M15*100</f>
        <v>87.500000000000014</v>
      </c>
      <c r="K15"/>
      <c r="L15" s="95">
        <v>12.5</v>
      </c>
      <c r="M15" s="95">
        <v>11.2</v>
      </c>
      <c r="O15" s="52">
        <v>5</v>
      </c>
      <c r="P15" s="7" t="s">
        <v>58</v>
      </c>
      <c r="Q15" s="74">
        <v>9.6999999999999993</v>
      </c>
      <c r="R15" s="126">
        <v>9.6999999999999993</v>
      </c>
      <c r="S15" s="65">
        <f t="shared" si="5"/>
        <v>100</v>
      </c>
      <c r="T15" s="111">
        <f t="shared" si="23"/>
        <v>5.5333713633770678</v>
      </c>
      <c r="U15" s="104">
        <f t="shared" ref="U15:U32" si="35">R15-Z15</f>
        <v>-0.10000000000000142</v>
      </c>
      <c r="V15" s="84">
        <f t="shared" si="17"/>
        <v>98.979591836734684</v>
      </c>
      <c r="W15" s="104">
        <f>R15-AA15</f>
        <v>-0.10000000000000142</v>
      </c>
      <c r="X15" s="104">
        <f t="shared" si="6"/>
        <v>98.979591836734684</v>
      </c>
      <c r="Y15"/>
      <c r="Z15" s="126">
        <v>9.8000000000000007</v>
      </c>
      <c r="AA15" s="126">
        <v>9.8000000000000007</v>
      </c>
      <c r="AC15" s="52">
        <v>5</v>
      </c>
      <c r="AD15" s="7" t="s">
        <v>77</v>
      </c>
      <c r="AE15" s="74">
        <v>43.4</v>
      </c>
      <c r="AF15" s="126">
        <v>9.6</v>
      </c>
      <c r="AG15" s="82">
        <f t="shared" si="7"/>
        <v>22.119815668202765</v>
      </c>
      <c r="AH15" s="111">
        <f t="shared" si="24"/>
        <v>4.71976401179941</v>
      </c>
      <c r="AI15" s="112">
        <f t="shared" ref="AI15:AI39" si="36">AF15-AN15</f>
        <v>5.8999999999999995</v>
      </c>
      <c r="AJ15" s="89" t="s">
        <v>235</v>
      </c>
      <c r="AK15" s="112">
        <f>AF15-AO15</f>
        <v>7.1999999999999993</v>
      </c>
      <c r="AL15" s="112" t="s">
        <v>234</v>
      </c>
      <c r="AM15"/>
      <c r="AN15" s="126">
        <v>3.7</v>
      </c>
      <c r="AO15" s="126">
        <v>2.4</v>
      </c>
      <c r="AQ15" s="52">
        <v>5</v>
      </c>
      <c r="AR15" s="7" t="s">
        <v>29</v>
      </c>
      <c r="AS15" s="74">
        <v>68.2</v>
      </c>
      <c r="AT15" s="95">
        <v>13.4</v>
      </c>
      <c r="AU15" s="82">
        <f>AT15/AS15*100</f>
        <v>19.648093841642229</v>
      </c>
      <c r="AV15" s="111">
        <f>AT15/204.7*100</f>
        <v>6.5461651196873483</v>
      </c>
      <c r="AW15" s="101">
        <f t="shared" ref="AW15:AW39" si="37">AT15-BB15</f>
        <v>9.9999999999999645E-2</v>
      </c>
      <c r="AX15" s="67">
        <f t="shared" si="27"/>
        <v>100.75187969924812</v>
      </c>
      <c r="AY15" s="102">
        <f>AT15-BC15</f>
        <v>-1.5999999999999996</v>
      </c>
      <c r="AZ15" s="102">
        <f>AT15/BC15*100</f>
        <v>89.333333333333329</v>
      </c>
      <c r="BA15"/>
      <c r="BB15" s="95">
        <v>13.3</v>
      </c>
      <c r="BC15" s="95">
        <v>15</v>
      </c>
      <c r="BE15" s="52">
        <v>5</v>
      </c>
      <c r="BF15" s="7" t="s">
        <v>29</v>
      </c>
      <c r="BG15" s="74">
        <v>66.900000000000006</v>
      </c>
      <c r="BH15" s="95">
        <v>11.7</v>
      </c>
      <c r="BI15" s="82">
        <f t="shared" si="0"/>
        <v>17.488789237668158</v>
      </c>
      <c r="BJ15" s="111">
        <f t="shared" si="28"/>
        <v>6.1676331049024782</v>
      </c>
      <c r="BK15" s="102">
        <f t="shared" ref="BK15:BK37" si="38">BH15-BP15</f>
        <v>-1.7000000000000011</v>
      </c>
      <c r="BL15" s="68">
        <f t="shared" si="29"/>
        <v>87.31343283582089</v>
      </c>
      <c r="BM15" s="102">
        <f>BH15-BQ15</f>
        <v>-3.3000000000000007</v>
      </c>
      <c r="BN15" s="102">
        <f t="shared" si="30"/>
        <v>77.999999999999986</v>
      </c>
      <c r="BO15"/>
      <c r="BP15" s="95">
        <v>13.4</v>
      </c>
      <c r="BQ15" s="95">
        <v>15</v>
      </c>
      <c r="BS15" s="52">
        <v>5</v>
      </c>
      <c r="BT15" s="7" t="s">
        <v>29</v>
      </c>
      <c r="BU15" s="74">
        <v>70.400000000000006</v>
      </c>
      <c r="BV15" s="95">
        <v>11.8</v>
      </c>
      <c r="BW15" s="82">
        <f>BV15/BU15*100</f>
        <v>16.761363636363637</v>
      </c>
      <c r="BX15" s="111">
        <f>BV15/173.1*100</f>
        <v>6.8168688619295219</v>
      </c>
      <c r="BY15" s="101">
        <f t="shared" ref="BY15:BY37" si="39">BV15-CD15</f>
        <v>0.10000000000000142</v>
      </c>
      <c r="BZ15" s="67">
        <f t="shared" si="9"/>
        <v>100.85470085470088</v>
      </c>
      <c r="CA15" s="102">
        <f>BV15-CE15</f>
        <v>-3.1999999999999993</v>
      </c>
      <c r="CB15" s="102">
        <f t="shared" si="19"/>
        <v>78.666666666666671</v>
      </c>
      <c r="CC15"/>
      <c r="CD15" s="95">
        <v>11.7</v>
      </c>
      <c r="CE15" s="95">
        <v>15</v>
      </c>
      <c r="CG15" s="52">
        <v>5</v>
      </c>
      <c r="CH15" s="7" t="s">
        <v>29</v>
      </c>
      <c r="CI15" s="74">
        <v>61.1</v>
      </c>
      <c r="CJ15" s="95">
        <v>11.8</v>
      </c>
      <c r="CK15" s="82">
        <f t="shared" si="1"/>
        <v>19.312602291325696</v>
      </c>
      <c r="CL15" s="111">
        <f t="shared" ref="CL15:CL37" si="40">CJ15/162.6*100</f>
        <v>7.2570725707257075</v>
      </c>
      <c r="CM15" s="101">
        <f t="shared" si="10"/>
        <v>0</v>
      </c>
      <c r="CN15" s="67">
        <f>CJ15/CR15*100</f>
        <v>100</v>
      </c>
      <c r="CO15" s="102">
        <f>CJ15-CS15</f>
        <v>-3.1999999999999993</v>
      </c>
      <c r="CP15" s="102">
        <f t="shared" si="20"/>
        <v>78.666666666666671</v>
      </c>
      <c r="CQ15"/>
      <c r="CR15" s="95">
        <v>11.8</v>
      </c>
      <c r="CS15" s="95">
        <v>15</v>
      </c>
      <c r="CU15" s="52">
        <v>5</v>
      </c>
      <c r="CV15" s="7" t="s">
        <v>77</v>
      </c>
      <c r="CW15" s="74">
        <v>21.7</v>
      </c>
      <c r="CX15" s="126">
        <v>8</v>
      </c>
      <c r="CY15" s="65">
        <f t="shared" si="2"/>
        <v>36.866359447004612</v>
      </c>
      <c r="CZ15" s="111">
        <f t="shared" si="32"/>
        <v>5.2596975673898756</v>
      </c>
      <c r="DA15" s="101">
        <f t="shared" si="14"/>
        <v>4.8</v>
      </c>
      <c r="DB15" s="67" t="s">
        <v>232</v>
      </c>
      <c r="DC15" s="101">
        <f>CX15-DG15</f>
        <v>5.6</v>
      </c>
      <c r="DD15" s="101" t="s">
        <v>171</v>
      </c>
      <c r="DE15"/>
      <c r="DF15" s="126">
        <v>3.2</v>
      </c>
      <c r="DG15" s="126">
        <v>2.4</v>
      </c>
      <c r="DI15" s="52">
        <v>5</v>
      </c>
      <c r="DJ15" s="7" t="s">
        <v>24</v>
      </c>
      <c r="DK15" s="74">
        <v>81.2</v>
      </c>
      <c r="DL15" s="142">
        <v>6.7</v>
      </c>
      <c r="DM15" s="82">
        <f t="shared" si="3"/>
        <v>8.2512315270935961</v>
      </c>
      <c r="DN15" s="111">
        <f t="shared" si="33"/>
        <v>4.7857142857142856</v>
      </c>
      <c r="DO15" s="112">
        <f t="shared" si="15"/>
        <v>0</v>
      </c>
      <c r="DP15" s="89">
        <f t="shared" si="11"/>
        <v>100</v>
      </c>
      <c r="DQ15" s="104">
        <f>DL15-DU15</f>
        <v>-1.4999999999999991</v>
      </c>
      <c r="DR15" s="104">
        <f t="shared" si="16"/>
        <v>81.707317073170742</v>
      </c>
      <c r="DS15"/>
      <c r="DT15" s="142">
        <v>6.7</v>
      </c>
      <c r="DU15" s="142">
        <v>8.1999999999999993</v>
      </c>
    </row>
    <row r="16" spans="1:125" ht="14.95" customHeight="1">
      <c r="A16" s="52">
        <v>6</v>
      </c>
      <c r="B16" s="7" t="s">
        <v>24</v>
      </c>
      <c r="C16" s="74">
        <v>87.5</v>
      </c>
      <c r="D16" s="142">
        <v>8.1999999999999993</v>
      </c>
      <c r="E16" s="82">
        <f t="shared" si="12"/>
        <v>9.3714285714285701</v>
      </c>
      <c r="F16" s="111">
        <f t="shared" si="22"/>
        <v>5.1865907653383934</v>
      </c>
      <c r="G16" s="104">
        <f t="shared" si="34"/>
        <v>-3</v>
      </c>
      <c r="H16" s="84">
        <f t="shared" si="4"/>
        <v>73.214285714285708</v>
      </c>
      <c r="I16" s="104">
        <f t="shared" ref="I16:I22" si="41">D16-M16</f>
        <v>-4.5</v>
      </c>
      <c r="J16" s="104">
        <f>D16/M16*100</f>
        <v>64.566929133858267</v>
      </c>
      <c r="K16"/>
      <c r="L16" s="96">
        <v>11.2</v>
      </c>
      <c r="M16" s="96">
        <v>12.7</v>
      </c>
      <c r="O16" s="52">
        <v>6</v>
      </c>
      <c r="P16" s="7" t="s">
        <v>24</v>
      </c>
      <c r="Q16" s="74">
        <v>95.2</v>
      </c>
      <c r="R16" s="142">
        <v>8.1999999999999993</v>
      </c>
      <c r="S16" s="82">
        <f t="shared" si="5"/>
        <v>8.6134453781512583</v>
      </c>
      <c r="T16" s="111">
        <f t="shared" si="23"/>
        <v>4.6776953793496858</v>
      </c>
      <c r="U16" s="112">
        <f t="shared" si="35"/>
        <v>0</v>
      </c>
      <c r="V16" s="89">
        <f t="shared" si="17"/>
        <v>100</v>
      </c>
      <c r="W16" s="112">
        <f t="shared" ref="W16:W22" si="42">R16-AA16</f>
        <v>0</v>
      </c>
      <c r="X16" s="112">
        <f t="shared" si="6"/>
        <v>100</v>
      </c>
      <c r="Y16"/>
      <c r="Z16" s="142">
        <v>8.1999999999999993</v>
      </c>
      <c r="AA16" s="142">
        <v>8.1999999999999993</v>
      </c>
      <c r="AC16" s="52">
        <v>6</v>
      </c>
      <c r="AD16" s="7" t="s">
        <v>58</v>
      </c>
      <c r="AE16" s="74">
        <v>9.1</v>
      </c>
      <c r="AF16" s="126">
        <v>9.1</v>
      </c>
      <c r="AG16" s="65">
        <f t="shared" si="7"/>
        <v>100</v>
      </c>
      <c r="AH16" s="111">
        <f t="shared" si="24"/>
        <v>4.4739429695181903</v>
      </c>
      <c r="AI16" s="104">
        <f t="shared" si="36"/>
        <v>-0.59999999999999964</v>
      </c>
      <c r="AJ16" s="84">
        <f t="shared" si="18"/>
        <v>93.814432989690715</v>
      </c>
      <c r="AK16" s="104">
        <f t="shared" ref="AK16:AK22" si="43">AF16-AO16</f>
        <v>-0.70000000000000107</v>
      </c>
      <c r="AL16" s="104">
        <f t="shared" si="8"/>
        <v>92.857142857142847</v>
      </c>
      <c r="AM16"/>
      <c r="AN16" s="126">
        <v>9.6999999999999993</v>
      </c>
      <c r="AO16" s="126">
        <v>9.8000000000000007</v>
      </c>
      <c r="AQ16" s="52">
        <v>6</v>
      </c>
      <c r="AR16" s="7" t="s">
        <v>58</v>
      </c>
      <c r="AS16" s="74">
        <v>8</v>
      </c>
      <c r="AT16" s="126">
        <v>8</v>
      </c>
      <c r="AU16" s="65">
        <f t="shared" si="25"/>
        <v>100</v>
      </c>
      <c r="AV16" s="111">
        <f t="shared" si="26"/>
        <v>3.9081582804103565</v>
      </c>
      <c r="AW16" s="104">
        <f t="shared" si="37"/>
        <v>-1.0999999999999996</v>
      </c>
      <c r="AX16" s="84">
        <f t="shared" si="27"/>
        <v>87.912087912087912</v>
      </c>
      <c r="AY16" s="104">
        <f t="shared" ref="AY16:AY22" si="44">AT16-BC16</f>
        <v>-1.8000000000000007</v>
      </c>
      <c r="AZ16" s="104">
        <f>AT16/BC16*100</f>
        <v>81.632653061224474</v>
      </c>
      <c r="BA16"/>
      <c r="BB16" s="126">
        <v>9.1</v>
      </c>
      <c r="BC16" s="126">
        <v>9.8000000000000007</v>
      </c>
      <c r="BE16" s="52">
        <v>6</v>
      </c>
      <c r="BF16" s="7" t="s">
        <v>58</v>
      </c>
      <c r="BG16" s="74">
        <v>7.4</v>
      </c>
      <c r="BH16" s="126">
        <v>7.3</v>
      </c>
      <c r="BI16" s="65">
        <f t="shared" si="0"/>
        <v>98.648648648648646</v>
      </c>
      <c r="BJ16" s="111">
        <f t="shared" si="28"/>
        <v>3.8481813389562469</v>
      </c>
      <c r="BK16" s="104">
        <f t="shared" si="38"/>
        <v>-0.70000000000000018</v>
      </c>
      <c r="BL16" s="84">
        <f t="shared" si="29"/>
        <v>91.25</v>
      </c>
      <c r="BM16" s="104">
        <f t="shared" ref="BM16:BM22" si="45">BH16-BQ16</f>
        <v>-2.5000000000000009</v>
      </c>
      <c r="BN16" s="104">
        <f t="shared" si="30"/>
        <v>74.489795918367335</v>
      </c>
      <c r="BO16"/>
      <c r="BP16" s="126">
        <v>8</v>
      </c>
      <c r="BQ16" s="126">
        <v>9.8000000000000007</v>
      </c>
      <c r="BS16" s="52">
        <v>6</v>
      </c>
      <c r="BT16" s="7" t="s">
        <v>81</v>
      </c>
      <c r="BU16" s="74">
        <v>29.5</v>
      </c>
      <c r="BV16" s="126">
        <v>7.3</v>
      </c>
      <c r="BW16" s="82">
        <f t="shared" si="13"/>
        <v>24.745762711864405</v>
      </c>
      <c r="BX16" s="111">
        <f t="shared" si="31"/>
        <v>4.2172154823801273</v>
      </c>
      <c r="BY16" s="112">
        <f t="shared" si="39"/>
        <v>7.3</v>
      </c>
      <c r="BZ16" s="112" t="s">
        <v>7</v>
      </c>
      <c r="CA16" s="112">
        <f t="shared" ref="CA16:CA22" si="46">BV16-CE16</f>
        <v>3.9</v>
      </c>
      <c r="CB16" s="112" t="s">
        <v>250</v>
      </c>
      <c r="CC16"/>
      <c r="CD16" s="85">
        <v>0</v>
      </c>
      <c r="CE16" s="126">
        <v>3.4</v>
      </c>
      <c r="CG16" s="52">
        <v>6</v>
      </c>
      <c r="CH16" s="7" t="s">
        <v>24</v>
      </c>
      <c r="CI16" s="74">
        <v>94.9</v>
      </c>
      <c r="CJ16" s="142">
        <v>6.7</v>
      </c>
      <c r="CK16" s="82">
        <f t="shared" si="1"/>
        <v>7.060063224446786</v>
      </c>
      <c r="CL16" s="111">
        <f t="shared" si="40"/>
        <v>4.1205412054120547</v>
      </c>
      <c r="CM16" s="112">
        <f t="shared" si="10"/>
        <v>0</v>
      </c>
      <c r="CN16" s="89">
        <f t="shared" ref="CN16:CN30" si="47">CJ16/CR16*100</f>
        <v>100</v>
      </c>
      <c r="CO16" s="104">
        <f t="shared" ref="CO16:CO22" si="48">CJ16-CS16</f>
        <v>-1.4999999999999991</v>
      </c>
      <c r="CP16" s="104">
        <f t="shared" si="20"/>
        <v>81.707317073170742</v>
      </c>
      <c r="CQ16"/>
      <c r="CR16" s="142">
        <v>6.7</v>
      </c>
      <c r="CS16" s="142">
        <v>8.1999999999999993</v>
      </c>
      <c r="CU16" s="52">
        <v>6</v>
      </c>
      <c r="CV16" s="7" t="s">
        <v>81</v>
      </c>
      <c r="CW16" s="74">
        <v>47.5</v>
      </c>
      <c r="CX16" s="126">
        <v>7.2</v>
      </c>
      <c r="CY16" s="82">
        <f t="shared" si="2"/>
        <v>15.157894736842106</v>
      </c>
      <c r="CZ16" s="111">
        <f t="shared" si="32"/>
        <v>4.7337278106508878</v>
      </c>
      <c r="DA16" s="112">
        <f t="shared" si="14"/>
        <v>5.6</v>
      </c>
      <c r="DB16" s="89" t="s">
        <v>444</v>
      </c>
      <c r="DC16" s="112">
        <f t="shared" ref="DC16:DC22" si="49">CX16-DG16</f>
        <v>3.8000000000000003</v>
      </c>
      <c r="DD16" s="112" t="s">
        <v>250</v>
      </c>
      <c r="DE16"/>
      <c r="DF16" s="126">
        <v>1.6</v>
      </c>
      <c r="DG16" s="126">
        <v>3.4</v>
      </c>
      <c r="DI16" s="52">
        <v>6</v>
      </c>
      <c r="DJ16" s="7" t="s">
        <v>90</v>
      </c>
      <c r="DK16" s="74">
        <v>26.4</v>
      </c>
      <c r="DL16" s="127">
        <v>6.7</v>
      </c>
      <c r="DM16" s="65">
        <f t="shared" si="3"/>
        <v>25.378787878787879</v>
      </c>
      <c r="DN16" s="111">
        <f t="shared" si="33"/>
        <v>4.7857142857142856</v>
      </c>
      <c r="DO16" s="104">
        <f t="shared" si="15"/>
        <v>-9.9999999999999645E-2</v>
      </c>
      <c r="DP16" s="84">
        <f t="shared" si="11"/>
        <v>98.529411764705884</v>
      </c>
      <c r="DQ16" s="112">
        <f t="shared" ref="DQ16:DQ22" si="50">DL16-DU16</f>
        <v>3.5</v>
      </c>
      <c r="DR16" s="112" t="s">
        <v>250</v>
      </c>
      <c r="DS16"/>
      <c r="DT16" s="127">
        <v>6.8</v>
      </c>
      <c r="DU16" s="127">
        <v>3.2</v>
      </c>
    </row>
    <row r="17" spans="1:125" ht="14.95" customHeight="1">
      <c r="A17" s="52">
        <v>7</v>
      </c>
      <c r="B17" s="7" t="s">
        <v>30</v>
      </c>
      <c r="C17" s="74">
        <v>49.4</v>
      </c>
      <c r="D17" s="127">
        <v>6</v>
      </c>
      <c r="E17" s="82">
        <f t="shared" si="12"/>
        <v>12.145748987854251</v>
      </c>
      <c r="F17" s="111">
        <f t="shared" si="22"/>
        <v>3.795066413662239</v>
      </c>
      <c r="G17" s="112">
        <f t="shared" si="34"/>
        <v>0</v>
      </c>
      <c r="H17" s="89">
        <f t="shared" si="4"/>
        <v>100</v>
      </c>
      <c r="I17" s="104">
        <f t="shared" si="41"/>
        <v>-1.7000000000000002</v>
      </c>
      <c r="J17" s="104">
        <f>D17/M17*100</f>
        <v>77.922077922077932</v>
      </c>
      <c r="K17" s="11"/>
      <c r="L17" s="127">
        <v>6</v>
      </c>
      <c r="M17" s="127">
        <v>7.7</v>
      </c>
      <c r="O17" s="52">
        <v>7</v>
      </c>
      <c r="P17" s="7" t="s">
        <v>30</v>
      </c>
      <c r="Q17" s="74">
        <v>90.4</v>
      </c>
      <c r="R17" s="127">
        <v>6</v>
      </c>
      <c r="S17" s="82">
        <f t="shared" si="5"/>
        <v>6.6371681415929196</v>
      </c>
      <c r="T17" s="111">
        <f t="shared" si="23"/>
        <v>3.4227039361095266</v>
      </c>
      <c r="U17" s="112">
        <f t="shared" si="35"/>
        <v>0</v>
      </c>
      <c r="V17" s="89">
        <f t="shared" si="17"/>
        <v>100</v>
      </c>
      <c r="W17" s="112">
        <f t="shared" si="42"/>
        <v>0</v>
      </c>
      <c r="X17" s="112">
        <f t="shared" si="6"/>
        <v>100</v>
      </c>
      <c r="Y17" s="11"/>
      <c r="Z17" s="127">
        <v>6</v>
      </c>
      <c r="AA17" s="127">
        <v>6</v>
      </c>
      <c r="AC17" s="52">
        <v>7</v>
      </c>
      <c r="AD17" s="7" t="s">
        <v>24</v>
      </c>
      <c r="AE17" s="74">
        <v>104.9</v>
      </c>
      <c r="AF17" s="142">
        <v>7.7</v>
      </c>
      <c r="AG17" s="82">
        <f t="shared" si="7"/>
        <v>7.3403241182078167</v>
      </c>
      <c r="AH17" s="111">
        <f t="shared" si="24"/>
        <v>3.7856440511307765</v>
      </c>
      <c r="AI17" s="104">
        <f t="shared" si="36"/>
        <v>-0.49999999999999911</v>
      </c>
      <c r="AJ17" s="84">
        <f t="shared" si="18"/>
        <v>93.902439024390247</v>
      </c>
      <c r="AK17" s="104">
        <f t="shared" si="43"/>
        <v>-0.49999999999999911</v>
      </c>
      <c r="AL17" s="104">
        <f t="shared" si="8"/>
        <v>93.902439024390247</v>
      </c>
      <c r="AM17" s="11"/>
      <c r="AN17" s="142">
        <v>8.1999999999999993</v>
      </c>
      <c r="AO17" s="142">
        <v>8.1999999999999993</v>
      </c>
      <c r="AQ17" s="52">
        <v>7</v>
      </c>
      <c r="AR17" s="7" t="s">
        <v>14</v>
      </c>
      <c r="AS17" s="74">
        <v>80.7</v>
      </c>
      <c r="AT17" s="127">
        <v>7.8</v>
      </c>
      <c r="AU17" s="82">
        <f t="shared" si="25"/>
        <v>9.6654275092936803</v>
      </c>
      <c r="AV17" s="111">
        <f t="shared" si="26"/>
        <v>3.8104543234000978</v>
      </c>
      <c r="AW17" s="112">
        <f t="shared" si="37"/>
        <v>0.70000000000000018</v>
      </c>
      <c r="AX17" s="89">
        <f t="shared" si="27"/>
        <v>109.85915492957747</v>
      </c>
      <c r="AY17" s="112">
        <f t="shared" si="44"/>
        <v>7.8</v>
      </c>
      <c r="AZ17" s="112" t="s">
        <v>7</v>
      </c>
      <c r="BA17" s="11"/>
      <c r="BB17" s="127">
        <v>7.1</v>
      </c>
      <c r="BC17" s="82">
        <v>0</v>
      </c>
      <c r="BE17" s="52">
        <v>7</v>
      </c>
      <c r="BF17" s="7" t="s">
        <v>24</v>
      </c>
      <c r="BG17" s="74">
        <v>104.6</v>
      </c>
      <c r="BH17" s="142">
        <v>6.9</v>
      </c>
      <c r="BI17" s="82">
        <f t="shared" si="0"/>
        <v>6.5965583173996185</v>
      </c>
      <c r="BJ17" s="111">
        <f t="shared" si="28"/>
        <v>3.6373220875065901</v>
      </c>
      <c r="BK17" s="104">
        <f t="shared" si="38"/>
        <v>-0.39999999999999947</v>
      </c>
      <c r="BL17" s="84">
        <f t="shared" si="29"/>
        <v>94.520547945205493</v>
      </c>
      <c r="BM17" s="104">
        <f t="shared" si="45"/>
        <v>-1.2999999999999989</v>
      </c>
      <c r="BN17" s="104">
        <f t="shared" si="30"/>
        <v>84.146341463414643</v>
      </c>
      <c r="BO17" s="11"/>
      <c r="BP17" s="142">
        <v>7.3</v>
      </c>
      <c r="BQ17" s="142">
        <v>8.1999999999999993</v>
      </c>
      <c r="BS17" s="52">
        <v>7</v>
      </c>
      <c r="BT17" s="7" t="s">
        <v>90</v>
      </c>
      <c r="BU17" s="74">
        <v>21.5</v>
      </c>
      <c r="BV17" s="127">
        <v>7.2</v>
      </c>
      <c r="BW17" s="65">
        <f t="shared" si="13"/>
        <v>33.488372093023258</v>
      </c>
      <c r="BX17" s="111">
        <f t="shared" si="31"/>
        <v>4.1594454072790299</v>
      </c>
      <c r="BY17" s="112">
        <f t="shared" si="39"/>
        <v>1.7000000000000002</v>
      </c>
      <c r="BZ17" s="89">
        <f t="shared" si="9"/>
        <v>130.90909090909091</v>
      </c>
      <c r="CA17" s="112">
        <f t="shared" si="46"/>
        <v>4</v>
      </c>
      <c r="CB17" s="112" t="s">
        <v>401</v>
      </c>
      <c r="CC17" s="11"/>
      <c r="CD17" s="127">
        <v>5.5</v>
      </c>
      <c r="CE17" s="127">
        <v>3.2</v>
      </c>
      <c r="CG17" s="52">
        <v>7</v>
      </c>
      <c r="CH17" s="7" t="s">
        <v>90</v>
      </c>
      <c r="CI17" s="74">
        <v>19.3</v>
      </c>
      <c r="CJ17" s="127">
        <v>5.8</v>
      </c>
      <c r="CK17" s="65">
        <f t="shared" si="1"/>
        <v>30.051813471502587</v>
      </c>
      <c r="CL17" s="111">
        <f t="shared" si="40"/>
        <v>3.5670356703567037</v>
      </c>
      <c r="CM17" s="104">
        <f t="shared" si="10"/>
        <v>-1.4000000000000004</v>
      </c>
      <c r="CN17" s="84">
        <f t="shared" si="47"/>
        <v>80.555555555555543</v>
      </c>
      <c r="CO17" s="112">
        <f t="shared" si="48"/>
        <v>2.5999999999999996</v>
      </c>
      <c r="CP17" s="112">
        <f t="shared" si="20"/>
        <v>181.24999999999997</v>
      </c>
      <c r="CQ17" s="11"/>
      <c r="CR17" s="127">
        <v>7.2</v>
      </c>
      <c r="CS17" s="127">
        <v>3.2</v>
      </c>
      <c r="CU17" s="52">
        <v>7</v>
      </c>
      <c r="CV17" s="7" t="s">
        <v>90</v>
      </c>
      <c r="CW17" s="74">
        <v>25.6</v>
      </c>
      <c r="CX17" s="127">
        <v>6.8</v>
      </c>
      <c r="CY17" s="65">
        <f t="shared" si="2"/>
        <v>26.5625</v>
      </c>
      <c r="CZ17" s="111">
        <f t="shared" si="32"/>
        <v>4.4707429322813939</v>
      </c>
      <c r="DA17" s="112">
        <f t="shared" si="14"/>
        <v>1</v>
      </c>
      <c r="DB17" s="89">
        <f t="shared" ref="DB17:DB24" si="51">CX17/DF17*100</f>
        <v>117.24137931034481</v>
      </c>
      <c r="DC17" s="112">
        <f t="shared" si="49"/>
        <v>3.5999999999999996</v>
      </c>
      <c r="DD17" s="112" t="s">
        <v>250</v>
      </c>
      <c r="DE17" s="11"/>
      <c r="DF17" s="127">
        <v>5.8</v>
      </c>
      <c r="DG17" s="127">
        <v>3.2</v>
      </c>
      <c r="DI17" s="52">
        <v>7</v>
      </c>
      <c r="DJ17" s="7" t="s">
        <v>76</v>
      </c>
      <c r="DK17" s="74">
        <v>55.6</v>
      </c>
      <c r="DL17" s="126">
        <v>5.5</v>
      </c>
      <c r="DM17" s="82">
        <f t="shared" si="3"/>
        <v>9.8920863309352516</v>
      </c>
      <c r="DN17" s="111">
        <f t="shared" si="33"/>
        <v>3.9285714285714284</v>
      </c>
      <c r="DO17" s="112">
        <f t="shared" si="15"/>
        <v>0</v>
      </c>
      <c r="DP17" s="89">
        <f t="shared" si="11"/>
        <v>100</v>
      </c>
      <c r="DQ17" s="112">
        <f t="shared" si="50"/>
        <v>0.29999999999999982</v>
      </c>
      <c r="DR17" s="112">
        <f t="shared" si="16"/>
        <v>105.76923076923077</v>
      </c>
      <c r="DS17" s="11"/>
      <c r="DT17" s="126">
        <v>5.5</v>
      </c>
      <c r="DU17" s="126">
        <v>5.2</v>
      </c>
    </row>
    <row r="18" spans="1:125" ht="14.95" customHeight="1">
      <c r="A18" s="52">
        <v>8</v>
      </c>
      <c r="B18" s="7" t="s">
        <v>76</v>
      </c>
      <c r="C18" s="74">
        <v>35.1</v>
      </c>
      <c r="D18" s="126">
        <v>5.2</v>
      </c>
      <c r="E18" s="82">
        <f t="shared" si="12"/>
        <v>14.814814814814813</v>
      </c>
      <c r="F18" s="111">
        <f t="shared" si="22"/>
        <v>3.2890575585072739</v>
      </c>
      <c r="G18" s="112">
        <f t="shared" si="34"/>
        <v>5.2</v>
      </c>
      <c r="H18" s="112" t="s">
        <v>7</v>
      </c>
      <c r="I18" s="104">
        <f t="shared" si="41"/>
        <v>-1.8999999999999995</v>
      </c>
      <c r="J18" s="104">
        <f>D18/M18*100</f>
        <v>73.239436619718319</v>
      </c>
      <c r="K18"/>
      <c r="L18" s="85">
        <v>0</v>
      </c>
      <c r="M18" s="126">
        <v>7.1</v>
      </c>
      <c r="O18" s="52">
        <v>8</v>
      </c>
      <c r="P18" s="7" t="s">
        <v>83</v>
      </c>
      <c r="Q18" s="74">
        <v>461.5</v>
      </c>
      <c r="R18" s="126">
        <v>5.7</v>
      </c>
      <c r="S18" s="82">
        <f t="shared" si="5"/>
        <v>1.2351029252437704</v>
      </c>
      <c r="T18" s="111">
        <f t="shared" si="23"/>
        <v>3.2515687393040507</v>
      </c>
      <c r="U18" s="112">
        <f t="shared" si="35"/>
        <v>0.70000000000000018</v>
      </c>
      <c r="V18" s="89">
        <f t="shared" si="17"/>
        <v>114.00000000000001</v>
      </c>
      <c r="W18" s="112">
        <f t="shared" si="42"/>
        <v>0.70000000000000018</v>
      </c>
      <c r="X18" s="112">
        <f t="shared" si="6"/>
        <v>114.00000000000001</v>
      </c>
      <c r="Y18"/>
      <c r="Z18" s="126">
        <v>5</v>
      </c>
      <c r="AA18" s="126">
        <v>5</v>
      </c>
      <c r="AC18" s="52">
        <v>8</v>
      </c>
      <c r="AD18" s="7" t="s">
        <v>83</v>
      </c>
      <c r="AE18" s="74">
        <v>465</v>
      </c>
      <c r="AF18" s="126">
        <v>7.2</v>
      </c>
      <c r="AG18" s="82">
        <f t="shared" si="7"/>
        <v>1.5483870967741935</v>
      </c>
      <c r="AH18" s="111">
        <f t="shared" si="24"/>
        <v>3.5398230088495577</v>
      </c>
      <c r="AI18" s="112">
        <f t="shared" si="36"/>
        <v>1.5</v>
      </c>
      <c r="AJ18" s="89">
        <f t="shared" si="18"/>
        <v>126.31578947368421</v>
      </c>
      <c r="AK18" s="112">
        <f t="shared" si="43"/>
        <v>2.2000000000000002</v>
      </c>
      <c r="AL18" s="112">
        <f t="shared" si="8"/>
        <v>144</v>
      </c>
      <c r="AM18"/>
      <c r="AN18" s="126">
        <v>5.7</v>
      </c>
      <c r="AO18" s="126">
        <v>5</v>
      </c>
      <c r="AQ18" s="52">
        <v>8</v>
      </c>
      <c r="AR18" s="7" t="s">
        <v>24</v>
      </c>
      <c r="AS18" s="74">
        <v>99.6</v>
      </c>
      <c r="AT18" s="142">
        <v>7.3</v>
      </c>
      <c r="AU18" s="82">
        <f t="shared" si="25"/>
        <v>7.3293172690763058</v>
      </c>
      <c r="AV18" s="111">
        <f>AT18/204.7*100</f>
        <v>3.5661944308744502</v>
      </c>
      <c r="AW18" s="104">
        <f t="shared" si="37"/>
        <v>-0.40000000000000036</v>
      </c>
      <c r="AX18" s="84">
        <f t="shared" si="27"/>
        <v>94.805194805194802</v>
      </c>
      <c r="AY18" s="104">
        <f t="shared" si="44"/>
        <v>-0.89999999999999947</v>
      </c>
      <c r="AZ18" s="104">
        <f>AT18/BC18*100</f>
        <v>89.024390243902445</v>
      </c>
      <c r="BA18"/>
      <c r="BB18" s="142">
        <v>7.7</v>
      </c>
      <c r="BC18" s="142">
        <v>8.1999999999999993</v>
      </c>
      <c r="BE18" s="52">
        <v>8</v>
      </c>
      <c r="BF18" s="7" t="s">
        <v>83</v>
      </c>
      <c r="BG18" s="74">
        <v>462.4</v>
      </c>
      <c r="BH18" s="126">
        <v>6.7</v>
      </c>
      <c r="BI18" s="82">
        <f t="shared" si="0"/>
        <v>1.4489619377162632</v>
      </c>
      <c r="BJ18" s="111">
        <f t="shared" si="28"/>
        <v>3.5318924617817613</v>
      </c>
      <c r="BK18" s="104">
        <f t="shared" si="38"/>
        <v>-0.5</v>
      </c>
      <c r="BL18" s="84">
        <f t="shared" si="29"/>
        <v>93.055555555555557</v>
      </c>
      <c r="BM18" s="112">
        <f t="shared" si="45"/>
        <v>1.7000000000000002</v>
      </c>
      <c r="BN18" s="112">
        <f t="shared" si="30"/>
        <v>134</v>
      </c>
      <c r="BO18"/>
      <c r="BP18" s="126">
        <v>7.2</v>
      </c>
      <c r="BQ18" s="126">
        <v>5</v>
      </c>
      <c r="BS18" s="52">
        <v>8</v>
      </c>
      <c r="BT18" s="7" t="s">
        <v>24</v>
      </c>
      <c r="BU18" s="74">
        <v>102.2</v>
      </c>
      <c r="BV18" s="142">
        <v>6.7</v>
      </c>
      <c r="BW18" s="82">
        <f t="shared" si="13"/>
        <v>6.5557729941291578</v>
      </c>
      <c r="BX18" s="111">
        <f t="shared" si="31"/>
        <v>3.8705950317735418</v>
      </c>
      <c r="BY18" s="104">
        <f t="shared" si="39"/>
        <v>-0.20000000000000018</v>
      </c>
      <c r="BZ18" s="84">
        <f t="shared" si="9"/>
        <v>97.101449275362313</v>
      </c>
      <c r="CA18" s="104">
        <f t="shared" si="46"/>
        <v>-1.4999999999999991</v>
      </c>
      <c r="CB18" s="104">
        <f t="shared" si="19"/>
        <v>81.707317073170742</v>
      </c>
      <c r="CC18"/>
      <c r="CD18" s="142">
        <v>6.9</v>
      </c>
      <c r="CE18" s="142">
        <v>8.1999999999999993</v>
      </c>
      <c r="CG18" s="52">
        <v>8</v>
      </c>
      <c r="CH18" s="7" t="s">
        <v>76</v>
      </c>
      <c r="CI18" s="74">
        <v>84.7</v>
      </c>
      <c r="CJ18" s="126">
        <v>5.4</v>
      </c>
      <c r="CK18" s="82">
        <f t="shared" si="1"/>
        <v>6.3754427390791024</v>
      </c>
      <c r="CL18" s="111">
        <f t="shared" si="40"/>
        <v>3.3210332103321036</v>
      </c>
      <c r="CM18" s="112">
        <f t="shared" si="10"/>
        <v>0.10000000000000053</v>
      </c>
      <c r="CN18" s="89">
        <f t="shared" si="47"/>
        <v>101.88679245283019</v>
      </c>
      <c r="CO18" s="112">
        <f t="shared" si="48"/>
        <v>0.20000000000000018</v>
      </c>
      <c r="CP18" s="112">
        <f t="shared" si="20"/>
        <v>103.84615384615385</v>
      </c>
      <c r="CQ18"/>
      <c r="CR18" s="126">
        <v>5.3</v>
      </c>
      <c r="CS18" s="126">
        <v>5.2</v>
      </c>
      <c r="CU18" s="52">
        <v>8</v>
      </c>
      <c r="CV18" s="7" t="s">
        <v>24</v>
      </c>
      <c r="CW18" s="74">
        <v>85.9</v>
      </c>
      <c r="CX18" s="142">
        <v>6.7</v>
      </c>
      <c r="CY18" s="82">
        <f t="shared" si="2"/>
        <v>7.7997671711292194</v>
      </c>
      <c r="CZ18" s="111">
        <f t="shared" si="32"/>
        <v>4.4049967126890213</v>
      </c>
      <c r="DA18" s="112">
        <f t="shared" si="14"/>
        <v>0</v>
      </c>
      <c r="DB18" s="89">
        <f t="shared" si="51"/>
        <v>100</v>
      </c>
      <c r="DC18" s="104">
        <f t="shared" si="49"/>
        <v>-1.4999999999999991</v>
      </c>
      <c r="DD18" s="104">
        <f t="shared" si="21"/>
        <v>81.707317073170742</v>
      </c>
      <c r="DE18"/>
      <c r="DF18" s="142">
        <v>6.7</v>
      </c>
      <c r="DG18" s="142">
        <v>8.1999999999999993</v>
      </c>
      <c r="DI18" s="52">
        <v>8</v>
      </c>
      <c r="DJ18" s="7" t="s">
        <v>77</v>
      </c>
      <c r="DK18" s="74">
        <v>21.8</v>
      </c>
      <c r="DL18" s="126">
        <v>4.3</v>
      </c>
      <c r="DM18" s="82">
        <f t="shared" si="3"/>
        <v>19.724770642201833</v>
      </c>
      <c r="DN18" s="111">
        <f t="shared" si="33"/>
        <v>3.0714285714285712</v>
      </c>
      <c r="DO18" s="104">
        <f t="shared" si="15"/>
        <v>-3.7</v>
      </c>
      <c r="DP18" s="84">
        <f t="shared" si="11"/>
        <v>53.75</v>
      </c>
      <c r="DQ18" s="112">
        <f t="shared" si="50"/>
        <v>1.9</v>
      </c>
      <c r="DR18" s="112">
        <f t="shared" si="16"/>
        <v>179.16666666666669</v>
      </c>
      <c r="DS18"/>
      <c r="DT18" s="126">
        <v>8</v>
      </c>
      <c r="DU18" s="126">
        <v>2.4</v>
      </c>
    </row>
    <row r="19" spans="1:125" ht="14.95" customHeight="1">
      <c r="A19" s="52">
        <v>9</v>
      </c>
      <c r="B19" s="7" t="s">
        <v>83</v>
      </c>
      <c r="C19" s="74">
        <v>472.1</v>
      </c>
      <c r="D19" s="126">
        <v>5</v>
      </c>
      <c r="E19" s="82">
        <f>D19/C19*100</f>
        <v>1.0590976488032195</v>
      </c>
      <c r="F19" s="111">
        <f t="shared" si="22"/>
        <v>3.1625553447185326</v>
      </c>
      <c r="G19" s="112">
        <f t="shared" si="34"/>
        <v>0.20000000000000018</v>
      </c>
      <c r="H19" s="89">
        <f t="shared" ref="H19:H24" si="52">D19/L19*100</f>
        <v>104.16666666666667</v>
      </c>
      <c r="I19" s="112">
        <f t="shared" si="41"/>
        <v>3.8</v>
      </c>
      <c r="J19" s="112" t="s">
        <v>213</v>
      </c>
      <c r="K19"/>
      <c r="L19" s="126">
        <v>4.8</v>
      </c>
      <c r="M19" s="126">
        <v>1.2</v>
      </c>
      <c r="O19" s="52">
        <v>9</v>
      </c>
      <c r="P19" s="7" t="s">
        <v>21</v>
      </c>
      <c r="Q19" s="74">
        <v>9.4</v>
      </c>
      <c r="R19" s="127">
        <v>5.3</v>
      </c>
      <c r="S19" s="65">
        <f t="shared" si="5"/>
        <v>56.38297872340425</v>
      </c>
      <c r="T19" s="111">
        <f t="shared" si="23"/>
        <v>3.0233884768967481</v>
      </c>
      <c r="U19" s="112">
        <f t="shared" si="35"/>
        <v>5.3</v>
      </c>
      <c r="V19" s="112" t="s">
        <v>7</v>
      </c>
      <c r="W19" s="112">
        <f t="shared" si="42"/>
        <v>5.3</v>
      </c>
      <c r="X19" s="112" t="s">
        <v>7</v>
      </c>
      <c r="Y19"/>
      <c r="Z19" s="82">
        <v>0</v>
      </c>
      <c r="AA19" s="82">
        <v>0</v>
      </c>
      <c r="AC19" s="52">
        <v>9</v>
      </c>
      <c r="AD19" s="7" t="s">
        <v>14</v>
      </c>
      <c r="AE19" s="74">
        <v>60.5</v>
      </c>
      <c r="AF19" s="127">
        <v>7.1</v>
      </c>
      <c r="AG19" s="82">
        <f>AF19/AE19*100</f>
        <v>11.735537190082644</v>
      </c>
      <c r="AH19" s="111">
        <f>AF19/203.4*100</f>
        <v>3.4906588003933132</v>
      </c>
      <c r="AI19" s="112">
        <f t="shared" si="36"/>
        <v>7.1</v>
      </c>
      <c r="AJ19" s="112" t="s">
        <v>7</v>
      </c>
      <c r="AK19" s="112">
        <f t="shared" si="43"/>
        <v>7.1</v>
      </c>
      <c r="AL19" s="112" t="s">
        <v>7</v>
      </c>
      <c r="AM19"/>
      <c r="AN19" s="82">
        <v>0</v>
      </c>
      <c r="AO19" s="82">
        <v>0</v>
      </c>
      <c r="AQ19" s="52">
        <v>9</v>
      </c>
      <c r="AR19" s="7" t="s">
        <v>83</v>
      </c>
      <c r="AS19" s="74">
        <v>458.9</v>
      </c>
      <c r="AT19" s="126">
        <v>7.2</v>
      </c>
      <c r="AU19" s="82">
        <f t="shared" si="25"/>
        <v>1.5689692743517107</v>
      </c>
      <c r="AV19" s="111">
        <f t="shared" si="26"/>
        <v>3.5173424523693217</v>
      </c>
      <c r="AW19" s="112">
        <f t="shared" si="37"/>
        <v>0</v>
      </c>
      <c r="AX19" s="89">
        <f t="shared" si="27"/>
        <v>100</v>
      </c>
      <c r="AY19" s="112">
        <f t="shared" si="44"/>
        <v>2.2000000000000002</v>
      </c>
      <c r="AZ19" s="112">
        <f>AT19/BC19*100</f>
        <v>144</v>
      </c>
      <c r="BA19"/>
      <c r="BB19" s="126">
        <v>7.2</v>
      </c>
      <c r="BC19" s="126">
        <v>5</v>
      </c>
      <c r="BE19" s="52">
        <v>9</v>
      </c>
      <c r="BF19" s="7" t="s">
        <v>90</v>
      </c>
      <c r="BG19" s="74">
        <v>23.5</v>
      </c>
      <c r="BH19" s="127">
        <v>5.5</v>
      </c>
      <c r="BI19" s="82">
        <f t="shared" si="0"/>
        <v>23.404255319148938</v>
      </c>
      <c r="BJ19" s="111">
        <f t="shared" si="28"/>
        <v>2.8993147074327887</v>
      </c>
      <c r="BK19" s="112">
        <f t="shared" si="38"/>
        <v>0.29999999999999982</v>
      </c>
      <c r="BL19" s="89">
        <f t="shared" si="29"/>
        <v>105.76923076923077</v>
      </c>
      <c r="BM19" s="112">
        <f t="shared" si="45"/>
        <v>2.2999999999999998</v>
      </c>
      <c r="BN19" s="112">
        <f t="shared" si="30"/>
        <v>171.875</v>
      </c>
      <c r="BO19"/>
      <c r="BP19" s="127">
        <v>5.2</v>
      </c>
      <c r="BQ19" s="127">
        <v>3.2</v>
      </c>
      <c r="BS19" s="52">
        <v>9</v>
      </c>
      <c r="BT19" s="7" t="s">
        <v>76</v>
      </c>
      <c r="BU19" s="74">
        <v>48.6</v>
      </c>
      <c r="BV19" s="126">
        <v>5.3</v>
      </c>
      <c r="BW19" s="82">
        <f t="shared" si="13"/>
        <v>10.905349794238681</v>
      </c>
      <c r="BX19" s="111">
        <f t="shared" si="31"/>
        <v>3.0618139803581745</v>
      </c>
      <c r="BY19" s="112">
        <f t="shared" si="39"/>
        <v>0</v>
      </c>
      <c r="BZ19" s="89">
        <f t="shared" si="9"/>
        <v>100</v>
      </c>
      <c r="CA19" s="112">
        <f t="shared" si="46"/>
        <v>9.9999999999999645E-2</v>
      </c>
      <c r="CB19" s="112">
        <f t="shared" si="19"/>
        <v>101.92307692307692</v>
      </c>
      <c r="CC19"/>
      <c r="CD19" s="126">
        <v>5.3</v>
      </c>
      <c r="CE19" s="126">
        <v>5.2</v>
      </c>
      <c r="CG19" s="52">
        <v>9</v>
      </c>
      <c r="CH19" s="7" t="s">
        <v>27</v>
      </c>
      <c r="CI19" s="74">
        <v>11.3</v>
      </c>
      <c r="CJ19" s="126">
        <v>5</v>
      </c>
      <c r="CK19" s="65">
        <f t="shared" si="1"/>
        <v>44.247787610619469</v>
      </c>
      <c r="CL19" s="111">
        <f t="shared" si="40"/>
        <v>3.0750307503075032</v>
      </c>
      <c r="CM19" s="112">
        <f t="shared" si="10"/>
        <v>0</v>
      </c>
      <c r="CN19" s="89">
        <f t="shared" si="47"/>
        <v>100</v>
      </c>
      <c r="CO19" s="112">
        <f t="shared" si="48"/>
        <v>5</v>
      </c>
      <c r="CP19" s="112" t="s">
        <v>7</v>
      </c>
      <c r="CQ19"/>
      <c r="CR19" s="126">
        <v>5</v>
      </c>
      <c r="CS19" s="85">
        <v>0</v>
      </c>
      <c r="CU19" s="52">
        <v>9</v>
      </c>
      <c r="CV19" s="7" t="s">
        <v>76</v>
      </c>
      <c r="CW19" s="74">
        <v>102.8</v>
      </c>
      <c r="CX19" s="126">
        <v>5.5</v>
      </c>
      <c r="CY19" s="82">
        <f t="shared" si="2"/>
        <v>5.3501945525291834</v>
      </c>
      <c r="CZ19" s="111">
        <f t="shared" si="32"/>
        <v>3.6160420775805391</v>
      </c>
      <c r="DA19" s="112">
        <f t="shared" si="14"/>
        <v>9.9999999999999645E-2</v>
      </c>
      <c r="DB19" s="89">
        <f t="shared" si="51"/>
        <v>101.85185185185183</v>
      </c>
      <c r="DC19" s="112">
        <f t="shared" si="49"/>
        <v>0.29999999999999982</v>
      </c>
      <c r="DD19" s="112">
        <f t="shared" si="21"/>
        <v>105.76923076923077</v>
      </c>
      <c r="DE19"/>
      <c r="DF19" s="126">
        <v>5.4</v>
      </c>
      <c r="DG19" s="126">
        <v>5.2</v>
      </c>
      <c r="DI19" s="52">
        <v>9</v>
      </c>
      <c r="DJ19" s="7" t="s">
        <v>26</v>
      </c>
      <c r="DK19" s="74">
        <v>46.6</v>
      </c>
      <c r="DL19" s="126">
        <v>3.4</v>
      </c>
      <c r="DM19" s="82">
        <f t="shared" si="3"/>
        <v>7.2961373390557931</v>
      </c>
      <c r="DN19" s="111">
        <f t="shared" si="33"/>
        <v>2.4285714285714284</v>
      </c>
      <c r="DO19" s="112">
        <f t="shared" si="15"/>
        <v>1.1000000000000001</v>
      </c>
      <c r="DP19" s="89">
        <f t="shared" si="11"/>
        <v>147.82608695652175</v>
      </c>
      <c r="DQ19" s="112">
        <f t="shared" si="50"/>
        <v>1.5</v>
      </c>
      <c r="DR19" s="112">
        <f t="shared" si="16"/>
        <v>178.94736842105263</v>
      </c>
      <c r="DS19"/>
      <c r="DT19" s="126">
        <v>2.2999999999999998</v>
      </c>
      <c r="DU19" s="126">
        <v>1.9</v>
      </c>
    </row>
    <row r="20" spans="1:125" ht="14.95" customHeight="1">
      <c r="A20" s="52">
        <v>10</v>
      </c>
      <c r="B20" s="7" t="s">
        <v>74</v>
      </c>
      <c r="C20" s="74">
        <v>62.1</v>
      </c>
      <c r="D20" s="126">
        <v>4.5</v>
      </c>
      <c r="E20" s="82">
        <f t="shared" ref="E20:E25" si="53">D20/C20*100</f>
        <v>7.2463768115942031</v>
      </c>
      <c r="F20" s="111">
        <f t="shared" si="22"/>
        <v>2.8462998102466797</v>
      </c>
      <c r="G20" s="104">
        <f t="shared" si="34"/>
        <v>-1.4000000000000004</v>
      </c>
      <c r="H20" s="84">
        <f t="shared" si="52"/>
        <v>76.271186440677965</v>
      </c>
      <c r="I20" s="112">
        <f t="shared" si="41"/>
        <v>0.40000000000000036</v>
      </c>
      <c r="J20" s="90">
        <f>D20/M20*100</f>
        <v>109.75609756097562</v>
      </c>
      <c r="K20"/>
      <c r="L20" s="126">
        <v>5.9</v>
      </c>
      <c r="M20" s="126">
        <v>4.0999999999999996</v>
      </c>
      <c r="O20" s="52">
        <v>10</v>
      </c>
      <c r="P20" s="7" t="s">
        <v>76</v>
      </c>
      <c r="Q20" s="74">
        <v>47.2</v>
      </c>
      <c r="R20" s="126">
        <v>5.2</v>
      </c>
      <c r="S20" s="82">
        <f t="shared" ref="S20:S25" si="54">R20/Q20*100</f>
        <v>11.016949152542372</v>
      </c>
      <c r="T20" s="111">
        <f t="shared" si="23"/>
        <v>2.9663434112949227</v>
      </c>
      <c r="U20" s="112">
        <f t="shared" si="35"/>
        <v>0</v>
      </c>
      <c r="V20" s="89">
        <f t="shared" ref="V20:V25" si="55">R20/Z20*100</f>
        <v>100</v>
      </c>
      <c r="W20" s="112">
        <f t="shared" si="42"/>
        <v>0</v>
      </c>
      <c r="X20" s="90">
        <f>R20/AA20*100</f>
        <v>100</v>
      </c>
      <c r="Y20"/>
      <c r="Z20" s="126">
        <v>5.2</v>
      </c>
      <c r="AA20" s="126">
        <v>5.2</v>
      </c>
      <c r="AC20" s="52">
        <v>10</v>
      </c>
      <c r="AD20" s="7" t="s">
        <v>30</v>
      </c>
      <c r="AE20" s="74">
        <v>68.099999999999994</v>
      </c>
      <c r="AF20" s="127">
        <v>6</v>
      </c>
      <c r="AG20" s="82">
        <f t="shared" si="7"/>
        <v>8.8105726872246706</v>
      </c>
      <c r="AH20" s="111">
        <f t="shared" si="24"/>
        <v>2.9498525073746311</v>
      </c>
      <c r="AI20" s="112">
        <f t="shared" si="36"/>
        <v>0</v>
      </c>
      <c r="AJ20" s="89">
        <f t="shared" ref="AJ20:AJ25" si="56">AF20/AN20*100</f>
        <v>100</v>
      </c>
      <c r="AK20" s="112">
        <f t="shared" si="43"/>
        <v>0</v>
      </c>
      <c r="AL20" s="90">
        <f>AF20/AO20*100</f>
        <v>100</v>
      </c>
      <c r="AM20"/>
      <c r="AN20" s="127">
        <v>6</v>
      </c>
      <c r="AO20" s="127">
        <v>6</v>
      </c>
      <c r="AQ20" s="52">
        <v>10</v>
      </c>
      <c r="AR20" s="7" t="s">
        <v>30</v>
      </c>
      <c r="AS20" s="74">
        <v>63.9</v>
      </c>
      <c r="AT20" s="127">
        <v>6</v>
      </c>
      <c r="AU20" s="82">
        <f t="shared" si="25"/>
        <v>9.3896713615023462</v>
      </c>
      <c r="AV20" s="111">
        <f t="shared" si="26"/>
        <v>2.9311187103077678</v>
      </c>
      <c r="AW20" s="112">
        <f t="shared" si="37"/>
        <v>0</v>
      </c>
      <c r="AX20" s="89">
        <f t="shared" si="27"/>
        <v>100</v>
      </c>
      <c r="AY20" s="112">
        <f t="shared" si="44"/>
        <v>0</v>
      </c>
      <c r="AZ20" s="90">
        <f>AT20/BC20*100</f>
        <v>100</v>
      </c>
      <c r="BA20"/>
      <c r="BB20" s="127">
        <v>6</v>
      </c>
      <c r="BC20" s="127">
        <v>6</v>
      </c>
      <c r="BE20" s="52">
        <v>10</v>
      </c>
      <c r="BF20" s="7" t="s">
        <v>76</v>
      </c>
      <c r="BG20" s="74">
        <v>43.1</v>
      </c>
      <c r="BH20" s="126">
        <v>5.3</v>
      </c>
      <c r="BI20" s="82">
        <f t="shared" si="0"/>
        <v>12.296983758700696</v>
      </c>
      <c r="BJ20" s="111">
        <f t="shared" si="28"/>
        <v>2.7938850817079599</v>
      </c>
      <c r="BK20" s="112">
        <f t="shared" si="38"/>
        <v>5.3</v>
      </c>
      <c r="BL20" s="112" t="s">
        <v>7</v>
      </c>
      <c r="BM20" s="112">
        <f t="shared" si="45"/>
        <v>9.9999999999999645E-2</v>
      </c>
      <c r="BN20" s="90">
        <f t="shared" si="30"/>
        <v>101.92307692307692</v>
      </c>
      <c r="BO20"/>
      <c r="BP20" s="85">
        <v>0</v>
      </c>
      <c r="BQ20" s="126">
        <v>5.2</v>
      </c>
      <c r="BS20" s="52">
        <v>10</v>
      </c>
      <c r="BT20" s="7" t="s">
        <v>27</v>
      </c>
      <c r="BU20" s="74">
        <v>12.3</v>
      </c>
      <c r="BV20" s="126">
        <v>5</v>
      </c>
      <c r="BW20" s="65">
        <f t="shared" si="13"/>
        <v>40.650406504065039</v>
      </c>
      <c r="BX20" s="111">
        <f t="shared" si="31"/>
        <v>2.8885037550548818</v>
      </c>
      <c r="BY20" s="112">
        <f t="shared" si="39"/>
        <v>0</v>
      </c>
      <c r="BZ20" s="89">
        <f t="shared" si="9"/>
        <v>100</v>
      </c>
      <c r="CA20" s="112">
        <f t="shared" si="46"/>
        <v>5</v>
      </c>
      <c r="CB20" s="112" t="s">
        <v>7</v>
      </c>
      <c r="CC20"/>
      <c r="CD20" s="126">
        <v>5</v>
      </c>
      <c r="CE20" s="85">
        <v>0</v>
      </c>
      <c r="CG20" s="52">
        <v>10</v>
      </c>
      <c r="CH20" s="7" t="s">
        <v>58</v>
      </c>
      <c r="CI20" s="74">
        <v>6.7</v>
      </c>
      <c r="CJ20" s="126">
        <v>3.8</v>
      </c>
      <c r="CK20" s="65">
        <f t="shared" si="1"/>
        <v>56.71641791044776</v>
      </c>
      <c r="CL20" s="111">
        <f t="shared" si="40"/>
        <v>2.3370233702337022</v>
      </c>
      <c r="CM20" s="104">
        <f t="shared" si="10"/>
        <v>-0.90000000000000036</v>
      </c>
      <c r="CN20" s="84">
        <f t="shared" si="47"/>
        <v>80.851063829787222</v>
      </c>
      <c r="CO20" s="104">
        <f t="shared" si="48"/>
        <v>-6.0000000000000009</v>
      </c>
      <c r="CP20" s="86">
        <f>CJ20/CS20*100</f>
        <v>38.775510204081627</v>
      </c>
      <c r="CQ20"/>
      <c r="CR20" s="126">
        <v>4.7</v>
      </c>
      <c r="CS20" s="126">
        <v>9.8000000000000007</v>
      </c>
      <c r="CU20" s="52">
        <v>10</v>
      </c>
      <c r="CV20" s="7" t="s">
        <v>58</v>
      </c>
      <c r="CW20" s="74">
        <v>8.1</v>
      </c>
      <c r="CX20" s="126">
        <v>5.3</v>
      </c>
      <c r="CY20" s="65">
        <f t="shared" si="2"/>
        <v>65.432098765432102</v>
      </c>
      <c r="CZ20" s="111">
        <f t="shared" si="32"/>
        <v>3.4845496383957926</v>
      </c>
      <c r="DA20" s="112">
        <f t="shared" si="14"/>
        <v>1.5</v>
      </c>
      <c r="DB20" s="89">
        <f t="shared" si="51"/>
        <v>139.47368421052633</v>
      </c>
      <c r="DC20" s="104">
        <f t="shared" si="49"/>
        <v>-4.5000000000000009</v>
      </c>
      <c r="DD20" s="86">
        <f>CX20/DG20*100</f>
        <v>54.08163265306122</v>
      </c>
      <c r="DE20"/>
      <c r="DF20" s="126">
        <v>3.8</v>
      </c>
      <c r="DG20" s="126">
        <v>9.8000000000000007</v>
      </c>
      <c r="DI20" s="52">
        <v>10</v>
      </c>
      <c r="DJ20" s="7" t="s">
        <v>21</v>
      </c>
      <c r="DK20" s="74">
        <v>10.7</v>
      </c>
      <c r="DL20" s="127">
        <v>3.2</v>
      </c>
      <c r="DM20" s="65">
        <f t="shared" si="3"/>
        <v>29.90654205607477</v>
      </c>
      <c r="DN20" s="111">
        <f t="shared" si="33"/>
        <v>2.2857142857142856</v>
      </c>
      <c r="DO20" s="112">
        <f t="shared" si="15"/>
        <v>0.10000000000000009</v>
      </c>
      <c r="DP20" s="89">
        <f t="shared" si="11"/>
        <v>103.2258064516129</v>
      </c>
      <c r="DQ20" s="112">
        <f t="shared" si="50"/>
        <v>3.2</v>
      </c>
      <c r="DR20" s="112" t="s">
        <v>7</v>
      </c>
      <c r="DS20"/>
      <c r="DT20" s="127">
        <v>3.1</v>
      </c>
      <c r="DU20" s="82">
        <v>0</v>
      </c>
    </row>
    <row r="21" spans="1:125" ht="14.95" customHeight="1">
      <c r="A21" s="52">
        <v>11</v>
      </c>
      <c r="B21" s="7" t="s">
        <v>81</v>
      </c>
      <c r="C21" s="74">
        <v>22.7</v>
      </c>
      <c r="D21" s="126">
        <v>3.4</v>
      </c>
      <c r="E21" s="82">
        <f t="shared" si="53"/>
        <v>14.977973568281937</v>
      </c>
      <c r="F21" s="111">
        <f t="shared" si="22"/>
        <v>2.1505376344086025</v>
      </c>
      <c r="G21" s="86">
        <f t="shared" si="34"/>
        <v>-1.9</v>
      </c>
      <c r="H21" s="84">
        <f t="shared" si="52"/>
        <v>64.15094339622641</v>
      </c>
      <c r="I21" s="90">
        <f t="shared" si="41"/>
        <v>3.4</v>
      </c>
      <c r="J21" s="112" t="s">
        <v>7</v>
      </c>
      <c r="K21"/>
      <c r="L21" s="126">
        <v>5.3</v>
      </c>
      <c r="M21" s="85">
        <v>0</v>
      </c>
      <c r="O21" s="52">
        <v>11</v>
      </c>
      <c r="P21" s="7" t="s">
        <v>27</v>
      </c>
      <c r="Q21" s="74">
        <v>8.1</v>
      </c>
      <c r="R21" s="126">
        <v>5.0999999999999996</v>
      </c>
      <c r="S21" s="65">
        <f t="shared" si="54"/>
        <v>62.962962962962962</v>
      </c>
      <c r="T21" s="111">
        <f t="shared" si="23"/>
        <v>2.909298345693097</v>
      </c>
      <c r="U21" s="90">
        <f t="shared" si="35"/>
        <v>5.0999999999999996</v>
      </c>
      <c r="V21" s="112" t="s">
        <v>7</v>
      </c>
      <c r="W21" s="90">
        <f t="shared" si="42"/>
        <v>5.0999999999999996</v>
      </c>
      <c r="X21" s="112" t="s">
        <v>7</v>
      </c>
      <c r="Y21"/>
      <c r="Z21" s="85">
        <v>0</v>
      </c>
      <c r="AA21" s="85">
        <v>0</v>
      </c>
      <c r="AC21" s="52">
        <v>11</v>
      </c>
      <c r="AD21" s="7" t="s">
        <v>76</v>
      </c>
      <c r="AE21" s="74">
        <v>44.4</v>
      </c>
      <c r="AF21" s="126">
        <v>5.2</v>
      </c>
      <c r="AG21" s="82">
        <f t="shared" si="7"/>
        <v>11.711711711711713</v>
      </c>
      <c r="AH21" s="111">
        <f t="shared" si="24"/>
        <v>2.5565388397246802</v>
      </c>
      <c r="AI21" s="90">
        <f t="shared" si="36"/>
        <v>0</v>
      </c>
      <c r="AJ21" s="89">
        <f t="shared" si="56"/>
        <v>100</v>
      </c>
      <c r="AK21" s="90">
        <f t="shared" si="43"/>
        <v>0</v>
      </c>
      <c r="AL21" s="90">
        <f>AF21/AO21*100</f>
        <v>100</v>
      </c>
      <c r="AM21"/>
      <c r="AN21" s="126">
        <v>5.2</v>
      </c>
      <c r="AO21" s="126">
        <v>5.2</v>
      </c>
      <c r="AQ21" s="52">
        <v>11</v>
      </c>
      <c r="AR21" s="7" t="s">
        <v>62</v>
      </c>
      <c r="AS21" s="74">
        <v>12.6</v>
      </c>
      <c r="AT21" s="126">
        <v>5.9</v>
      </c>
      <c r="AU21" s="65">
        <f t="shared" si="25"/>
        <v>46.82539682539683</v>
      </c>
      <c r="AV21" s="111">
        <f>AT21/204.7*100</f>
        <v>2.8822667318026385</v>
      </c>
      <c r="AW21" s="90">
        <f t="shared" si="37"/>
        <v>2.0000000000000004</v>
      </c>
      <c r="AX21" s="89">
        <f t="shared" si="27"/>
        <v>151.2820512820513</v>
      </c>
      <c r="AY21" s="90">
        <f t="shared" si="44"/>
        <v>5.9</v>
      </c>
      <c r="AZ21" s="112" t="s">
        <v>7</v>
      </c>
      <c r="BA21"/>
      <c r="BB21" s="126">
        <v>3.9</v>
      </c>
      <c r="BC21" s="85">
        <v>0</v>
      </c>
      <c r="BE21" s="52">
        <v>11</v>
      </c>
      <c r="BF21" s="7" t="s">
        <v>27</v>
      </c>
      <c r="BG21" s="74">
        <v>11</v>
      </c>
      <c r="BH21" s="126">
        <v>5</v>
      </c>
      <c r="BI21" s="65">
        <f t="shared" si="0"/>
        <v>45.454545454545453</v>
      </c>
      <c r="BJ21" s="111">
        <f>BH21/189.7*100</f>
        <v>2.6357406431207169</v>
      </c>
      <c r="BK21" s="90">
        <f t="shared" si="38"/>
        <v>0</v>
      </c>
      <c r="BL21" s="89">
        <f t="shared" si="29"/>
        <v>100</v>
      </c>
      <c r="BM21" s="90">
        <f t="shared" si="45"/>
        <v>5</v>
      </c>
      <c r="BN21" s="112" t="s">
        <v>7</v>
      </c>
      <c r="BO21"/>
      <c r="BP21" s="126">
        <v>5</v>
      </c>
      <c r="BQ21" s="85">
        <v>0</v>
      </c>
      <c r="BS21" s="52">
        <v>11</v>
      </c>
      <c r="BT21" s="7" t="s">
        <v>58</v>
      </c>
      <c r="BU21" s="74">
        <v>8.1</v>
      </c>
      <c r="BV21" s="126">
        <v>4.7</v>
      </c>
      <c r="BW21" s="65">
        <f t="shared" si="13"/>
        <v>58.024691358024697</v>
      </c>
      <c r="BX21" s="111">
        <f t="shared" si="31"/>
        <v>2.715193529751589</v>
      </c>
      <c r="BY21" s="86">
        <f t="shared" si="39"/>
        <v>-2.5999999999999996</v>
      </c>
      <c r="BZ21" s="84">
        <f t="shared" si="9"/>
        <v>64.38356164383562</v>
      </c>
      <c r="CA21" s="86">
        <f t="shared" si="46"/>
        <v>-5.1000000000000005</v>
      </c>
      <c r="CB21" s="86">
        <f>BV21/CE21*100</f>
        <v>47.959183673469383</v>
      </c>
      <c r="CC21"/>
      <c r="CD21" s="126">
        <v>7.3</v>
      </c>
      <c r="CE21" s="126">
        <v>9.8000000000000007</v>
      </c>
      <c r="CG21" s="52">
        <v>11</v>
      </c>
      <c r="CH21" s="7" t="s">
        <v>73</v>
      </c>
      <c r="CI21" s="74">
        <v>17.2</v>
      </c>
      <c r="CJ21" s="126">
        <v>3.6</v>
      </c>
      <c r="CK21" s="82">
        <f t="shared" si="1"/>
        <v>20.930232558139537</v>
      </c>
      <c r="CL21" s="111">
        <f t="shared" si="40"/>
        <v>2.2140221402214024</v>
      </c>
      <c r="CM21" s="90">
        <f t="shared" si="10"/>
        <v>1.3000000000000003</v>
      </c>
      <c r="CN21" s="89">
        <f t="shared" si="47"/>
        <v>156.52173913043478</v>
      </c>
      <c r="CO21" s="90">
        <f t="shared" si="48"/>
        <v>0.89999999999999991</v>
      </c>
      <c r="CP21" s="90">
        <f>CJ21/CS21*100</f>
        <v>133.33333333333331</v>
      </c>
      <c r="CQ21"/>
      <c r="CR21" s="126">
        <v>2.2999999999999998</v>
      </c>
      <c r="CS21" s="126">
        <v>2.7</v>
      </c>
      <c r="CU21" s="52">
        <v>11</v>
      </c>
      <c r="CV21" s="7" t="s">
        <v>27</v>
      </c>
      <c r="CW21" s="74">
        <v>12.5</v>
      </c>
      <c r="CX21" s="126">
        <v>5</v>
      </c>
      <c r="CY21" s="65">
        <f t="shared" si="2"/>
        <v>40</v>
      </c>
      <c r="CZ21" s="111">
        <f t="shared" si="32"/>
        <v>3.2873109796186717</v>
      </c>
      <c r="DA21" s="90">
        <f t="shared" si="14"/>
        <v>0</v>
      </c>
      <c r="DB21" s="89">
        <f t="shared" si="51"/>
        <v>100</v>
      </c>
      <c r="DC21" s="90">
        <f t="shared" si="49"/>
        <v>5</v>
      </c>
      <c r="DD21" s="112" t="s">
        <v>7</v>
      </c>
      <c r="DE21"/>
      <c r="DF21" s="126">
        <v>5</v>
      </c>
      <c r="DG21" s="85">
        <v>0</v>
      </c>
      <c r="DI21" s="52">
        <v>11</v>
      </c>
      <c r="DJ21" s="7" t="s">
        <v>55</v>
      </c>
      <c r="DK21" s="74">
        <v>12.1</v>
      </c>
      <c r="DL21" s="126">
        <v>3.1</v>
      </c>
      <c r="DM21" s="65">
        <f t="shared" si="3"/>
        <v>25.619834710743806</v>
      </c>
      <c r="DN21" s="111">
        <f t="shared" si="33"/>
        <v>2.2142857142857144</v>
      </c>
      <c r="DO21" s="90">
        <f t="shared" si="15"/>
        <v>0.5</v>
      </c>
      <c r="DP21" s="89">
        <f t="shared" si="11"/>
        <v>119.23076923076923</v>
      </c>
      <c r="DQ21" s="90">
        <f t="shared" si="50"/>
        <v>3.1</v>
      </c>
      <c r="DR21" s="112" t="s">
        <v>7</v>
      </c>
      <c r="DS21"/>
      <c r="DT21" s="126">
        <v>2.6</v>
      </c>
      <c r="DU21" s="85">
        <v>0</v>
      </c>
    </row>
    <row r="22" spans="1:125" ht="14.95" customHeight="1">
      <c r="A22" s="52">
        <v>12</v>
      </c>
      <c r="B22" s="7" t="s">
        <v>90</v>
      </c>
      <c r="C22" s="74">
        <v>16.100000000000001</v>
      </c>
      <c r="D22" s="127">
        <v>3.2</v>
      </c>
      <c r="E22" s="82">
        <f t="shared" si="53"/>
        <v>19.875776397515526</v>
      </c>
      <c r="F22" s="111">
        <f t="shared" si="22"/>
        <v>2.0240354206198607</v>
      </c>
      <c r="G22" s="86">
        <f t="shared" si="34"/>
        <v>-0.19999999999999973</v>
      </c>
      <c r="H22" s="84">
        <f t="shared" si="52"/>
        <v>94.117647058823536</v>
      </c>
      <c r="I22" s="86">
        <f t="shared" si="41"/>
        <v>-11.2</v>
      </c>
      <c r="J22" s="86">
        <f>D22/M22*100</f>
        <v>22.222222222222225</v>
      </c>
      <c r="K22"/>
      <c r="L22" s="127">
        <v>3.4</v>
      </c>
      <c r="M22" s="95">
        <v>14.4</v>
      </c>
      <c r="O22" s="52">
        <v>12</v>
      </c>
      <c r="P22" s="7" t="s">
        <v>90</v>
      </c>
      <c r="Q22" s="74">
        <v>15.6</v>
      </c>
      <c r="R22" s="127">
        <v>4.5999999999999996</v>
      </c>
      <c r="S22" s="82">
        <f t="shared" si="54"/>
        <v>29.487179487179489</v>
      </c>
      <c r="T22" s="111">
        <f t="shared" si="23"/>
        <v>2.6240730176839699</v>
      </c>
      <c r="U22" s="90">
        <f t="shared" si="35"/>
        <v>1.3999999999999995</v>
      </c>
      <c r="V22" s="89">
        <f t="shared" si="55"/>
        <v>143.74999999999997</v>
      </c>
      <c r="W22" s="90">
        <f t="shared" si="42"/>
        <v>1.3999999999999995</v>
      </c>
      <c r="X22" s="90">
        <f>R22/AA22*100</f>
        <v>143.74999999999997</v>
      </c>
      <c r="Y22"/>
      <c r="Z22" s="127">
        <v>3.2</v>
      </c>
      <c r="AA22" s="127">
        <v>3.2</v>
      </c>
      <c r="AC22" s="52">
        <v>12</v>
      </c>
      <c r="AD22" s="7" t="s">
        <v>27</v>
      </c>
      <c r="AE22" s="74">
        <v>7.7</v>
      </c>
      <c r="AF22" s="126">
        <v>5</v>
      </c>
      <c r="AG22" s="65">
        <f t="shared" si="7"/>
        <v>64.935064935064929</v>
      </c>
      <c r="AH22" s="111">
        <f t="shared" si="24"/>
        <v>2.4582104228121926</v>
      </c>
      <c r="AI22" s="86">
        <f t="shared" si="36"/>
        <v>-9.9999999999999645E-2</v>
      </c>
      <c r="AJ22" s="84">
        <f t="shared" si="56"/>
        <v>98.039215686274517</v>
      </c>
      <c r="AK22" s="90">
        <f t="shared" si="43"/>
        <v>5</v>
      </c>
      <c r="AL22" s="112" t="s">
        <v>7</v>
      </c>
      <c r="AM22"/>
      <c r="AN22" s="126">
        <v>5.0999999999999996</v>
      </c>
      <c r="AO22" s="85">
        <v>0</v>
      </c>
      <c r="AQ22" s="52">
        <v>12</v>
      </c>
      <c r="AR22" s="7" t="s">
        <v>52</v>
      </c>
      <c r="AS22" s="74">
        <v>15.3</v>
      </c>
      <c r="AT22" s="126">
        <v>5.7</v>
      </c>
      <c r="AU22" s="65">
        <f>AT22/AS22*100</f>
        <v>37.254901960784316</v>
      </c>
      <c r="AV22" s="111">
        <f t="shared" si="26"/>
        <v>2.7845627747923793</v>
      </c>
      <c r="AW22" s="90">
        <f t="shared" si="37"/>
        <v>1.9000000000000004</v>
      </c>
      <c r="AX22" s="89">
        <f t="shared" si="27"/>
        <v>150.00000000000003</v>
      </c>
      <c r="AY22" s="90">
        <f t="shared" si="44"/>
        <v>5.7</v>
      </c>
      <c r="AZ22" s="112" t="s">
        <v>7</v>
      </c>
      <c r="BA22"/>
      <c r="BB22" s="126">
        <v>3.8</v>
      </c>
      <c r="BC22" s="85">
        <v>0</v>
      </c>
      <c r="BE22" s="52">
        <v>12</v>
      </c>
      <c r="BF22" s="7" t="s">
        <v>74</v>
      </c>
      <c r="BG22" s="74">
        <v>67.900000000000006</v>
      </c>
      <c r="BH22" s="126">
        <v>4.5</v>
      </c>
      <c r="BI22" s="82">
        <f t="shared" si="0"/>
        <v>6.6273932253313701</v>
      </c>
      <c r="BJ22" s="111">
        <f t="shared" si="28"/>
        <v>2.3721665788086455</v>
      </c>
      <c r="BK22" s="90">
        <f t="shared" si="38"/>
        <v>0</v>
      </c>
      <c r="BL22" s="89">
        <f t="shared" si="29"/>
        <v>100</v>
      </c>
      <c r="BM22" s="90">
        <f t="shared" si="45"/>
        <v>0</v>
      </c>
      <c r="BN22" s="90">
        <f>BH22/BQ22*100</f>
        <v>100</v>
      </c>
      <c r="BO22"/>
      <c r="BP22" s="126">
        <v>4.5</v>
      </c>
      <c r="BQ22" s="126">
        <v>4.5</v>
      </c>
      <c r="BS22" s="52">
        <v>12</v>
      </c>
      <c r="BT22" s="7" t="s">
        <v>74</v>
      </c>
      <c r="BU22" s="74">
        <v>63.1</v>
      </c>
      <c r="BV22" s="126">
        <v>4.5</v>
      </c>
      <c r="BW22" s="82">
        <f t="shared" si="13"/>
        <v>7.1315372424722661</v>
      </c>
      <c r="BX22" s="111">
        <f t="shared" si="31"/>
        <v>2.5996533795493932</v>
      </c>
      <c r="BY22" s="90">
        <f t="shared" si="39"/>
        <v>0</v>
      </c>
      <c r="BZ22" s="89">
        <f t="shared" si="9"/>
        <v>100</v>
      </c>
      <c r="CA22" s="90">
        <f t="shared" si="46"/>
        <v>0</v>
      </c>
      <c r="CB22" s="90">
        <f>BV22/CE22*100</f>
        <v>100</v>
      </c>
      <c r="CC22"/>
      <c r="CD22" s="126">
        <v>4.5</v>
      </c>
      <c r="CE22" s="126">
        <v>4.5</v>
      </c>
      <c r="CG22" s="52">
        <v>12</v>
      </c>
      <c r="CH22" s="7" t="s">
        <v>77</v>
      </c>
      <c r="CI22" s="74">
        <v>19.100000000000001</v>
      </c>
      <c r="CJ22" s="126">
        <v>3.2</v>
      </c>
      <c r="CK22" s="82">
        <f t="shared" si="1"/>
        <v>16.753926701570681</v>
      </c>
      <c r="CL22" s="111">
        <f t="shared" si="40"/>
        <v>1.968019680196802</v>
      </c>
      <c r="CM22" s="86">
        <f t="shared" si="10"/>
        <v>-0.39999999999999991</v>
      </c>
      <c r="CN22" s="84">
        <f t="shared" si="47"/>
        <v>88.8888888888889</v>
      </c>
      <c r="CO22" s="90">
        <f t="shared" si="48"/>
        <v>0.80000000000000027</v>
      </c>
      <c r="CP22" s="90">
        <f>CJ22/CS22*100</f>
        <v>133.33333333333334</v>
      </c>
      <c r="CQ22"/>
      <c r="CR22" s="126">
        <v>3.6</v>
      </c>
      <c r="CS22" s="126">
        <v>2.4</v>
      </c>
      <c r="CU22" s="52">
        <v>12</v>
      </c>
      <c r="CV22" s="7" t="s">
        <v>21</v>
      </c>
      <c r="CW22" s="74">
        <v>32</v>
      </c>
      <c r="CX22" s="127">
        <v>3.1</v>
      </c>
      <c r="CY22" s="82">
        <f t="shared" si="2"/>
        <v>9.6875</v>
      </c>
      <c r="CZ22" s="111">
        <f t="shared" si="32"/>
        <v>2.0381328073635769</v>
      </c>
      <c r="DA22" s="90">
        <f t="shared" si="14"/>
        <v>0</v>
      </c>
      <c r="DB22" s="89">
        <f t="shared" si="51"/>
        <v>100</v>
      </c>
      <c r="DC22" s="90">
        <f t="shared" si="49"/>
        <v>3.1</v>
      </c>
      <c r="DD22" s="112" t="s">
        <v>7</v>
      </c>
      <c r="DE22"/>
      <c r="DF22" s="127">
        <v>3.1</v>
      </c>
      <c r="DG22" s="82">
        <v>0</v>
      </c>
      <c r="DI22" s="52">
        <v>12</v>
      </c>
      <c r="DJ22" s="7" t="s">
        <v>83</v>
      </c>
      <c r="DK22" s="74">
        <v>443.3</v>
      </c>
      <c r="DL22" s="126">
        <v>2.9</v>
      </c>
      <c r="DM22" s="82">
        <f t="shared" si="3"/>
        <v>0.6541845251522671</v>
      </c>
      <c r="DN22" s="111">
        <f t="shared" si="33"/>
        <v>2.0714285714285712</v>
      </c>
      <c r="DO22" s="90">
        <f t="shared" si="15"/>
        <v>0</v>
      </c>
      <c r="DP22" s="89">
        <f t="shared" si="11"/>
        <v>100</v>
      </c>
      <c r="DQ22" s="86">
        <f t="shared" si="50"/>
        <v>-2.1</v>
      </c>
      <c r="DR22" s="104">
        <f t="shared" si="16"/>
        <v>57.999999999999993</v>
      </c>
      <c r="DS22"/>
      <c r="DT22" s="126">
        <v>2.9</v>
      </c>
      <c r="DU22" s="126">
        <v>5</v>
      </c>
    </row>
    <row r="23" spans="1:125" ht="14.95" customHeight="1">
      <c r="A23" s="52">
        <v>13</v>
      </c>
      <c r="B23" s="7" t="s">
        <v>25</v>
      </c>
      <c r="C23" s="74">
        <v>31.4</v>
      </c>
      <c r="D23" s="126">
        <v>3</v>
      </c>
      <c r="E23" s="82">
        <f t="shared" si="53"/>
        <v>9.5541401273885356</v>
      </c>
      <c r="F23" s="111">
        <f>D23/158.1*100</f>
        <v>1.8975332068311195</v>
      </c>
      <c r="G23" s="86">
        <f t="shared" si="34"/>
        <v>-3.5</v>
      </c>
      <c r="H23" s="84">
        <f t="shared" si="52"/>
        <v>46.153846153846153</v>
      </c>
      <c r="I23" s="86">
        <f>D23-M23</f>
        <v>-0.10000000000000009</v>
      </c>
      <c r="J23" s="86">
        <f>D23/M23*100</f>
        <v>96.774193548387089</v>
      </c>
      <c r="K23"/>
      <c r="L23" s="126">
        <v>6.5</v>
      </c>
      <c r="M23" s="126">
        <v>3.1</v>
      </c>
      <c r="O23" s="52">
        <v>13</v>
      </c>
      <c r="P23" s="7" t="s">
        <v>74</v>
      </c>
      <c r="Q23" s="74">
        <v>75</v>
      </c>
      <c r="R23" s="126">
        <v>4.5</v>
      </c>
      <c r="S23" s="82">
        <f t="shared" si="54"/>
        <v>6</v>
      </c>
      <c r="T23" s="111">
        <f t="shared" si="23"/>
        <v>2.5670279520821446</v>
      </c>
      <c r="U23" s="90">
        <f t="shared" si="35"/>
        <v>0</v>
      </c>
      <c r="V23" s="89">
        <f t="shared" si="55"/>
        <v>100</v>
      </c>
      <c r="W23" s="90">
        <f>R23-AA23</f>
        <v>0</v>
      </c>
      <c r="X23" s="90">
        <f>R23/AA23*100</f>
        <v>100</v>
      </c>
      <c r="Y23"/>
      <c r="Z23" s="126">
        <v>4.5</v>
      </c>
      <c r="AA23" s="126">
        <v>4.5</v>
      </c>
      <c r="AC23" s="52">
        <v>13</v>
      </c>
      <c r="AD23" s="7" t="s">
        <v>90</v>
      </c>
      <c r="AE23" s="74">
        <v>17.3</v>
      </c>
      <c r="AF23" s="127">
        <v>5</v>
      </c>
      <c r="AG23" s="82">
        <f t="shared" si="7"/>
        <v>28.901734104046241</v>
      </c>
      <c r="AH23" s="111">
        <f t="shared" si="24"/>
        <v>2.4582104228121926</v>
      </c>
      <c r="AI23" s="90">
        <f t="shared" si="36"/>
        <v>0.40000000000000036</v>
      </c>
      <c r="AJ23" s="89">
        <f t="shared" si="56"/>
        <v>108.69565217391306</v>
      </c>
      <c r="AK23" s="90">
        <f>AF23-AO23</f>
        <v>1.7999999999999998</v>
      </c>
      <c r="AL23" s="90">
        <f>AF23/AO23*100</f>
        <v>156.25</v>
      </c>
      <c r="AM23"/>
      <c r="AN23" s="127">
        <v>4.5999999999999996</v>
      </c>
      <c r="AO23" s="127">
        <v>3.2</v>
      </c>
      <c r="AQ23" s="52">
        <v>13</v>
      </c>
      <c r="AR23" s="7" t="s">
        <v>90</v>
      </c>
      <c r="AS23" s="74">
        <v>21.5</v>
      </c>
      <c r="AT23" s="127">
        <v>5.2</v>
      </c>
      <c r="AU23" s="82">
        <f t="shared" si="25"/>
        <v>24.186046511627907</v>
      </c>
      <c r="AV23" s="111">
        <f t="shared" si="26"/>
        <v>2.5403028822667322</v>
      </c>
      <c r="AW23" s="90">
        <f t="shared" si="37"/>
        <v>0.20000000000000018</v>
      </c>
      <c r="AX23" s="89">
        <f t="shared" si="27"/>
        <v>104</v>
      </c>
      <c r="AY23" s="90">
        <f>AT23-BC23</f>
        <v>2</v>
      </c>
      <c r="AZ23" s="90">
        <f>AT23/BC23*100</f>
        <v>162.5</v>
      </c>
      <c r="BA23"/>
      <c r="BB23" s="127">
        <v>5</v>
      </c>
      <c r="BC23" s="127">
        <v>3.2</v>
      </c>
      <c r="BE23" s="52">
        <v>13</v>
      </c>
      <c r="BF23" s="7" t="s">
        <v>25</v>
      </c>
      <c r="BG23" s="74">
        <v>53.1</v>
      </c>
      <c r="BH23" s="126">
        <v>2.9</v>
      </c>
      <c r="BI23" s="82">
        <f t="shared" si="0"/>
        <v>5.4613935969868166</v>
      </c>
      <c r="BJ23" s="111">
        <f t="shared" si="28"/>
        <v>1.5287295730100159</v>
      </c>
      <c r="BK23" s="90">
        <f t="shared" si="38"/>
        <v>0</v>
      </c>
      <c r="BL23" s="89">
        <f t="shared" si="29"/>
        <v>100</v>
      </c>
      <c r="BM23" s="90">
        <f>BH23-BQ23</f>
        <v>-0.10000000000000009</v>
      </c>
      <c r="BN23" s="90">
        <f>BH23/BQ23*100</f>
        <v>96.666666666666671</v>
      </c>
      <c r="BO23"/>
      <c r="BP23" s="126">
        <v>2.9</v>
      </c>
      <c r="BQ23" s="126">
        <v>3</v>
      </c>
      <c r="BS23" s="52">
        <v>13</v>
      </c>
      <c r="BT23" s="7" t="s">
        <v>77</v>
      </c>
      <c r="BU23" s="74">
        <v>17.3</v>
      </c>
      <c r="BV23" s="126">
        <v>3.6</v>
      </c>
      <c r="BW23" s="82">
        <f t="shared" si="13"/>
        <v>20.809248554913296</v>
      </c>
      <c r="BX23" s="111">
        <f t="shared" si="31"/>
        <v>2.0797227036395149</v>
      </c>
      <c r="BY23" s="90">
        <f t="shared" si="39"/>
        <v>1.7000000000000002</v>
      </c>
      <c r="BZ23" s="89">
        <f t="shared" si="9"/>
        <v>189.47368421052633</v>
      </c>
      <c r="CA23" s="90">
        <f>BV23-CE23</f>
        <v>1.2000000000000002</v>
      </c>
      <c r="CB23" s="90">
        <f>BV23/CE23*100</f>
        <v>150</v>
      </c>
      <c r="CC23"/>
      <c r="CD23" s="126">
        <v>1.9</v>
      </c>
      <c r="CE23" s="126">
        <v>2.4</v>
      </c>
      <c r="CG23" s="52">
        <v>13</v>
      </c>
      <c r="CH23" s="7" t="s">
        <v>83</v>
      </c>
      <c r="CI23" s="74">
        <v>445.5</v>
      </c>
      <c r="CJ23" s="126">
        <v>3.1</v>
      </c>
      <c r="CK23" s="82">
        <f t="shared" si="1"/>
        <v>0.69584736251402912</v>
      </c>
      <c r="CL23" s="111">
        <f t="shared" si="40"/>
        <v>1.9065190651906521</v>
      </c>
      <c r="CM23" s="86">
        <f t="shared" si="10"/>
        <v>-0.17199999999999971</v>
      </c>
      <c r="CN23" s="84">
        <f t="shared" si="47"/>
        <v>94.743276283618599</v>
      </c>
      <c r="CO23" s="86">
        <f>CJ23-CS23</f>
        <v>-1.9</v>
      </c>
      <c r="CP23" s="86">
        <f>CJ23/CS23*100</f>
        <v>62</v>
      </c>
      <c r="CQ23"/>
      <c r="CR23" s="126">
        <v>3.2719999999999998</v>
      </c>
      <c r="CS23" s="126">
        <v>5</v>
      </c>
      <c r="CU23" s="52">
        <v>13</v>
      </c>
      <c r="CV23" s="7" t="s">
        <v>83</v>
      </c>
      <c r="CW23" s="74">
        <v>447.3</v>
      </c>
      <c r="CX23" s="126">
        <v>2.9</v>
      </c>
      <c r="CY23" s="82">
        <f t="shared" si="2"/>
        <v>0.64833445115135258</v>
      </c>
      <c r="CZ23" s="111">
        <f t="shared" si="32"/>
        <v>1.9066403681788298</v>
      </c>
      <c r="DA23" s="86">
        <f t="shared" si="14"/>
        <v>-0.20000000000000018</v>
      </c>
      <c r="DB23" s="84">
        <f t="shared" si="51"/>
        <v>93.548387096774192</v>
      </c>
      <c r="DC23" s="86">
        <f>CX23-DG23</f>
        <v>-2.1</v>
      </c>
      <c r="DD23" s="86">
        <f>CX23/DG23*100</f>
        <v>57.999999999999993</v>
      </c>
      <c r="DE23"/>
      <c r="DF23" s="126">
        <v>3.1</v>
      </c>
      <c r="DG23" s="126">
        <v>5</v>
      </c>
      <c r="DI23" s="52">
        <v>13</v>
      </c>
      <c r="DJ23" s="7" t="s">
        <v>25</v>
      </c>
      <c r="DK23" s="74">
        <v>53.4</v>
      </c>
      <c r="DL23" s="126">
        <v>2.6</v>
      </c>
      <c r="DM23" s="82">
        <f t="shared" si="3"/>
        <v>4.868913857677903</v>
      </c>
      <c r="DN23" s="111">
        <f t="shared" si="33"/>
        <v>1.8571428571428572</v>
      </c>
      <c r="DO23" s="90">
        <f t="shared" si="15"/>
        <v>0</v>
      </c>
      <c r="DP23" s="89">
        <f t="shared" si="11"/>
        <v>100</v>
      </c>
      <c r="DQ23" s="86">
        <f>DL23-DU23</f>
        <v>-0.39999999999999991</v>
      </c>
      <c r="DR23" s="104">
        <f t="shared" si="16"/>
        <v>86.666666666666671</v>
      </c>
      <c r="DS23"/>
      <c r="DT23" s="126">
        <v>2.6</v>
      </c>
      <c r="DU23" s="126">
        <v>3</v>
      </c>
    </row>
    <row r="24" spans="1:125" ht="14.95" customHeight="1">
      <c r="A24" s="52">
        <v>14</v>
      </c>
      <c r="B24" s="7" t="s">
        <v>73</v>
      </c>
      <c r="C24" s="83">
        <v>6.7</v>
      </c>
      <c r="D24" s="126">
        <v>2.7</v>
      </c>
      <c r="E24" s="65">
        <f t="shared" si="53"/>
        <v>40.298507462686565</v>
      </c>
      <c r="F24" s="111">
        <f t="shared" si="22"/>
        <v>1.7077798861480076</v>
      </c>
      <c r="G24" s="90">
        <f t="shared" si="34"/>
        <v>0</v>
      </c>
      <c r="H24" s="89">
        <f t="shared" si="52"/>
        <v>100</v>
      </c>
      <c r="I24" s="86">
        <f t="shared" ref="I24:I34" si="57">D24-M24</f>
        <v>-0.29999999999999982</v>
      </c>
      <c r="J24" s="86">
        <f>D24/M24*100</f>
        <v>90</v>
      </c>
      <c r="K24"/>
      <c r="L24" s="126">
        <v>2.7</v>
      </c>
      <c r="M24" s="126">
        <v>3</v>
      </c>
      <c r="O24" s="52">
        <v>14</v>
      </c>
      <c r="P24" s="7" t="s">
        <v>25</v>
      </c>
      <c r="Q24" s="83">
        <v>33.6</v>
      </c>
      <c r="R24" s="126">
        <v>4.3</v>
      </c>
      <c r="S24" s="82">
        <f t="shared" si="54"/>
        <v>12.797619047619047</v>
      </c>
      <c r="T24" s="111">
        <f t="shared" si="23"/>
        <v>2.452937820878494</v>
      </c>
      <c r="U24" s="90">
        <f t="shared" si="35"/>
        <v>1.2999999999999998</v>
      </c>
      <c r="V24" s="89">
        <f t="shared" si="55"/>
        <v>143.33333333333334</v>
      </c>
      <c r="W24" s="90">
        <f t="shared" ref="W24:W34" si="58">R24-AA24</f>
        <v>1.2999999999999998</v>
      </c>
      <c r="X24" s="90">
        <f>R24/AA24*100</f>
        <v>143.33333333333334</v>
      </c>
      <c r="Y24"/>
      <c r="Z24" s="126">
        <v>3</v>
      </c>
      <c r="AA24" s="126">
        <v>3</v>
      </c>
      <c r="AC24" s="52">
        <v>14</v>
      </c>
      <c r="AD24" s="7" t="s">
        <v>73</v>
      </c>
      <c r="AE24" s="83">
        <v>11.2</v>
      </c>
      <c r="AF24" s="126">
        <v>4.7</v>
      </c>
      <c r="AG24" s="65">
        <f t="shared" si="7"/>
        <v>41.964285714285722</v>
      </c>
      <c r="AH24" s="111">
        <f t="shared" si="24"/>
        <v>2.3107177974434614</v>
      </c>
      <c r="AI24" s="90">
        <f t="shared" si="36"/>
        <v>2</v>
      </c>
      <c r="AJ24" s="89">
        <f t="shared" si="56"/>
        <v>174.07407407407408</v>
      </c>
      <c r="AK24" s="90">
        <f t="shared" ref="AK24:AK42" si="59">AF24-AO24</f>
        <v>2</v>
      </c>
      <c r="AL24" s="90">
        <f>AF24/AO24*100</f>
        <v>174.07407407407408</v>
      </c>
      <c r="AM24"/>
      <c r="AN24" s="126">
        <v>2.7</v>
      </c>
      <c r="AO24" s="126">
        <v>2.7</v>
      </c>
      <c r="AQ24" s="52">
        <v>14</v>
      </c>
      <c r="AR24" s="7" t="s">
        <v>27</v>
      </c>
      <c r="AS24" s="83">
        <v>8.3000000000000007</v>
      </c>
      <c r="AT24" s="126">
        <v>5</v>
      </c>
      <c r="AU24" s="65">
        <f t="shared" si="25"/>
        <v>60.240963855421683</v>
      </c>
      <c r="AV24" s="111">
        <f>AT24/204.7*100</f>
        <v>2.442598925256473</v>
      </c>
      <c r="AW24" s="90">
        <f t="shared" si="37"/>
        <v>0</v>
      </c>
      <c r="AX24" s="89">
        <f t="shared" si="27"/>
        <v>100</v>
      </c>
      <c r="AY24" s="90">
        <f t="shared" ref="AY24:AY41" si="60">AT24-BC24</f>
        <v>5</v>
      </c>
      <c r="AZ24" s="112" t="s">
        <v>7</v>
      </c>
      <c r="BA24"/>
      <c r="BB24" s="126">
        <v>5</v>
      </c>
      <c r="BC24" s="85">
        <v>0</v>
      </c>
      <c r="BE24" s="52">
        <v>14</v>
      </c>
      <c r="BF24" s="7" t="s">
        <v>21</v>
      </c>
      <c r="BG24" s="83">
        <v>34.5</v>
      </c>
      <c r="BH24" s="127">
        <v>2.7</v>
      </c>
      <c r="BI24" s="82">
        <f>BH24/BG24*100</f>
        <v>7.8260869565217401</v>
      </c>
      <c r="BJ24" s="111">
        <f t="shared" si="28"/>
        <v>1.4232999472851873</v>
      </c>
      <c r="BK24" s="90">
        <f t="shared" si="38"/>
        <v>2.3000000000000003</v>
      </c>
      <c r="BL24" s="89" t="s">
        <v>249</v>
      </c>
      <c r="BM24" s="90">
        <f t="shared" ref="BM24:BM38" si="61">BH24-BQ24</f>
        <v>2.7</v>
      </c>
      <c r="BN24" s="112" t="s">
        <v>7</v>
      </c>
      <c r="BO24"/>
      <c r="BP24" s="127">
        <v>0.4</v>
      </c>
      <c r="BQ24" s="82">
        <v>0</v>
      </c>
      <c r="BS24" s="52">
        <v>14</v>
      </c>
      <c r="BT24" s="7" t="s">
        <v>83</v>
      </c>
      <c r="BU24" s="83">
        <v>448.7</v>
      </c>
      <c r="BV24" s="126">
        <v>3.2719999999999998</v>
      </c>
      <c r="BW24" s="82">
        <f>BV24/BU24*100</f>
        <v>0.72921774013817697</v>
      </c>
      <c r="BX24" s="111">
        <f>BV24/173.1*100</f>
        <v>1.8902368573079147</v>
      </c>
      <c r="BY24" s="86">
        <f t="shared" si="39"/>
        <v>-3.4280000000000004</v>
      </c>
      <c r="BZ24" s="84">
        <f t="shared" si="9"/>
        <v>48.835820895522389</v>
      </c>
      <c r="CA24" s="86">
        <f t="shared" ref="CA24:CA38" si="62">BV24-CE24</f>
        <v>-1.7280000000000002</v>
      </c>
      <c r="CB24" s="86">
        <f>BV24/CE24*100</f>
        <v>65.44</v>
      </c>
      <c r="CC24"/>
      <c r="CD24" s="126">
        <v>6.7</v>
      </c>
      <c r="CE24" s="126">
        <v>5</v>
      </c>
      <c r="CG24" s="52">
        <v>14</v>
      </c>
      <c r="CH24" s="7" t="s">
        <v>21</v>
      </c>
      <c r="CI24" s="83">
        <v>22.8</v>
      </c>
      <c r="CJ24" s="127">
        <v>3.1</v>
      </c>
      <c r="CK24" s="82">
        <f>CJ24/CI24*100</f>
        <v>13.596491228070176</v>
      </c>
      <c r="CL24" s="111">
        <f t="shared" si="40"/>
        <v>1.9065190651906521</v>
      </c>
      <c r="CM24" s="90">
        <f t="shared" si="10"/>
        <v>0.246</v>
      </c>
      <c r="CN24" s="89">
        <f t="shared" si="47"/>
        <v>108.61948142957255</v>
      </c>
      <c r="CO24" s="90">
        <f t="shared" ref="CO24:CO38" si="63">CJ24-CS24</f>
        <v>3.1</v>
      </c>
      <c r="CP24" s="112" t="s">
        <v>7</v>
      </c>
      <c r="CQ24"/>
      <c r="CR24" s="127">
        <v>2.8540000000000001</v>
      </c>
      <c r="CS24" s="82">
        <v>0</v>
      </c>
      <c r="CU24" s="52">
        <v>14</v>
      </c>
      <c r="CV24" s="7" t="s">
        <v>25</v>
      </c>
      <c r="CW24" s="83">
        <v>57.3</v>
      </c>
      <c r="CX24" s="126">
        <v>2.6</v>
      </c>
      <c r="CY24" s="82">
        <f>CX24/CW24*100</f>
        <v>4.5375218150087262</v>
      </c>
      <c r="CZ24" s="111">
        <f t="shared" si="32"/>
        <v>1.7094017094017095</v>
      </c>
      <c r="DA24" s="86">
        <f t="shared" si="14"/>
        <v>-0.10000000000000009</v>
      </c>
      <c r="DB24" s="84">
        <f t="shared" si="51"/>
        <v>96.296296296296291</v>
      </c>
      <c r="DC24" s="86">
        <f t="shared" ref="DC24:DC36" si="64">CX24-DG24</f>
        <v>-0.39999999999999991</v>
      </c>
      <c r="DD24" s="86">
        <f>CX24/DG24*100</f>
        <v>86.666666666666671</v>
      </c>
      <c r="DE24"/>
      <c r="DF24" s="126">
        <v>2.7</v>
      </c>
      <c r="DG24" s="126">
        <v>3</v>
      </c>
      <c r="DI24" s="52">
        <v>14</v>
      </c>
      <c r="DJ24" s="7" t="s">
        <v>62</v>
      </c>
      <c r="DK24" s="83">
        <v>9.8000000000000007</v>
      </c>
      <c r="DL24" s="126">
        <v>2.4</v>
      </c>
      <c r="DM24" s="65">
        <f t="shared" si="3"/>
        <v>24.489795918367342</v>
      </c>
      <c r="DN24" s="111">
        <f t="shared" si="33"/>
        <v>1.7142857142857144</v>
      </c>
      <c r="DO24" s="90">
        <f t="shared" si="15"/>
        <v>0.10000000000000009</v>
      </c>
      <c r="DP24" s="89">
        <f t="shared" si="11"/>
        <v>104.34782608695652</v>
      </c>
      <c r="DQ24" s="90">
        <f t="shared" ref="DQ24:DQ33" si="65">DL24-DU24</f>
        <v>2.4</v>
      </c>
      <c r="DR24" s="112" t="s">
        <v>7</v>
      </c>
      <c r="DS24"/>
      <c r="DT24" s="126">
        <v>2.2999999999999998</v>
      </c>
      <c r="DU24" s="85">
        <v>0</v>
      </c>
    </row>
    <row r="25" spans="1:125" s="3" customFormat="1" ht="14.95" customHeight="1">
      <c r="A25" s="52">
        <v>15</v>
      </c>
      <c r="B25" s="7" t="s">
        <v>77</v>
      </c>
      <c r="C25" s="74">
        <v>46</v>
      </c>
      <c r="D25" s="126">
        <v>2.4</v>
      </c>
      <c r="E25" s="82">
        <f t="shared" si="53"/>
        <v>5.2173913043478262</v>
      </c>
      <c r="F25" s="111">
        <f t="shared" si="22"/>
        <v>1.5180265654648957</v>
      </c>
      <c r="G25" s="86">
        <f t="shared" si="34"/>
        <v>-8.6</v>
      </c>
      <c r="H25" s="84">
        <f t="shared" ref="H25:H34" si="66">D25/L25*100</f>
        <v>21.818181818181817</v>
      </c>
      <c r="I25" s="86">
        <f t="shared" si="57"/>
        <v>-2.1999999999999997</v>
      </c>
      <c r="J25" s="86">
        <f>D25/M25*100</f>
        <v>52.173913043478258</v>
      </c>
      <c r="K25"/>
      <c r="L25" s="95">
        <v>11</v>
      </c>
      <c r="M25" s="127">
        <v>4.5999999999999996</v>
      </c>
      <c r="O25" s="52">
        <v>15</v>
      </c>
      <c r="P25" s="7" t="s">
        <v>77</v>
      </c>
      <c r="Q25" s="74">
        <v>39.9</v>
      </c>
      <c r="R25" s="126">
        <v>3.7</v>
      </c>
      <c r="S25" s="82">
        <f t="shared" si="54"/>
        <v>9.2731829573934839</v>
      </c>
      <c r="T25" s="111">
        <f t="shared" si="23"/>
        <v>2.1106674272675412</v>
      </c>
      <c r="U25" s="90">
        <f t="shared" si="35"/>
        <v>1.3000000000000003</v>
      </c>
      <c r="V25" s="89">
        <f t="shared" si="55"/>
        <v>154.16666666666669</v>
      </c>
      <c r="W25" s="90">
        <f t="shared" si="58"/>
        <v>1.3000000000000003</v>
      </c>
      <c r="X25" s="90">
        <f>R25/AA25*100</f>
        <v>154.16666666666669</v>
      </c>
      <c r="Y25"/>
      <c r="Z25" s="126">
        <v>2.4</v>
      </c>
      <c r="AA25" s="126">
        <v>2.4</v>
      </c>
      <c r="AC25" s="52">
        <v>15</v>
      </c>
      <c r="AD25" s="7" t="s">
        <v>74</v>
      </c>
      <c r="AE25" s="74">
        <v>76.7</v>
      </c>
      <c r="AF25" s="126">
        <v>4.5</v>
      </c>
      <c r="AG25" s="82">
        <f t="shared" si="7"/>
        <v>5.867014341590612</v>
      </c>
      <c r="AH25" s="111">
        <f t="shared" si="24"/>
        <v>2.2123893805309733</v>
      </c>
      <c r="AI25" s="90">
        <f t="shared" si="36"/>
        <v>0</v>
      </c>
      <c r="AJ25" s="89">
        <f t="shared" si="56"/>
        <v>100</v>
      </c>
      <c r="AK25" s="90">
        <f t="shared" si="59"/>
        <v>0</v>
      </c>
      <c r="AL25" s="90">
        <f>AF25/AO25*100</f>
        <v>100</v>
      </c>
      <c r="AM25"/>
      <c r="AN25" s="126">
        <v>4.5</v>
      </c>
      <c r="AO25" s="126">
        <v>4.5</v>
      </c>
      <c r="AQ25" s="52">
        <v>15</v>
      </c>
      <c r="AR25" s="7" t="s">
        <v>73</v>
      </c>
      <c r="AS25" s="74">
        <v>13.3</v>
      </c>
      <c r="AT25" s="126">
        <v>4.5999999999999996</v>
      </c>
      <c r="AU25" s="65">
        <f t="shared" si="25"/>
        <v>34.586466165413533</v>
      </c>
      <c r="AV25" s="111">
        <f t="shared" si="26"/>
        <v>2.2471910112359552</v>
      </c>
      <c r="AW25" s="86">
        <f t="shared" si="37"/>
        <v>-0.10000000000000053</v>
      </c>
      <c r="AX25" s="84">
        <f t="shared" si="27"/>
        <v>97.872340425531902</v>
      </c>
      <c r="AY25" s="90">
        <f t="shared" si="60"/>
        <v>1.8999999999999995</v>
      </c>
      <c r="AZ25" s="90">
        <f>AT25/BC25*100</f>
        <v>170.37037037037035</v>
      </c>
      <c r="BA25"/>
      <c r="BB25" s="126">
        <v>4.7</v>
      </c>
      <c r="BC25" s="126">
        <v>2.7</v>
      </c>
      <c r="BE25" s="52">
        <v>15</v>
      </c>
      <c r="BF25" s="7" t="s">
        <v>26</v>
      </c>
      <c r="BG25" s="74">
        <v>44.6</v>
      </c>
      <c r="BH25" s="126">
        <v>2.7</v>
      </c>
      <c r="BI25" s="82">
        <f>BH25/BG25*100</f>
        <v>6.0538116591928253</v>
      </c>
      <c r="BJ25" s="111">
        <f t="shared" si="28"/>
        <v>1.4232999472851873</v>
      </c>
      <c r="BK25" s="90">
        <f t="shared" si="38"/>
        <v>1.4000000000000001</v>
      </c>
      <c r="BL25" s="89" t="s">
        <v>250</v>
      </c>
      <c r="BM25" s="90">
        <f t="shared" si="61"/>
        <v>0.80000000000000027</v>
      </c>
      <c r="BN25" s="90">
        <f>BH25/BQ25*100</f>
        <v>142.10526315789477</v>
      </c>
      <c r="BO25"/>
      <c r="BP25" s="126">
        <v>1.3</v>
      </c>
      <c r="BQ25" s="126">
        <v>1.9</v>
      </c>
      <c r="BS25" s="52">
        <v>15</v>
      </c>
      <c r="BT25" s="7" t="s">
        <v>21</v>
      </c>
      <c r="BU25" s="74">
        <v>22.3</v>
      </c>
      <c r="BV25" s="127">
        <v>2.8540000000000001</v>
      </c>
      <c r="BW25" s="82">
        <f>BV25/BU25*100</f>
        <v>12.798206278026905</v>
      </c>
      <c r="BX25" s="111">
        <f t="shared" si="31"/>
        <v>1.6487579433853266</v>
      </c>
      <c r="BY25" s="90">
        <f>BV25-CD25</f>
        <v>0.15399999999999991</v>
      </c>
      <c r="BZ25" s="89">
        <f t="shared" si="9"/>
        <v>105.7037037037037</v>
      </c>
      <c r="CA25" s="90">
        <f t="shared" si="62"/>
        <v>2.8540000000000001</v>
      </c>
      <c r="CB25" s="112" t="s">
        <v>7</v>
      </c>
      <c r="CC25"/>
      <c r="CD25" s="127">
        <v>2.7</v>
      </c>
      <c r="CE25" s="82">
        <v>0</v>
      </c>
      <c r="CG25" s="52">
        <v>15</v>
      </c>
      <c r="CH25" s="7" t="s">
        <v>12</v>
      </c>
      <c r="CI25" s="74">
        <v>14.5</v>
      </c>
      <c r="CJ25" s="142">
        <v>2.7</v>
      </c>
      <c r="CK25" s="82">
        <f>CJ25/CI25*100</f>
        <v>18.620689655172416</v>
      </c>
      <c r="CL25" s="111">
        <f t="shared" si="40"/>
        <v>1.6605166051660518</v>
      </c>
      <c r="CM25" s="90">
        <f t="shared" si="10"/>
        <v>0.20000000000000018</v>
      </c>
      <c r="CN25" s="89">
        <f>CJ25/CR25*100</f>
        <v>108</v>
      </c>
      <c r="CO25" s="90">
        <f t="shared" si="63"/>
        <v>2.7</v>
      </c>
      <c r="CP25" s="112" t="s">
        <v>7</v>
      </c>
      <c r="CQ25"/>
      <c r="CR25" s="142">
        <v>2.5</v>
      </c>
      <c r="CS25" s="88">
        <v>0</v>
      </c>
      <c r="CU25" s="52">
        <v>15</v>
      </c>
      <c r="CV25" s="7" t="s">
        <v>55</v>
      </c>
      <c r="CW25" s="74">
        <v>24</v>
      </c>
      <c r="CX25" s="126">
        <v>2.6</v>
      </c>
      <c r="CY25" s="82">
        <f>CX25/CW25*100</f>
        <v>10.833333333333334</v>
      </c>
      <c r="CZ25" s="111">
        <f t="shared" si="32"/>
        <v>1.7094017094017095</v>
      </c>
      <c r="DA25" s="90">
        <f t="shared" si="14"/>
        <v>1.5</v>
      </c>
      <c r="DB25" s="112" t="s">
        <v>400</v>
      </c>
      <c r="DC25" s="90">
        <f t="shared" si="64"/>
        <v>2.6</v>
      </c>
      <c r="DD25" s="112" t="s">
        <v>7</v>
      </c>
      <c r="DE25"/>
      <c r="DF25" s="126">
        <v>1.1000000000000001</v>
      </c>
      <c r="DG25" s="85">
        <v>0</v>
      </c>
      <c r="DI25" s="52">
        <v>15</v>
      </c>
      <c r="DJ25" s="7" t="s">
        <v>73</v>
      </c>
      <c r="DK25" s="74">
        <v>14.3</v>
      </c>
      <c r="DL25" s="126">
        <v>2.1</v>
      </c>
      <c r="DM25" s="82">
        <f>DL25/DK25*100</f>
        <v>14.685314685314685</v>
      </c>
      <c r="DN25" s="111">
        <f t="shared" si="33"/>
        <v>1.5000000000000002</v>
      </c>
      <c r="DO25" s="90">
        <f t="shared" si="15"/>
        <v>0</v>
      </c>
      <c r="DP25" s="89">
        <f t="shared" si="11"/>
        <v>100</v>
      </c>
      <c r="DQ25" s="86">
        <f t="shared" si="65"/>
        <v>-0.60000000000000009</v>
      </c>
      <c r="DR25" s="104">
        <f t="shared" si="16"/>
        <v>77.777777777777786</v>
      </c>
      <c r="DS25"/>
      <c r="DT25" s="126">
        <v>2.1</v>
      </c>
      <c r="DU25" s="126">
        <v>2.7</v>
      </c>
    </row>
    <row r="26" spans="1:125" ht="14.95" customHeight="1">
      <c r="A26" s="52">
        <v>16</v>
      </c>
      <c r="B26" s="7" t="s">
        <v>26</v>
      </c>
      <c r="C26" s="74">
        <v>27.1</v>
      </c>
      <c r="D26" s="126">
        <v>1.9</v>
      </c>
      <c r="E26" s="82">
        <f>D26/C26*100</f>
        <v>7.0110701107011062</v>
      </c>
      <c r="F26" s="111">
        <f t="shared" si="22"/>
        <v>1.2017710309930425</v>
      </c>
      <c r="G26" s="90">
        <f t="shared" si="34"/>
        <v>1.9</v>
      </c>
      <c r="H26" s="112" t="s">
        <v>7</v>
      </c>
      <c r="I26" s="86">
        <f t="shared" si="57"/>
        <v>-3.1</v>
      </c>
      <c r="J26" s="86">
        <f t="shared" ref="J26:J31" si="67">D26/M26*100</f>
        <v>38</v>
      </c>
      <c r="K26" s="3"/>
      <c r="L26" s="85">
        <v>0</v>
      </c>
      <c r="M26" s="126">
        <v>5</v>
      </c>
      <c r="O26" s="52">
        <v>16</v>
      </c>
      <c r="P26" s="7" t="s">
        <v>51</v>
      </c>
      <c r="Q26" s="74">
        <v>3.4</v>
      </c>
      <c r="R26" s="126">
        <v>3.4</v>
      </c>
      <c r="S26" s="65">
        <f t="shared" ref="S26:S32" si="68">R26/Q26*100</f>
        <v>100</v>
      </c>
      <c r="T26" s="111">
        <f t="shared" si="23"/>
        <v>1.9395322304620648</v>
      </c>
      <c r="U26" s="90">
        <f t="shared" si="35"/>
        <v>3.4</v>
      </c>
      <c r="V26" s="112" t="s">
        <v>7</v>
      </c>
      <c r="W26" s="90">
        <f t="shared" si="58"/>
        <v>3.4</v>
      </c>
      <c r="X26" s="112" t="s">
        <v>7</v>
      </c>
      <c r="Y26" s="3"/>
      <c r="Z26" s="85">
        <v>0</v>
      </c>
      <c r="AA26" s="85">
        <v>0</v>
      </c>
      <c r="AC26" s="52">
        <v>16</v>
      </c>
      <c r="AD26" s="7" t="s">
        <v>55</v>
      </c>
      <c r="AE26" s="74">
        <v>12.9</v>
      </c>
      <c r="AF26" s="126">
        <v>4</v>
      </c>
      <c r="AG26" s="65">
        <f t="shared" si="7"/>
        <v>31.007751937984494</v>
      </c>
      <c r="AH26" s="111">
        <f t="shared" si="24"/>
        <v>1.9665683382497541</v>
      </c>
      <c r="AI26" s="90">
        <f t="shared" si="36"/>
        <v>2.4</v>
      </c>
      <c r="AJ26" s="89" t="s">
        <v>232</v>
      </c>
      <c r="AK26" s="90">
        <f t="shared" si="59"/>
        <v>4</v>
      </c>
      <c r="AL26" s="112" t="s">
        <v>7</v>
      </c>
      <c r="AM26" s="3"/>
      <c r="AN26" s="126">
        <v>1.6</v>
      </c>
      <c r="AO26" s="85">
        <v>0</v>
      </c>
      <c r="AQ26" s="52">
        <v>16</v>
      </c>
      <c r="AR26" s="7" t="s">
        <v>74</v>
      </c>
      <c r="AS26" s="74">
        <v>69</v>
      </c>
      <c r="AT26" s="126">
        <v>4.5</v>
      </c>
      <c r="AU26" s="82">
        <f t="shared" si="25"/>
        <v>6.5217391304347823</v>
      </c>
      <c r="AV26" s="111">
        <f t="shared" si="26"/>
        <v>2.1983390327308259</v>
      </c>
      <c r="AW26" s="90">
        <f t="shared" si="37"/>
        <v>0</v>
      </c>
      <c r="AX26" s="89">
        <f t="shared" si="27"/>
        <v>100</v>
      </c>
      <c r="AY26" s="90">
        <f t="shared" si="60"/>
        <v>0</v>
      </c>
      <c r="AZ26" s="90">
        <f>AT26/BC26*100</f>
        <v>100</v>
      </c>
      <c r="BA26" s="3"/>
      <c r="BB26" s="126">
        <v>4.5</v>
      </c>
      <c r="BC26" s="126">
        <v>4.5</v>
      </c>
      <c r="BE26" s="52">
        <v>16</v>
      </c>
      <c r="BF26" s="7" t="s">
        <v>73</v>
      </c>
      <c r="BG26" s="74">
        <v>12.9</v>
      </c>
      <c r="BH26" s="126">
        <v>2.7</v>
      </c>
      <c r="BI26" s="82">
        <f t="shared" si="0"/>
        <v>20.930232558139537</v>
      </c>
      <c r="BJ26" s="111">
        <f t="shared" si="28"/>
        <v>1.4232999472851873</v>
      </c>
      <c r="BK26" s="86">
        <f t="shared" si="38"/>
        <v>-1.8999999999999995</v>
      </c>
      <c r="BL26" s="84">
        <f t="shared" si="29"/>
        <v>58.695652173913047</v>
      </c>
      <c r="BM26" s="90">
        <f t="shared" si="61"/>
        <v>0</v>
      </c>
      <c r="BN26" s="90">
        <f>BH26/BQ26*100</f>
        <v>100</v>
      </c>
      <c r="BO26" s="3"/>
      <c r="BP26" s="126">
        <v>4.5999999999999996</v>
      </c>
      <c r="BQ26" s="126">
        <v>2.7</v>
      </c>
      <c r="BS26" s="52">
        <v>16</v>
      </c>
      <c r="BT26" s="7" t="s">
        <v>25</v>
      </c>
      <c r="BU26" s="74">
        <v>49.8</v>
      </c>
      <c r="BV26" s="126">
        <v>2.8</v>
      </c>
      <c r="BW26" s="82">
        <f t="shared" ref="BW26:BW41" si="69">BV26/BU26*100</f>
        <v>5.6224899598393572</v>
      </c>
      <c r="BX26" s="111">
        <f t="shared" si="31"/>
        <v>1.6175621028307337</v>
      </c>
      <c r="BY26" s="86">
        <f t="shared" si="39"/>
        <v>-0.10000000000000009</v>
      </c>
      <c r="BZ26" s="84">
        <f t="shared" si="9"/>
        <v>96.551724137931032</v>
      </c>
      <c r="CA26" s="86">
        <f t="shared" si="62"/>
        <v>-0.20000000000000018</v>
      </c>
      <c r="CB26" s="86">
        <f>BV26/CE26*100</f>
        <v>93.333333333333329</v>
      </c>
      <c r="CC26" s="3"/>
      <c r="CD26" s="126">
        <v>2.9</v>
      </c>
      <c r="CE26" s="126">
        <v>3</v>
      </c>
      <c r="CG26" s="52">
        <v>16</v>
      </c>
      <c r="CH26" s="7" t="s">
        <v>25</v>
      </c>
      <c r="CI26" s="74">
        <v>64.099999999999994</v>
      </c>
      <c r="CJ26" s="126">
        <v>2.7</v>
      </c>
      <c r="CK26" s="82">
        <f t="shared" ref="CK26:CK38" si="70">CJ26/CI26*100</f>
        <v>4.2121684867394702</v>
      </c>
      <c r="CL26" s="111">
        <f t="shared" si="40"/>
        <v>1.6605166051660518</v>
      </c>
      <c r="CM26" s="86">
        <f t="shared" si="10"/>
        <v>-9.9999999999999645E-2</v>
      </c>
      <c r="CN26" s="84">
        <f t="shared" si="47"/>
        <v>96.428571428571445</v>
      </c>
      <c r="CO26" s="86">
        <f t="shared" si="63"/>
        <v>-0.29999999999999982</v>
      </c>
      <c r="CP26" s="86">
        <f>CJ26/CS26*100</f>
        <v>90</v>
      </c>
      <c r="CQ26" s="3"/>
      <c r="CR26" s="126">
        <v>2.8</v>
      </c>
      <c r="CS26" s="126">
        <v>3</v>
      </c>
      <c r="CU26" s="52">
        <v>16</v>
      </c>
      <c r="CV26" s="7" t="s">
        <v>12</v>
      </c>
      <c r="CW26" s="74">
        <v>14.6</v>
      </c>
      <c r="CX26" s="142">
        <v>2.5</v>
      </c>
      <c r="CY26" s="82">
        <f t="shared" ref="CY26:CY36" si="71">CX26/CW26*100</f>
        <v>17.123287671232877</v>
      </c>
      <c r="CZ26" s="111">
        <f t="shared" si="32"/>
        <v>1.6436554898093358</v>
      </c>
      <c r="DA26" s="86">
        <f t="shared" si="14"/>
        <v>-0.20000000000000018</v>
      </c>
      <c r="DB26" s="84">
        <f t="shared" ref="DB26:DB31" si="72">CX26/DF26*100</f>
        <v>92.592592592592581</v>
      </c>
      <c r="DC26" s="90">
        <f t="shared" si="64"/>
        <v>2.5</v>
      </c>
      <c r="DD26" s="112" t="s">
        <v>7</v>
      </c>
      <c r="DE26" s="3"/>
      <c r="DF26" s="142">
        <v>2.7</v>
      </c>
      <c r="DG26" s="88">
        <v>0</v>
      </c>
      <c r="DI26" s="52">
        <v>16</v>
      </c>
      <c r="DJ26" s="7" t="s">
        <v>82</v>
      </c>
      <c r="DK26" s="74">
        <v>12.2</v>
      </c>
      <c r="DL26" s="126">
        <v>1.8</v>
      </c>
      <c r="DM26" s="82">
        <f t="shared" ref="DM26:DM33" si="73">DL26/DK26*100</f>
        <v>14.754098360655741</v>
      </c>
      <c r="DN26" s="111">
        <f t="shared" si="33"/>
        <v>1.2857142857142856</v>
      </c>
      <c r="DO26" s="90">
        <f t="shared" si="15"/>
        <v>0</v>
      </c>
      <c r="DP26" s="89">
        <f t="shared" si="11"/>
        <v>100</v>
      </c>
      <c r="DQ26" s="90">
        <f t="shared" si="65"/>
        <v>0</v>
      </c>
      <c r="DR26" s="112">
        <f t="shared" si="16"/>
        <v>100</v>
      </c>
      <c r="DS26" s="3"/>
      <c r="DT26" s="126">
        <v>1.8</v>
      </c>
      <c r="DU26" s="126">
        <v>1.8</v>
      </c>
    </row>
    <row r="27" spans="1:125" ht="14.95" customHeight="1">
      <c r="A27" s="52">
        <v>17</v>
      </c>
      <c r="B27" s="7" t="s">
        <v>82</v>
      </c>
      <c r="C27" s="74">
        <v>10.7</v>
      </c>
      <c r="D27" s="126">
        <v>1.8</v>
      </c>
      <c r="E27" s="82">
        <f t="shared" ref="E27:E32" si="74">D27/C27*100</f>
        <v>16.822429906542059</v>
      </c>
      <c r="F27" s="111">
        <f t="shared" si="22"/>
        <v>1.1385199240986719</v>
      </c>
      <c r="G27" s="90">
        <f t="shared" si="34"/>
        <v>0</v>
      </c>
      <c r="H27" s="89">
        <f t="shared" si="66"/>
        <v>100</v>
      </c>
      <c r="I27" s="90">
        <f t="shared" si="57"/>
        <v>0</v>
      </c>
      <c r="J27" s="90">
        <f t="shared" si="67"/>
        <v>100</v>
      </c>
      <c r="K27"/>
      <c r="L27" s="126">
        <v>1.8</v>
      </c>
      <c r="M27" s="126">
        <v>1.8</v>
      </c>
      <c r="O27" s="52">
        <v>17</v>
      </c>
      <c r="P27" s="7" t="s">
        <v>73</v>
      </c>
      <c r="Q27" s="74">
        <v>6.7</v>
      </c>
      <c r="R27" s="126">
        <v>2.7</v>
      </c>
      <c r="S27" s="95">
        <f t="shared" si="68"/>
        <v>40.298507462686565</v>
      </c>
      <c r="T27" s="111">
        <f t="shared" si="23"/>
        <v>1.5402167712492869</v>
      </c>
      <c r="U27" s="90">
        <f t="shared" si="35"/>
        <v>0</v>
      </c>
      <c r="V27" s="89">
        <f t="shared" ref="V27:V34" si="75">R27/Z27*100</f>
        <v>100</v>
      </c>
      <c r="W27" s="90">
        <f t="shared" si="58"/>
        <v>0</v>
      </c>
      <c r="X27" s="90">
        <f>R27/AA27*100</f>
        <v>100</v>
      </c>
      <c r="Y27"/>
      <c r="Z27" s="126">
        <v>2.7</v>
      </c>
      <c r="AA27" s="126">
        <v>2.7</v>
      </c>
      <c r="AC27" s="52">
        <v>17</v>
      </c>
      <c r="AD27" s="7" t="s">
        <v>62</v>
      </c>
      <c r="AE27" s="74">
        <v>9.1999999999999993</v>
      </c>
      <c r="AF27" s="126">
        <v>3.9</v>
      </c>
      <c r="AG27" s="65">
        <f t="shared" si="7"/>
        <v>42.391304347826093</v>
      </c>
      <c r="AH27" s="111">
        <f t="shared" si="24"/>
        <v>1.9174041297935103</v>
      </c>
      <c r="AI27" s="90">
        <f t="shared" si="36"/>
        <v>3.4</v>
      </c>
      <c r="AJ27" s="89" t="s">
        <v>233</v>
      </c>
      <c r="AK27" s="90">
        <f t="shared" si="59"/>
        <v>3.9</v>
      </c>
      <c r="AL27" s="112" t="s">
        <v>7</v>
      </c>
      <c r="AM27"/>
      <c r="AN27" s="126">
        <v>0.5</v>
      </c>
      <c r="AO27" s="85">
        <v>0</v>
      </c>
      <c r="AQ27" s="52">
        <v>17</v>
      </c>
      <c r="AR27" s="7" t="s">
        <v>77</v>
      </c>
      <c r="AS27" s="74">
        <v>34</v>
      </c>
      <c r="AT27" s="126">
        <v>4.5</v>
      </c>
      <c r="AU27" s="82">
        <f t="shared" si="25"/>
        <v>13.23529411764706</v>
      </c>
      <c r="AV27" s="111">
        <f t="shared" si="26"/>
        <v>2.1983390327308259</v>
      </c>
      <c r="AW27" s="86">
        <f t="shared" si="37"/>
        <v>-5.0999999999999996</v>
      </c>
      <c r="AX27" s="84">
        <f t="shared" si="27"/>
        <v>46.875</v>
      </c>
      <c r="AY27" s="90">
        <f t="shared" si="60"/>
        <v>2.1</v>
      </c>
      <c r="AZ27" s="90">
        <f>AT27/BC27*100</f>
        <v>187.5</v>
      </c>
      <c r="BA27"/>
      <c r="BB27" s="126">
        <v>9.6</v>
      </c>
      <c r="BC27" s="126">
        <v>2.4</v>
      </c>
      <c r="BE27" s="52">
        <v>17</v>
      </c>
      <c r="BF27" s="7" t="s">
        <v>12</v>
      </c>
      <c r="BG27" s="74">
        <v>16.399999999999999</v>
      </c>
      <c r="BH27" s="142">
        <v>2.5</v>
      </c>
      <c r="BI27" s="82">
        <f t="shared" si="0"/>
        <v>15.243902439024392</v>
      </c>
      <c r="BJ27" s="111">
        <f>BH27/189.7*100</f>
        <v>1.3178703215603584</v>
      </c>
      <c r="BK27" s="90">
        <f t="shared" si="38"/>
        <v>0.60000000000000009</v>
      </c>
      <c r="BL27" s="89">
        <f t="shared" si="29"/>
        <v>131.57894736842107</v>
      </c>
      <c r="BM27" s="90">
        <f t="shared" si="61"/>
        <v>2.5</v>
      </c>
      <c r="BN27" s="112" t="s">
        <v>7</v>
      </c>
      <c r="BO27"/>
      <c r="BP27" s="142">
        <v>1.9</v>
      </c>
      <c r="BQ27" s="88">
        <v>0</v>
      </c>
      <c r="BS27" s="52">
        <v>17</v>
      </c>
      <c r="BT27" s="7" t="s">
        <v>12</v>
      </c>
      <c r="BU27" s="74">
        <v>13.3</v>
      </c>
      <c r="BV27" s="142">
        <v>2.5</v>
      </c>
      <c r="BW27" s="82">
        <f t="shared" si="69"/>
        <v>18.796992481203006</v>
      </c>
      <c r="BX27" s="111">
        <f t="shared" si="31"/>
        <v>1.4442518775274409</v>
      </c>
      <c r="BY27" s="90">
        <f t="shared" si="39"/>
        <v>0</v>
      </c>
      <c r="BZ27" s="89">
        <f t="shared" si="9"/>
        <v>100</v>
      </c>
      <c r="CA27" s="90">
        <f t="shared" si="62"/>
        <v>2.5</v>
      </c>
      <c r="CB27" s="112" t="s">
        <v>7</v>
      </c>
      <c r="CC27"/>
      <c r="CD27" s="142">
        <v>2.5</v>
      </c>
      <c r="CE27" s="88">
        <v>0</v>
      </c>
      <c r="CG27" s="52">
        <v>17</v>
      </c>
      <c r="CH27" s="7" t="s">
        <v>26</v>
      </c>
      <c r="CI27" s="74">
        <v>48.8</v>
      </c>
      <c r="CJ27" s="126">
        <v>2.2999999999999998</v>
      </c>
      <c r="CK27" s="82">
        <f t="shared" si="70"/>
        <v>4.7131147540983607</v>
      </c>
      <c r="CL27" s="111">
        <f t="shared" si="40"/>
        <v>1.4145141451414514</v>
      </c>
      <c r="CM27" s="86">
        <f t="shared" si="10"/>
        <v>-0.20000000000000018</v>
      </c>
      <c r="CN27" s="84">
        <f t="shared" si="47"/>
        <v>92</v>
      </c>
      <c r="CO27" s="90">
        <f t="shared" si="63"/>
        <v>0.39999999999999991</v>
      </c>
      <c r="CP27" s="90">
        <f>CJ27/CS27*100</f>
        <v>121.05263157894737</v>
      </c>
      <c r="CQ27"/>
      <c r="CR27" s="126">
        <v>2.5</v>
      </c>
      <c r="CS27" s="126">
        <v>1.9</v>
      </c>
      <c r="CU27" s="52">
        <v>17</v>
      </c>
      <c r="CV27" s="7" t="s">
        <v>26</v>
      </c>
      <c r="CW27" s="74">
        <v>50.5</v>
      </c>
      <c r="CX27" s="126">
        <v>2.2999999999999998</v>
      </c>
      <c r="CY27" s="82">
        <f t="shared" si="71"/>
        <v>4.5544554455445541</v>
      </c>
      <c r="CZ27" s="111">
        <f t="shared" si="32"/>
        <v>1.5121630506245889</v>
      </c>
      <c r="DA27" s="90">
        <f t="shared" si="14"/>
        <v>0</v>
      </c>
      <c r="DB27" s="89">
        <f t="shared" si="72"/>
        <v>100</v>
      </c>
      <c r="DC27" s="90">
        <f t="shared" si="64"/>
        <v>0.39999999999999991</v>
      </c>
      <c r="DD27" s="90">
        <f>CX27/DG27*100</f>
        <v>121.05263157894737</v>
      </c>
      <c r="DE27"/>
      <c r="DF27" s="126">
        <v>2.2999999999999998</v>
      </c>
      <c r="DG27" s="126">
        <v>1.9</v>
      </c>
      <c r="DI27" s="52">
        <v>17</v>
      </c>
      <c r="DJ27" s="7" t="s">
        <v>58</v>
      </c>
      <c r="DK27" s="74">
        <v>16.5</v>
      </c>
      <c r="DL27" s="126">
        <v>1.6</v>
      </c>
      <c r="DM27" s="82">
        <f t="shared" si="73"/>
        <v>9.6969696969696972</v>
      </c>
      <c r="DN27" s="111">
        <f t="shared" si="33"/>
        <v>1.1428571428571428</v>
      </c>
      <c r="DO27" s="86">
        <f t="shared" si="15"/>
        <v>-3.6999999999999997</v>
      </c>
      <c r="DP27" s="84">
        <f t="shared" si="11"/>
        <v>30.188679245283023</v>
      </c>
      <c r="DQ27" s="86">
        <f t="shared" si="65"/>
        <v>-8.2000000000000011</v>
      </c>
      <c r="DR27" s="86">
        <f>DL27/DU27*100</f>
        <v>16.326530612244898</v>
      </c>
      <c r="DS27"/>
      <c r="DT27" s="126">
        <v>5.3</v>
      </c>
      <c r="DU27" s="126">
        <v>9.8000000000000007</v>
      </c>
    </row>
    <row r="28" spans="1:125" ht="14.95" customHeight="1">
      <c r="A28" s="52">
        <v>18</v>
      </c>
      <c r="B28" s="7" t="s">
        <v>50</v>
      </c>
      <c r="C28" s="74">
        <v>8.3000000000000007</v>
      </c>
      <c r="D28" s="126">
        <v>1.6</v>
      </c>
      <c r="E28" s="82">
        <f t="shared" si="74"/>
        <v>19.277108433734938</v>
      </c>
      <c r="F28" s="111">
        <f t="shared" si="22"/>
        <v>1.0120177103099304</v>
      </c>
      <c r="G28" s="86">
        <f t="shared" si="34"/>
        <v>-7.9</v>
      </c>
      <c r="H28" s="84">
        <f t="shared" si="66"/>
        <v>16.842105263157894</v>
      </c>
      <c r="I28" s="90">
        <f t="shared" si="57"/>
        <v>1.6</v>
      </c>
      <c r="J28" s="112" t="s">
        <v>7</v>
      </c>
      <c r="K28"/>
      <c r="L28" s="126">
        <v>9.5</v>
      </c>
      <c r="M28" s="85">
        <v>0</v>
      </c>
      <c r="O28" s="52">
        <v>18</v>
      </c>
      <c r="P28" s="7" t="s">
        <v>82</v>
      </c>
      <c r="Q28" s="74">
        <v>27.9</v>
      </c>
      <c r="R28" s="126">
        <v>1.8</v>
      </c>
      <c r="S28" s="82">
        <f t="shared" si="68"/>
        <v>6.4516129032258061</v>
      </c>
      <c r="T28" s="111">
        <f t="shared" si="23"/>
        <v>1.0268111808328579</v>
      </c>
      <c r="U28" s="90">
        <f t="shared" si="35"/>
        <v>0</v>
      </c>
      <c r="V28" s="89">
        <f t="shared" si="75"/>
        <v>100</v>
      </c>
      <c r="W28" s="90">
        <f t="shared" si="58"/>
        <v>0</v>
      </c>
      <c r="X28" s="90">
        <f>R28/AA28*100</f>
        <v>100</v>
      </c>
      <c r="Y28"/>
      <c r="Z28" s="126">
        <v>1.8</v>
      </c>
      <c r="AA28" s="126">
        <v>1.8</v>
      </c>
      <c r="AC28" s="52">
        <v>18</v>
      </c>
      <c r="AD28" s="7" t="s">
        <v>52</v>
      </c>
      <c r="AE28" s="74">
        <v>13.3</v>
      </c>
      <c r="AF28" s="126">
        <v>3.8</v>
      </c>
      <c r="AG28" s="82">
        <f t="shared" si="7"/>
        <v>28.571428571428569</v>
      </c>
      <c r="AH28" s="111">
        <f t="shared" si="24"/>
        <v>1.8682399213372662</v>
      </c>
      <c r="AI28" s="90">
        <f t="shared" si="36"/>
        <v>2.4</v>
      </c>
      <c r="AJ28" s="89" t="s">
        <v>231</v>
      </c>
      <c r="AK28" s="90">
        <f t="shared" si="59"/>
        <v>3.8</v>
      </c>
      <c r="AL28" s="112" t="s">
        <v>7</v>
      </c>
      <c r="AM28"/>
      <c r="AN28" s="126">
        <v>1.4</v>
      </c>
      <c r="AO28" s="85">
        <v>0</v>
      </c>
      <c r="AQ28" s="52">
        <v>18</v>
      </c>
      <c r="AR28" s="7" t="s">
        <v>25</v>
      </c>
      <c r="AS28" s="74">
        <v>48.8</v>
      </c>
      <c r="AT28" s="126">
        <v>2.9</v>
      </c>
      <c r="AU28" s="82">
        <f t="shared" si="25"/>
        <v>5.9426229508196728</v>
      </c>
      <c r="AV28" s="111">
        <f t="shared" si="26"/>
        <v>1.4167073766487541</v>
      </c>
      <c r="AW28" s="90">
        <f t="shared" si="37"/>
        <v>0</v>
      </c>
      <c r="AX28" s="89">
        <f t="shared" si="27"/>
        <v>100</v>
      </c>
      <c r="AY28" s="86">
        <f t="shared" si="60"/>
        <v>-0.10000000000000009</v>
      </c>
      <c r="AZ28" s="86">
        <f>AT28/BC28*100</f>
        <v>96.666666666666671</v>
      </c>
      <c r="BA28"/>
      <c r="BB28" s="126">
        <v>2.9</v>
      </c>
      <c r="BC28" s="126">
        <v>3</v>
      </c>
      <c r="BE28" s="52">
        <v>18</v>
      </c>
      <c r="BF28" s="7" t="s">
        <v>62</v>
      </c>
      <c r="BG28" s="74">
        <v>12.6</v>
      </c>
      <c r="BH28" s="126">
        <v>2.1</v>
      </c>
      <c r="BI28" s="82">
        <f t="shared" si="0"/>
        <v>16.666666666666668</v>
      </c>
      <c r="BJ28" s="111">
        <f t="shared" si="28"/>
        <v>1.1070110701107012</v>
      </c>
      <c r="BK28" s="86">
        <f t="shared" si="38"/>
        <v>-3.8000000000000003</v>
      </c>
      <c r="BL28" s="84">
        <f t="shared" si="29"/>
        <v>35.593220338983052</v>
      </c>
      <c r="BM28" s="90">
        <f t="shared" si="61"/>
        <v>2.1</v>
      </c>
      <c r="BN28" s="112" t="s">
        <v>7</v>
      </c>
      <c r="BO28"/>
      <c r="BP28" s="126">
        <v>5.9</v>
      </c>
      <c r="BQ28" s="85">
        <v>0</v>
      </c>
      <c r="BS28" s="52">
        <v>18</v>
      </c>
      <c r="BT28" s="7" t="s">
        <v>26</v>
      </c>
      <c r="BU28" s="74">
        <v>51.2</v>
      </c>
      <c r="BV28" s="126">
        <v>2.5</v>
      </c>
      <c r="BW28" s="82">
        <f t="shared" si="69"/>
        <v>4.8828125</v>
      </c>
      <c r="BX28" s="111">
        <f t="shared" si="31"/>
        <v>1.4442518775274409</v>
      </c>
      <c r="BY28" s="86">
        <f t="shared" si="39"/>
        <v>-0.20000000000000018</v>
      </c>
      <c r="BZ28" s="84">
        <f t="shared" si="9"/>
        <v>92.592592592592581</v>
      </c>
      <c r="CA28" s="90">
        <f t="shared" si="62"/>
        <v>0.60000000000000009</v>
      </c>
      <c r="CB28" s="90">
        <f>BV28/CE28*100</f>
        <v>131.57894736842107</v>
      </c>
      <c r="CC28"/>
      <c r="CD28" s="126">
        <v>2.7</v>
      </c>
      <c r="CE28" s="126">
        <v>1.9</v>
      </c>
      <c r="CG28" s="52">
        <v>18</v>
      </c>
      <c r="CH28" s="7" t="s">
        <v>62</v>
      </c>
      <c r="CI28" s="74">
        <v>11</v>
      </c>
      <c r="CJ28" s="126">
        <v>2.2000000000000002</v>
      </c>
      <c r="CK28" s="82">
        <f t="shared" si="70"/>
        <v>20</v>
      </c>
      <c r="CL28" s="111">
        <f t="shared" si="40"/>
        <v>1.3530135301353017</v>
      </c>
      <c r="CM28" s="86">
        <f t="shared" si="10"/>
        <v>-9.9999999999999645E-2</v>
      </c>
      <c r="CN28" s="84">
        <f t="shared" si="47"/>
        <v>95.652173913043498</v>
      </c>
      <c r="CO28" s="90">
        <f t="shared" si="63"/>
        <v>2.2000000000000002</v>
      </c>
      <c r="CP28" s="112" t="s">
        <v>7</v>
      </c>
      <c r="CQ28"/>
      <c r="CR28" s="126">
        <v>2.2999999999999998</v>
      </c>
      <c r="CS28" s="85">
        <v>0</v>
      </c>
      <c r="CU28" s="52">
        <v>18</v>
      </c>
      <c r="CV28" s="7" t="s">
        <v>50</v>
      </c>
      <c r="CW28" s="74">
        <v>4.5</v>
      </c>
      <c r="CX28" s="126">
        <v>2.2999999999999998</v>
      </c>
      <c r="CY28" s="65">
        <f t="shared" si="71"/>
        <v>51.111111111111107</v>
      </c>
      <c r="CZ28" s="111">
        <f t="shared" si="32"/>
        <v>1.5121630506245889</v>
      </c>
      <c r="DA28" s="90">
        <f t="shared" si="14"/>
        <v>1.0999999999999999</v>
      </c>
      <c r="DB28" s="89">
        <f t="shared" si="72"/>
        <v>191.66666666666666</v>
      </c>
      <c r="DC28" s="90">
        <f t="shared" si="64"/>
        <v>0.69999999999999973</v>
      </c>
      <c r="DD28" s="90">
        <f>CX28/DG28*100</f>
        <v>143.74999999999997</v>
      </c>
      <c r="DE28"/>
      <c r="DF28" s="126">
        <v>1.2</v>
      </c>
      <c r="DG28" s="126">
        <v>1.6</v>
      </c>
      <c r="DI28" s="52">
        <v>18</v>
      </c>
      <c r="DJ28" s="7" t="s">
        <v>50</v>
      </c>
      <c r="DK28" s="74">
        <v>3.7</v>
      </c>
      <c r="DL28" s="126">
        <v>1.5</v>
      </c>
      <c r="DM28" s="65">
        <f t="shared" si="73"/>
        <v>40.54054054054054</v>
      </c>
      <c r="DN28" s="111">
        <f t="shared" si="33"/>
        <v>1.0714285714285714</v>
      </c>
      <c r="DO28" s="86">
        <f t="shared" si="15"/>
        <v>-0.79999999999999982</v>
      </c>
      <c r="DP28" s="84">
        <f t="shared" si="11"/>
        <v>65.217391304347828</v>
      </c>
      <c r="DQ28" s="86">
        <f t="shared" si="65"/>
        <v>-0.10000000000000009</v>
      </c>
      <c r="DR28" s="86">
        <f>DL28/DU28*100</f>
        <v>93.75</v>
      </c>
      <c r="DS28"/>
      <c r="DT28" s="126">
        <v>2.2999999999999998</v>
      </c>
      <c r="DU28" s="126">
        <v>1.6</v>
      </c>
    </row>
    <row r="29" spans="1:125" ht="14.95" customHeight="1">
      <c r="A29" s="52">
        <v>19</v>
      </c>
      <c r="B29" s="7" t="s">
        <v>105</v>
      </c>
      <c r="C29" s="74">
        <v>19.399999999999999</v>
      </c>
      <c r="D29" s="127">
        <v>1.5</v>
      </c>
      <c r="E29" s="82">
        <f>D29/C29*100</f>
        <v>7.731958762886598</v>
      </c>
      <c r="F29" s="111">
        <f t="shared" si="22"/>
        <v>0.94876660341555974</v>
      </c>
      <c r="G29" s="86">
        <f t="shared" si="34"/>
        <v>-4</v>
      </c>
      <c r="H29" s="84">
        <f t="shared" si="66"/>
        <v>27.27272727272727</v>
      </c>
      <c r="I29" s="86">
        <f t="shared" si="57"/>
        <v>-8.8000000000000007</v>
      </c>
      <c r="J29" s="86">
        <f t="shared" si="67"/>
        <v>14.563106796116504</v>
      </c>
      <c r="K29" s="100"/>
      <c r="L29" s="127">
        <v>5.5</v>
      </c>
      <c r="M29" s="95">
        <v>10.3</v>
      </c>
      <c r="O29" s="52">
        <v>19</v>
      </c>
      <c r="P29" s="7" t="s">
        <v>81</v>
      </c>
      <c r="Q29" s="74">
        <v>21.3</v>
      </c>
      <c r="R29" s="126">
        <v>1.7</v>
      </c>
      <c r="S29" s="82">
        <f t="shared" si="68"/>
        <v>7.981220657276995</v>
      </c>
      <c r="T29" s="111">
        <f t="shared" si="23"/>
        <v>0.9697661152310324</v>
      </c>
      <c r="U29" s="86">
        <f t="shared" si="35"/>
        <v>-1.7</v>
      </c>
      <c r="V29" s="84">
        <f t="shared" si="75"/>
        <v>50</v>
      </c>
      <c r="W29" s="86">
        <f t="shared" si="58"/>
        <v>-1.7</v>
      </c>
      <c r="X29" s="86">
        <f>R29/AA29*100</f>
        <v>50</v>
      </c>
      <c r="Y29" s="100"/>
      <c r="Z29" s="126">
        <v>3.4</v>
      </c>
      <c r="AA29" s="126">
        <v>3.4</v>
      </c>
      <c r="AC29" s="52">
        <v>19</v>
      </c>
      <c r="AD29" s="7" t="s">
        <v>75</v>
      </c>
      <c r="AE29" s="74">
        <v>24.5</v>
      </c>
      <c r="AF29" s="126">
        <v>3.6</v>
      </c>
      <c r="AG29" s="82">
        <f t="shared" si="7"/>
        <v>14.69387755102041</v>
      </c>
      <c r="AH29" s="111">
        <f t="shared" si="24"/>
        <v>1.7699115044247788</v>
      </c>
      <c r="AI29" s="90">
        <f t="shared" si="36"/>
        <v>3.6</v>
      </c>
      <c r="AJ29" s="112" t="s">
        <v>7</v>
      </c>
      <c r="AK29" s="90">
        <f t="shared" si="59"/>
        <v>3.6</v>
      </c>
      <c r="AL29" s="112" t="s">
        <v>7</v>
      </c>
      <c r="AM29" s="100"/>
      <c r="AN29" s="85">
        <v>0</v>
      </c>
      <c r="AO29" s="85">
        <v>0</v>
      </c>
      <c r="AQ29" s="52">
        <v>19</v>
      </c>
      <c r="AR29" s="7" t="s">
        <v>12</v>
      </c>
      <c r="AS29" s="74">
        <v>17.100000000000001</v>
      </c>
      <c r="AT29" s="142">
        <v>1.9</v>
      </c>
      <c r="AU29" s="82">
        <f t="shared" si="25"/>
        <v>11.111111111111109</v>
      </c>
      <c r="AV29" s="111">
        <f t="shared" si="26"/>
        <v>0.92818759159745967</v>
      </c>
      <c r="AW29" s="90">
        <f t="shared" si="37"/>
        <v>0.19999999999999996</v>
      </c>
      <c r="AX29" s="89">
        <f t="shared" si="27"/>
        <v>111.76470588235294</v>
      </c>
      <c r="AY29" s="90">
        <f t="shared" si="60"/>
        <v>1.9</v>
      </c>
      <c r="AZ29" s="112" t="s">
        <v>7</v>
      </c>
      <c r="BA29" s="100"/>
      <c r="BB29" s="142">
        <v>1.7</v>
      </c>
      <c r="BC29" s="88">
        <v>0</v>
      </c>
      <c r="BE29" s="52">
        <v>19</v>
      </c>
      <c r="BF29" s="7" t="s">
        <v>105</v>
      </c>
      <c r="BG29" s="74">
        <v>22.8</v>
      </c>
      <c r="BH29" s="127">
        <v>2</v>
      </c>
      <c r="BI29" s="82">
        <f t="shared" si="0"/>
        <v>8.7719298245614024</v>
      </c>
      <c r="BJ29" s="111">
        <f t="shared" si="28"/>
        <v>1.0542962572482868</v>
      </c>
      <c r="BK29" s="90">
        <f t="shared" si="38"/>
        <v>0.10000000000000009</v>
      </c>
      <c r="BL29" s="89">
        <f t="shared" si="29"/>
        <v>105.26315789473684</v>
      </c>
      <c r="BM29" s="90">
        <f t="shared" si="61"/>
        <v>0.5</v>
      </c>
      <c r="BN29" s="90">
        <f>BH29/BQ29*100</f>
        <v>133.33333333333331</v>
      </c>
      <c r="BO29" s="100"/>
      <c r="BP29" s="127">
        <v>1.9</v>
      </c>
      <c r="BQ29" s="127">
        <v>1.5</v>
      </c>
      <c r="BS29" s="52">
        <v>19</v>
      </c>
      <c r="BT29" s="7" t="s">
        <v>62</v>
      </c>
      <c r="BU29" s="74">
        <v>9.6</v>
      </c>
      <c r="BV29" s="126">
        <v>2.2999999999999998</v>
      </c>
      <c r="BW29" s="82">
        <f t="shared" si="69"/>
        <v>23.958333333333332</v>
      </c>
      <c r="BX29" s="111">
        <f t="shared" si="31"/>
        <v>1.3287117273252456</v>
      </c>
      <c r="BY29" s="90">
        <f t="shared" si="39"/>
        <v>0.19999999999999973</v>
      </c>
      <c r="BZ29" s="89">
        <f t="shared" si="9"/>
        <v>109.52380952380952</v>
      </c>
      <c r="CA29" s="90">
        <f t="shared" si="62"/>
        <v>2.2999999999999998</v>
      </c>
      <c r="CB29" s="112" t="s">
        <v>7</v>
      </c>
      <c r="CC29" s="100"/>
      <c r="CD29" s="126">
        <v>2.1</v>
      </c>
      <c r="CE29" s="85">
        <v>0</v>
      </c>
      <c r="CG29" s="52">
        <v>19</v>
      </c>
      <c r="CH29" s="7" t="s">
        <v>82</v>
      </c>
      <c r="CI29" s="74">
        <v>15.4</v>
      </c>
      <c r="CJ29" s="126">
        <v>1.8</v>
      </c>
      <c r="CK29" s="82">
        <f>CJ29/CI29*100</f>
        <v>11.688311688311687</v>
      </c>
      <c r="CL29" s="111">
        <f t="shared" si="40"/>
        <v>1.1070110701107012</v>
      </c>
      <c r="CM29" s="90">
        <f t="shared" si="10"/>
        <v>0</v>
      </c>
      <c r="CN29" s="89">
        <f t="shared" si="47"/>
        <v>100</v>
      </c>
      <c r="CO29" s="90">
        <f t="shared" si="63"/>
        <v>0</v>
      </c>
      <c r="CP29" s="90">
        <f>CJ29/CS29*100</f>
        <v>100</v>
      </c>
      <c r="CQ29" s="100"/>
      <c r="CR29" s="126">
        <v>1.8</v>
      </c>
      <c r="CS29" s="126">
        <v>1.8</v>
      </c>
      <c r="CU29" s="52">
        <v>19</v>
      </c>
      <c r="CV29" s="7" t="s">
        <v>62</v>
      </c>
      <c r="CW29" s="74">
        <v>11.1</v>
      </c>
      <c r="CX29" s="126">
        <v>2.2999999999999998</v>
      </c>
      <c r="CY29" s="82">
        <f t="shared" si="71"/>
        <v>20.72072072072072</v>
      </c>
      <c r="CZ29" s="111">
        <f t="shared" si="32"/>
        <v>1.5121630506245889</v>
      </c>
      <c r="DA29" s="90">
        <f t="shared" si="14"/>
        <v>9.9999999999999645E-2</v>
      </c>
      <c r="DB29" s="89">
        <f t="shared" si="72"/>
        <v>104.54545454545452</v>
      </c>
      <c r="DC29" s="90">
        <f t="shared" si="64"/>
        <v>2.2999999999999998</v>
      </c>
      <c r="DD29" s="112" t="s">
        <v>7</v>
      </c>
      <c r="DE29" s="100"/>
      <c r="DF29" s="126">
        <v>2.2000000000000002</v>
      </c>
      <c r="DG29" s="85">
        <v>0</v>
      </c>
      <c r="DI29" s="52">
        <v>19</v>
      </c>
      <c r="DJ29" s="7" t="s">
        <v>75</v>
      </c>
      <c r="DK29" s="74">
        <v>29.1</v>
      </c>
      <c r="DL29" s="126">
        <v>1.4</v>
      </c>
      <c r="DM29" s="82">
        <f t="shared" si="73"/>
        <v>4.8109965635738829</v>
      </c>
      <c r="DN29" s="111">
        <f>DL29/140*100</f>
        <v>1</v>
      </c>
      <c r="DO29" s="90">
        <f t="shared" si="15"/>
        <v>0</v>
      </c>
      <c r="DP29" s="89">
        <f t="shared" si="11"/>
        <v>100</v>
      </c>
      <c r="DQ29" s="90">
        <f t="shared" si="65"/>
        <v>1.4</v>
      </c>
      <c r="DR29" s="112" t="s">
        <v>7</v>
      </c>
      <c r="DS29" s="100"/>
      <c r="DT29" s="126">
        <v>1.4</v>
      </c>
      <c r="DU29" s="85">
        <v>0</v>
      </c>
    </row>
    <row r="30" spans="1:125" ht="14.95" customHeight="1">
      <c r="A30" s="52">
        <v>20</v>
      </c>
      <c r="B30" s="7" t="s">
        <v>71</v>
      </c>
      <c r="C30" s="74">
        <v>7.9</v>
      </c>
      <c r="D30" s="126">
        <v>1.3</v>
      </c>
      <c r="E30" s="82">
        <f t="shared" si="74"/>
        <v>16.455696202531644</v>
      </c>
      <c r="F30" s="111">
        <f>D30/158.1*100</f>
        <v>0.82226438962681847</v>
      </c>
      <c r="G30" s="90">
        <f t="shared" si="34"/>
        <v>0.19999999999999996</v>
      </c>
      <c r="H30" s="89">
        <f t="shared" si="66"/>
        <v>118.18181818181816</v>
      </c>
      <c r="I30" s="90">
        <f t="shared" si="57"/>
        <v>0.9</v>
      </c>
      <c r="J30" s="90" t="s">
        <v>171</v>
      </c>
      <c r="K30"/>
      <c r="L30" s="126">
        <v>1.1000000000000001</v>
      </c>
      <c r="M30" s="126">
        <v>0.4</v>
      </c>
      <c r="O30" s="52">
        <v>20</v>
      </c>
      <c r="P30" s="7" t="s">
        <v>55</v>
      </c>
      <c r="Q30" s="74">
        <v>9.6</v>
      </c>
      <c r="R30" s="126">
        <v>1.6</v>
      </c>
      <c r="S30" s="82">
        <f t="shared" si="68"/>
        <v>16.666666666666668</v>
      </c>
      <c r="T30" s="111">
        <f t="shared" si="23"/>
        <v>0.91272104962920697</v>
      </c>
      <c r="U30" s="90">
        <f t="shared" si="35"/>
        <v>1.6</v>
      </c>
      <c r="V30" s="112" t="s">
        <v>7</v>
      </c>
      <c r="W30" s="90">
        <f t="shared" si="58"/>
        <v>1.6</v>
      </c>
      <c r="X30" s="112" t="s">
        <v>7</v>
      </c>
      <c r="Y30"/>
      <c r="Z30" s="85">
        <v>0</v>
      </c>
      <c r="AA30" s="85">
        <v>0</v>
      </c>
      <c r="AC30" s="52">
        <v>20</v>
      </c>
      <c r="AD30" s="7" t="s">
        <v>51</v>
      </c>
      <c r="AE30" s="74">
        <v>3.4</v>
      </c>
      <c r="AF30" s="126">
        <v>3.4</v>
      </c>
      <c r="AG30" s="65">
        <f t="shared" si="7"/>
        <v>100</v>
      </c>
      <c r="AH30" s="111">
        <f t="shared" si="24"/>
        <v>1.671583087512291</v>
      </c>
      <c r="AI30" s="90">
        <f t="shared" si="36"/>
        <v>0</v>
      </c>
      <c r="AJ30" s="89">
        <f t="shared" ref="AJ30:AJ37" si="76">AF30/AN30*100</f>
        <v>100</v>
      </c>
      <c r="AK30" s="90">
        <f t="shared" si="59"/>
        <v>3.4</v>
      </c>
      <c r="AL30" s="112" t="s">
        <v>7</v>
      </c>
      <c r="AM30"/>
      <c r="AN30" s="126">
        <v>3.4</v>
      </c>
      <c r="AO30" s="85">
        <v>0</v>
      </c>
      <c r="AQ30" s="52">
        <v>20</v>
      </c>
      <c r="AR30" s="7" t="s">
        <v>105</v>
      </c>
      <c r="AS30" s="74">
        <v>19.399999999999999</v>
      </c>
      <c r="AT30" s="127">
        <v>1.9</v>
      </c>
      <c r="AU30" s="82">
        <f t="shared" si="25"/>
        <v>9.7938144329896915</v>
      </c>
      <c r="AV30" s="111">
        <f t="shared" si="26"/>
        <v>0.92818759159745967</v>
      </c>
      <c r="AW30" s="90">
        <f t="shared" si="37"/>
        <v>0.19999999999999996</v>
      </c>
      <c r="AX30" s="89">
        <f t="shared" si="27"/>
        <v>111.76470588235294</v>
      </c>
      <c r="AY30" s="90">
        <f t="shared" si="60"/>
        <v>0.39999999999999991</v>
      </c>
      <c r="AZ30" s="90">
        <f>AT30/BC30*100</f>
        <v>126.66666666666666</v>
      </c>
      <c r="BA30"/>
      <c r="BB30" s="127">
        <v>1.7</v>
      </c>
      <c r="BC30" s="127">
        <v>1.5</v>
      </c>
      <c r="BE30" s="52">
        <v>20</v>
      </c>
      <c r="BF30" s="7" t="s">
        <v>77</v>
      </c>
      <c r="BG30" s="74">
        <v>28.8</v>
      </c>
      <c r="BH30" s="126">
        <v>1.9</v>
      </c>
      <c r="BI30" s="82">
        <f t="shared" si="0"/>
        <v>6.5972222222222223</v>
      </c>
      <c r="BJ30" s="111">
        <f t="shared" si="28"/>
        <v>1.0015814443858724</v>
      </c>
      <c r="BK30" s="86">
        <f t="shared" si="38"/>
        <v>-2.6</v>
      </c>
      <c r="BL30" s="84">
        <f t="shared" si="29"/>
        <v>42.222222222222221</v>
      </c>
      <c r="BM30" s="86">
        <f t="shared" si="61"/>
        <v>-0.5</v>
      </c>
      <c r="BN30" s="86">
        <f>BH30/BQ30*100</f>
        <v>79.166666666666657</v>
      </c>
      <c r="BO30"/>
      <c r="BP30" s="126">
        <v>4.5</v>
      </c>
      <c r="BQ30" s="126">
        <v>2.4</v>
      </c>
      <c r="BS30" s="52">
        <v>20</v>
      </c>
      <c r="BT30" s="7" t="s">
        <v>73</v>
      </c>
      <c r="BU30" s="74">
        <v>14.2</v>
      </c>
      <c r="BV30" s="126">
        <v>2.2999999999999998</v>
      </c>
      <c r="BW30" s="82">
        <f t="shared" si="69"/>
        <v>16.197183098591552</v>
      </c>
      <c r="BX30" s="111">
        <f>BV30/173.1*100</f>
        <v>1.3287117273252456</v>
      </c>
      <c r="BY30" s="86">
        <f t="shared" si="39"/>
        <v>-0.40000000000000036</v>
      </c>
      <c r="BZ30" s="84">
        <f t="shared" si="9"/>
        <v>85.185185185185176</v>
      </c>
      <c r="CA30" s="86">
        <f t="shared" si="62"/>
        <v>-0.40000000000000036</v>
      </c>
      <c r="CB30" s="86">
        <f>BV30/CE30*100</f>
        <v>85.185185185185176</v>
      </c>
      <c r="CC30"/>
      <c r="CD30" s="126">
        <v>2.7</v>
      </c>
      <c r="CE30" s="126">
        <v>2.7</v>
      </c>
      <c r="CG30" s="52">
        <v>20</v>
      </c>
      <c r="CH30" s="7" t="s">
        <v>81</v>
      </c>
      <c r="CI30" s="74">
        <v>31.2</v>
      </c>
      <c r="CJ30" s="126">
        <v>1.6</v>
      </c>
      <c r="CK30" s="82">
        <f t="shared" si="70"/>
        <v>5.1282051282051286</v>
      </c>
      <c r="CL30" s="111">
        <f t="shared" si="40"/>
        <v>0.98400984009840098</v>
      </c>
      <c r="CM30" s="86">
        <f t="shared" si="10"/>
        <v>-5.6999999999999993</v>
      </c>
      <c r="CN30" s="84">
        <f t="shared" si="47"/>
        <v>21.917808219178085</v>
      </c>
      <c r="CO30" s="86">
        <f t="shared" si="63"/>
        <v>-1.7999999999999998</v>
      </c>
      <c r="CP30" s="86">
        <f>CJ30/CS30*100</f>
        <v>47.058823529411768</v>
      </c>
      <c r="CQ30"/>
      <c r="CR30" s="126">
        <v>7.3</v>
      </c>
      <c r="CS30" s="126">
        <v>3.4</v>
      </c>
      <c r="CU30" s="52">
        <v>20</v>
      </c>
      <c r="CV30" s="7" t="s">
        <v>73</v>
      </c>
      <c r="CW30" s="74">
        <v>12.9</v>
      </c>
      <c r="CX30" s="126">
        <v>2.1</v>
      </c>
      <c r="CY30" s="82">
        <f t="shared" si="71"/>
        <v>16.279069767441861</v>
      </c>
      <c r="CZ30" s="111">
        <f t="shared" si="32"/>
        <v>1.3806706114398424</v>
      </c>
      <c r="DA30" s="86">
        <f t="shared" si="14"/>
        <v>-1.5</v>
      </c>
      <c r="DB30" s="84">
        <f t="shared" si="72"/>
        <v>58.333333333333336</v>
      </c>
      <c r="DC30" s="86">
        <f t="shared" si="64"/>
        <v>-0.60000000000000009</v>
      </c>
      <c r="DD30" s="86">
        <f>CX30/DG30*100</f>
        <v>77.777777777777786</v>
      </c>
      <c r="DE30"/>
      <c r="DF30" s="126">
        <v>3.6</v>
      </c>
      <c r="DG30" s="126">
        <v>2.7</v>
      </c>
      <c r="DI30" s="52">
        <v>20</v>
      </c>
      <c r="DJ30" s="7" t="s">
        <v>81</v>
      </c>
      <c r="DK30" s="74">
        <v>30.7</v>
      </c>
      <c r="DL30" s="126">
        <v>1.4</v>
      </c>
      <c r="DM30" s="82">
        <f t="shared" si="73"/>
        <v>4.5602605863192185</v>
      </c>
      <c r="DN30" s="111">
        <f t="shared" si="33"/>
        <v>1</v>
      </c>
      <c r="DO30" s="86">
        <f t="shared" si="15"/>
        <v>-5.8000000000000007</v>
      </c>
      <c r="DP30" s="84">
        <f t="shared" si="11"/>
        <v>19.444444444444443</v>
      </c>
      <c r="DQ30" s="86">
        <f t="shared" si="65"/>
        <v>-2</v>
      </c>
      <c r="DR30" s="86">
        <f>DL30/DU30*100</f>
        <v>41.17647058823529</v>
      </c>
      <c r="DS30"/>
      <c r="DT30" s="126">
        <v>7.2</v>
      </c>
      <c r="DU30" s="126">
        <v>3.4</v>
      </c>
    </row>
    <row r="31" spans="1:125" ht="14.95" customHeight="1">
      <c r="A31" s="52">
        <v>21</v>
      </c>
      <c r="B31" s="7" t="s">
        <v>57</v>
      </c>
      <c r="C31" s="74">
        <v>12</v>
      </c>
      <c r="D31" s="126">
        <v>0.9</v>
      </c>
      <c r="E31" s="82">
        <f t="shared" si="74"/>
        <v>7.5</v>
      </c>
      <c r="F31" s="111">
        <f t="shared" si="22"/>
        <v>0.56925996204933593</v>
      </c>
      <c r="G31" s="86">
        <f t="shared" si="34"/>
        <v>-2.3000000000000003</v>
      </c>
      <c r="H31" s="84">
        <f t="shared" si="66"/>
        <v>28.125</v>
      </c>
      <c r="I31" s="86">
        <f t="shared" si="57"/>
        <v>-1.7000000000000002</v>
      </c>
      <c r="J31" s="86">
        <f t="shared" si="67"/>
        <v>34.615384615384613</v>
      </c>
      <c r="K31"/>
      <c r="L31" s="126">
        <v>3.2</v>
      </c>
      <c r="M31" s="126">
        <v>2.6</v>
      </c>
      <c r="O31" s="52">
        <v>21</v>
      </c>
      <c r="P31" s="7" t="s">
        <v>26</v>
      </c>
      <c r="Q31" s="74">
        <v>54</v>
      </c>
      <c r="R31" s="126">
        <v>1.5</v>
      </c>
      <c r="S31" s="82">
        <f t="shared" si="68"/>
        <v>2.7777777777777777</v>
      </c>
      <c r="T31" s="111">
        <f t="shared" si="23"/>
        <v>0.85567598402738165</v>
      </c>
      <c r="U31" s="86">
        <f t="shared" si="35"/>
        <v>-0.39999999999999991</v>
      </c>
      <c r="V31" s="84">
        <f t="shared" si="75"/>
        <v>78.94736842105263</v>
      </c>
      <c r="W31" s="86">
        <f t="shared" si="58"/>
        <v>-0.39999999999999991</v>
      </c>
      <c r="X31" s="86">
        <f>R31/AA31*100</f>
        <v>78.94736842105263</v>
      </c>
      <c r="Y31"/>
      <c r="Z31" s="126">
        <v>1.9</v>
      </c>
      <c r="AA31" s="126">
        <v>1.9</v>
      </c>
      <c r="AC31" s="52">
        <v>21</v>
      </c>
      <c r="AD31" s="7" t="s">
        <v>25</v>
      </c>
      <c r="AE31" s="74">
        <v>30.4</v>
      </c>
      <c r="AF31" s="126">
        <v>2.9</v>
      </c>
      <c r="AG31" s="82">
        <f t="shared" si="7"/>
        <v>9.5394736842105274</v>
      </c>
      <c r="AH31" s="111">
        <f t="shared" si="24"/>
        <v>1.4257620452310718</v>
      </c>
      <c r="AI31" s="86">
        <f t="shared" si="36"/>
        <v>-1.4</v>
      </c>
      <c r="AJ31" s="84">
        <f t="shared" si="76"/>
        <v>67.441860465116278</v>
      </c>
      <c r="AK31" s="86">
        <f t="shared" si="59"/>
        <v>-0.10000000000000009</v>
      </c>
      <c r="AL31" s="86">
        <f>AF31/AO31*100</f>
        <v>96.666666666666671</v>
      </c>
      <c r="AM31"/>
      <c r="AN31" s="126">
        <v>4.3</v>
      </c>
      <c r="AO31" s="126">
        <v>3</v>
      </c>
      <c r="AQ31" s="52">
        <v>21</v>
      </c>
      <c r="AR31" s="7" t="s">
        <v>82</v>
      </c>
      <c r="AS31" s="74">
        <v>23.8</v>
      </c>
      <c r="AT31" s="126">
        <v>1.8</v>
      </c>
      <c r="AU31" s="82">
        <f t="shared" si="25"/>
        <v>7.5630252100840334</v>
      </c>
      <c r="AV31" s="111">
        <f t="shared" si="26"/>
        <v>0.87933561309233044</v>
      </c>
      <c r="AW31" s="90">
        <f t="shared" si="37"/>
        <v>0</v>
      </c>
      <c r="AX31" s="89">
        <f t="shared" si="27"/>
        <v>100</v>
      </c>
      <c r="AY31" s="90">
        <f t="shared" si="60"/>
        <v>0</v>
      </c>
      <c r="AZ31" s="90">
        <f>AT31/BC31*100</f>
        <v>100</v>
      </c>
      <c r="BA31"/>
      <c r="BB31" s="126">
        <v>1.8</v>
      </c>
      <c r="BC31" s="126">
        <v>1.8</v>
      </c>
      <c r="BE31" s="52">
        <v>21</v>
      </c>
      <c r="BF31" s="7" t="s">
        <v>82</v>
      </c>
      <c r="BG31" s="74">
        <v>25.7</v>
      </c>
      <c r="BH31" s="126">
        <v>1.8</v>
      </c>
      <c r="BI31" s="82">
        <f t="shared" si="0"/>
        <v>7.0038910505836576</v>
      </c>
      <c r="BJ31" s="111">
        <f t="shared" si="28"/>
        <v>0.94886663152345818</v>
      </c>
      <c r="BK31" s="90">
        <f t="shared" si="38"/>
        <v>0</v>
      </c>
      <c r="BL31" s="89">
        <f t="shared" si="29"/>
        <v>100</v>
      </c>
      <c r="BM31" s="90">
        <f t="shared" si="61"/>
        <v>0</v>
      </c>
      <c r="BN31" s="90">
        <f>BH31/BQ31*100</f>
        <v>100</v>
      </c>
      <c r="BO31"/>
      <c r="BP31" s="126">
        <v>1.8</v>
      </c>
      <c r="BQ31" s="126">
        <v>1.8</v>
      </c>
      <c r="BS31" s="52">
        <v>21</v>
      </c>
      <c r="BT31" s="7" t="s">
        <v>55</v>
      </c>
      <c r="BU31" s="74">
        <v>9.8000000000000007</v>
      </c>
      <c r="BV31" s="126">
        <v>1.9</v>
      </c>
      <c r="BW31" s="82">
        <f t="shared" si="69"/>
        <v>19.387755102040813</v>
      </c>
      <c r="BX31" s="111">
        <f t="shared" si="31"/>
        <v>1.0976314269208551</v>
      </c>
      <c r="BY31" s="90">
        <f t="shared" si="39"/>
        <v>1.0999999999999999</v>
      </c>
      <c r="BZ31" s="89" t="s">
        <v>400</v>
      </c>
      <c r="CA31" s="90">
        <f t="shared" si="62"/>
        <v>1.9</v>
      </c>
      <c r="CB31" s="112" t="s">
        <v>7</v>
      </c>
      <c r="CC31"/>
      <c r="CD31" s="126">
        <v>0.8</v>
      </c>
      <c r="CE31" s="85">
        <v>0</v>
      </c>
      <c r="CG31" s="52">
        <v>21</v>
      </c>
      <c r="CH31" s="7" t="s">
        <v>50</v>
      </c>
      <c r="CI31" s="74">
        <v>3.3</v>
      </c>
      <c r="CJ31" s="126">
        <v>1.2</v>
      </c>
      <c r="CK31" s="65">
        <f>CJ31/CI31*100</f>
        <v>36.363636363636367</v>
      </c>
      <c r="CL31" s="111">
        <f>CJ31/162.6*100</f>
        <v>0.73800738007380073</v>
      </c>
      <c r="CM31" s="90">
        <f t="shared" si="10"/>
        <v>1.2</v>
      </c>
      <c r="CN31" s="112" t="s">
        <v>7</v>
      </c>
      <c r="CO31" s="86">
        <f t="shared" si="63"/>
        <v>-0.40000000000000013</v>
      </c>
      <c r="CP31" s="86">
        <f>CJ31/CS31*100</f>
        <v>74.999999999999986</v>
      </c>
      <c r="CQ31"/>
      <c r="CR31" s="85">
        <v>0</v>
      </c>
      <c r="CS31" s="126">
        <v>1.6</v>
      </c>
      <c r="CU31" s="52">
        <v>21</v>
      </c>
      <c r="CV31" s="7" t="s">
        <v>82</v>
      </c>
      <c r="CW31" s="74">
        <v>15.7</v>
      </c>
      <c r="CX31" s="126">
        <v>1.8</v>
      </c>
      <c r="CY31" s="82">
        <f t="shared" si="71"/>
        <v>11.464968152866243</v>
      </c>
      <c r="CZ31" s="111">
        <f t="shared" si="32"/>
        <v>1.1834319526627219</v>
      </c>
      <c r="DA31" s="90">
        <f t="shared" si="14"/>
        <v>0</v>
      </c>
      <c r="DB31" s="89">
        <f t="shared" si="72"/>
        <v>100</v>
      </c>
      <c r="DC31" s="90">
        <f t="shared" si="64"/>
        <v>0</v>
      </c>
      <c r="DD31" s="90">
        <f>CX31/DG31*100</f>
        <v>100</v>
      </c>
      <c r="DE31"/>
      <c r="DF31" s="126">
        <v>1.8</v>
      </c>
      <c r="DG31" s="126">
        <v>1.8</v>
      </c>
      <c r="DI31" s="52">
        <v>21</v>
      </c>
      <c r="DJ31" s="7" t="s">
        <v>105</v>
      </c>
      <c r="DK31" s="74">
        <v>26.1</v>
      </c>
      <c r="DL31" s="127">
        <v>1.1000000000000001</v>
      </c>
      <c r="DM31" s="82">
        <f t="shared" si="73"/>
        <v>4.2145593869731801</v>
      </c>
      <c r="DN31" s="111">
        <f t="shared" si="33"/>
        <v>0.78571428571428581</v>
      </c>
      <c r="DO31" s="90">
        <f t="shared" si="15"/>
        <v>0.50000000000000011</v>
      </c>
      <c r="DP31" s="89">
        <f t="shared" si="11"/>
        <v>183.33333333333334</v>
      </c>
      <c r="DQ31" s="86">
        <f t="shared" si="65"/>
        <v>-0.39999999999999991</v>
      </c>
      <c r="DR31" s="86">
        <f>DL31/DU31*100</f>
        <v>73.333333333333343</v>
      </c>
      <c r="DS31"/>
      <c r="DT31" s="127">
        <v>0.6</v>
      </c>
      <c r="DU31" s="127">
        <v>1.5</v>
      </c>
    </row>
    <row r="32" spans="1:125" ht="14.95" customHeight="1">
      <c r="A32" s="52">
        <v>22</v>
      </c>
      <c r="B32" s="7" t="s">
        <v>11</v>
      </c>
      <c r="C32" s="83">
        <v>3.1</v>
      </c>
      <c r="D32" s="142">
        <v>0.5</v>
      </c>
      <c r="E32" s="82">
        <f t="shared" si="74"/>
        <v>16.129032258064516</v>
      </c>
      <c r="F32" s="111">
        <f t="shared" si="22"/>
        <v>0.31625553447185328</v>
      </c>
      <c r="G32" s="90">
        <f t="shared" si="34"/>
        <v>0</v>
      </c>
      <c r="H32" s="89">
        <f t="shared" si="66"/>
        <v>100</v>
      </c>
      <c r="I32" s="90">
        <f t="shared" si="57"/>
        <v>0.5</v>
      </c>
      <c r="J32" s="112" t="s">
        <v>7</v>
      </c>
      <c r="K32"/>
      <c r="L32" s="142">
        <v>0.5</v>
      </c>
      <c r="M32" s="88">
        <v>0</v>
      </c>
      <c r="O32" s="52">
        <v>22</v>
      </c>
      <c r="P32" s="7" t="s">
        <v>105</v>
      </c>
      <c r="Q32" s="83">
        <v>24.7</v>
      </c>
      <c r="R32" s="127">
        <v>1.5</v>
      </c>
      <c r="S32" s="82">
        <f t="shared" si="68"/>
        <v>6.0728744939271255</v>
      </c>
      <c r="T32" s="111">
        <f t="shared" si="23"/>
        <v>0.85567598402738165</v>
      </c>
      <c r="U32" s="90">
        <f t="shared" si="35"/>
        <v>0</v>
      </c>
      <c r="V32" s="89">
        <f t="shared" si="75"/>
        <v>100</v>
      </c>
      <c r="W32" s="90">
        <f t="shared" si="58"/>
        <v>0</v>
      </c>
      <c r="X32" s="90">
        <f>R32/AA32*100</f>
        <v>100</v>
      </c>
      <c r="Y32"/>
      <c r="Z32" s="127">
        <v>1.5</v>
      </c>
      <c r="AA32" s="127">
        <v>1.5</v>
      </c>
      <c r="AC32" s="52">
        <v>22</v>
      </c>
      <c r="AD32" s="7" t="s">
        <v>21</v>
      </c>
      <c r="AE32" s="83">
        <v>12.7</v>
      </c>
      <c r="AF32" s="127">
        <v>2.8</v>
      </c>
      <c r="AG32" s="82">
        <f t="shared" si="7"/>
        <v>22.047244094488189</v>
      </c>
      <c r="AH32" s="111">
        <f t="shared" si="24"/>
        <v>1.3765978367748277</v>
      </c>
      <c r="AI32" s="86">
        <f t="shared" si="36"/>
        <v>-2.5</v>
      </c>
      <c r="AJ32" s="84">
        <f t="shared" si="76"/>
        <v>52.830188679245282</v>
      </c>
      <c r="AK32" s="90">
        <f t="shared" si="59"/>
        <v>2.8</v>
      </c>
      <c r="AL32" s="112" t="s">
        <v>7</v>
      </c>
      <c r="AM32"/>
      <c r="AN32" s="127">
        <v>5.3</v>
      </c>
      <c r="AO32" s="82">
        <v>0</v>
      </c>
      <c r="AQ32" s="52">
        <v>22</v>
      </c>
      <c r="AR32" s="7" t="s">
        <v>71</v>
      </c>
      <c r="AS32" s="83">
        <v>10.6</v>
      </c>
      <c r="AT32" s="126">
        <v>1.5</v>
      </c>
      <c r="AU32" s="82">
        <f t="shared" si="25"/>
        <v>14.150943396226415</v>
      </c>
      <c r="AV32" s="111">
        <f>AT32/204.7*100</f>
        <v>0.73277967757694196</v>
      </c>
      <c r="AW32" s="90">
        <f t="shared" si="37"/>
        <v>0.19999999999999996</v>
      </c>
      <c r="AX32" s="89">
        <f t="shared" si="27"/>
        <v>115.38461538461537</v>
      </c>
      <c r="AY32" s="90">
        <f t="shared" si="60"/>
        <v>0.19999999999999996</v>
      </c>
      <c r="AZ32" s="90">
        <f>AT32/BC32*100</f>
        <v>115.38461538461537</v>
      </c>
      <c r="BA32"/>
      <c r="BB32" s="126">
        <v>1.3</v>
      </c>
      <c r="BC32" s="126">
        <v>1.3</v>
      </c>
      <c r="BE32" s="52">
        <v>22</v>
      </c>
      <c r="BF32" s="7" t="s">
        <v>31</v>
      </c>
      <c r="BG32" s="83">
        <v>8.4</v>
      </c>
      <c r="BH32" s="126">
        <v>1.3</v>
      </c>
      <c r="BI32" s="82">
        <f t="shared" si="0"/>
        <v>15.476190476190476</v>
      </c>
      <c r="BJ32" s="111">
        <f t="shared" si="28"/>
        <v>0.68529256721138643</v>
      </c>
      <c r="BK32" s="90">
        <f t="shared" si="38"/>
        <v>1.2</v>
      </c>
      <c r="BL32" s="89" t="s">
        <v>251</v>
      </c>
      <c r="BM32" s="90">
        <f t="shared" si="61"/>
        <v>1.3</v>
      </c>
      <c r="BN32" s="112" t="s">
        <v>7</v>
      </c>
      <c r="BO32"/>
      <c r="BP32" s="126">
        <v>0.1</v>
      </c>
      <c r="BQ32" s="85">
        <v>0</v>
      </c>
      <c r="BS32" s="52">
        <v>22</v>
      </c>
      <c r="BT32" s="7" t="s">
        <v>82</v>
      </c>
      <c r="BU32" s="83">
        <v>13.1</v>
      </c>
      <c r="BV32" s="126">
        <v>1.8</v>
      </c>
      <c r="BW32" s="82">
        <f t="shared" si="69"/>
        <v>13.740458015267176</v>
      </c>
      <c r="BX32" s="111">
        <f t="shared" si="31"/>
        <v>1.0398613518197575</v>
      </c>
      <c r="BY32" s="90">
        <f t="shared" si="39"/>
        <v>0</v>
      </c>
      <c r="BZ32" s="89">
        <f>BV32/CD32*100</f>
        <v>100</v>
      </c>
      <c r="CA32" s="90">
        <f t="shared" si="62"/>
        <v>0</v>
      </c>
      <c r="CB32" s="90">
        <f>BV32/CE32*100</f>
        <v>100</v>
      </c>
      <c r="CC32"/>
      <c r="CD32" s="126">
        <v>1.8</v>
      </c>
      <c r="CE32" s="126">
        <v>1.8</v>
      </c>
      <c r="CG32" s="52">
        <v>22</v>
      </c>
      <c r="CH32" s="7" t="s">
        <v>55</v>
      </c>
      <c r="CI32" s="83">
        <v>9.1</v>
      </c>
      <c r="CJ32" s="126">
        <v>1.1000000000000001</v>
      </c>
      <c r="CK32" s="82">
        <f t="shared" si="70"/>
        <v>12.087912087912089</v>
      </c>
      <c r="CL32" s="111">
        <f t="shared" si="40"/>
        <v>0.67650676506765084</v>
      </c>
      <c r="CM32" s="90">
        <f t="shared" si="10"/>
        <v>-0.79999999999999982</v>
      </c>
      <c r="CN32" s="89">
        <f>CJ32/CR32*100</f>
        <v>57.894736842105267</v>
      </c>
      <c r="CO32" s="90">
        <f t="shared" si="63"/>
        <v>1.1000000000000001</v>
      </c>
      <c r="CP32" s="112" t="s">
        <v>7</v>
      </c>
      <c r="CQ32"/>
      <c r="CR32" s="126">
        <v>1.9</v>
      </c>
      <c r="CS32" s="85">
        <v>0</v>
      </c>
      <c r="CU32" s="52">
        <v>22</v>
      </c>
      <c r="CV32" s="7" t="s">
        <v>75</v>
      </c>
      <c r="CW32" s="83">
        <v>11.4</v>
      </c>
      <c r="CX32" s="126">
        <v>1.4</v>
      </c>
      <c r="CY32" s="82">
        <f t="shared" si="71"/>
        <v>12.280701754385964</v>
      </c>
      <c r="CZ32" s="111">
        <f t="shared" si="32"/>
        <v>0.92044707429322814</v>
      </c>
      <c r="DA32" s="90">
        <f t="shared" si="14"/>
        <v>0.79999999999999993</v>
      </c>
      <c r="DB32" s="89" t="s">
        <v>401</v>
      </c>
      <c r="DC32" s="90">
        <f t="shared" si="64"/>
        <v>1.4</v>
      </c>
      <c r="DD32" s="112" t="s">
        <v>7</v>
      </c>
      <c r="DE32"/>
      <c r="DF32" s="126">
        <v>0.6</v>
      </c>
      <c r="DG32" s="85">
        <v>0</v>
      </c>
      <c r="DI32" s="52">
        <v>22</v>
      </c>
      <c r="DJ32" s="7" t="s">
        <v>11</v>
      </c>
      <c r="DK32" s="83">
        <v>6.8</v>
      </c>
      <c r="DL32" s="142">
        <v>0.5</v>
      </c>
      <c r="DM32" s="82">
        <f t="shared" si="73"/>
        <v>7.3529411764705888</v>
      </c>
      <c r="DN32" s="111">
        <f t="shared" si="33"/>
        <v>0.35714285714285715</v>
      </c>
      <c r="DO32" s="90">
        <f t="shared" si="15"/>
        <v>0</v>
      </c>
      <c r="DP32" s="89">
        <f t="shared" si="11"/>
        <v>100</v>
      </c>
      <c r="DQ32" s="90">
        <f t="shared" si="65"/>
        <v>0</v>
      </c>
      <c r="DR32" s="90">
        <f>DL32/DU32*100</f>
        <v>100</v>
      </c>
      <c r="DS32"/>
      <c r="DT32" s="142">
        <v>0.5</v>
      </c>
      <c r="DU32" s="142">
        <v>0.5</v>
      </c>
    </row>
    <row r="33" spans="1:125" ht="14.95" customHeight="1">
      <c r="A33" s="52">
        <v>23</v>
      </c>
      <c r="B33" s="7" t="s">
        <v>32</v>
      </c>
      <c r="C33" s="113">
        <v>36</v>
      </c>
      <c r="D33" s="126">
        <v>0.5</v>
      </c>
      <c r="E33" s="82">
        <f>D33/C33*100</f>
        <v>1.3888888888888888</v>
      </c>
      <c r="F33" s="111">
        <f t="shared" si="22"/>
        <v>0.31625553447185328</v>
      </c>
      <c r="G33" s="90">
        <f>D33-L33</f>
        <v>0</v>
      </c>
      <c r="H33" s="89">
        <f t="shared" si="66"/>
        <v>100</v>
      </c>
      <c r="I33" s="86">
        <f t="shared" si="57"/>
        <v>-0.89999999999999991</v>
      </c>
      <c r="J33" s="86">
        <f>D33/M33*100</f>
        <v>35.714285714285715</v>
      </c>
      <c r="L33" s="126">
        <v>0.5</v>
      </c>
      <c r="M33" s="126">
        <v>1.4</v>
      </c>
      <c r="O33" s="52">
        <v>23</v>
      </c>
      <c r="P33" s="7" t="s">
        <v>52</v>
      </c>
      <c r="Q33" s="74">
        <v>12.4</v>
      </c>
      <c r="R33" s="126">
        <v>1.4</v>
      </c>
      <c r="S33" s="82">
        <f t="shared" ref="S33:S39" si="77">R33/Q33*100</f>
        <v>11.29032258064516</v>
      </c>
      <c r="T33" s="111">
        <f t="shared" si="23"/>
        <v>0.79863091842555611</v>
      </c>
      <c r="U33" s="90">
        <f t="shared" ref="U33:U39" si="78">R33-Z33</f>
        <v>1.4</v>
      </c>
      <c r="V33" s="112" t="s">
        <v>7</v>
      </c>
      <c r="W33" s="90">
        <f t="shared" si="58"/>
        <v>1.4</v>
      </c>
      <c r="X33" s="112" t="s">
        <v>7</v>
      </c>
      <c r="Z33" s="85">
        <v>0</v>
      </c>
      <c r="AA33" s="85">
        <v>0</v>
      </c>
      <c r="AC33" s="52">
        <v>23</v>
      </c>
      <c r="AD33" s="7" t="s">
        <v>82</v>
      </c>
      <c r="AE33" s="74">
        <v>22.9</v>
      </c>
      <c r="AF33" s="126">
        <v>1.8</v>
      </c>
      <c r="AG33" s="82">
        <f t="shared" si="7"/>
        <v>7.860262008733625</v>
      </c>
      <c r="AH33" s="111">
        <f t="shared" si="24"/>
        <v>0.88495575221238942</v>
      </c>
      <c r="AI33" s="90">
        <f t="shared" si="36"/>
        <v>0</v>
      </c>
      <c r="AJ33" s="89">
        <f t="shared" si="76"/>
        <v>100</v>
      </c>
      <c r="AK33" s="90">
        <f t="shared" si="59"/>
        <v>0</v>
      </c>
      <c r="AL33" s="90">
        <f>AF33/AO33*100</f>
        <v>100</v>
      </c>
      <c r="AN33" s="126">
        <v>1.8</v>
      </c>
      <c r="AO33" s="126">
        <v>1.8</v>
      </c>
      <c r="AQ33" s="52">
        <v>23</v>
      </c>
      <c r="AR33" s="7" t="s">
        <v>26</v>
      </c>
      <c r="AS33" s="74">
        <v>37.9</v>
      </c>
      <c r="AT33" s="126">
        <v>1.3</v>
      </c>
      <c r="AU33" s="82">
        <f t="shared" si="25"/>
        <v>3.4300791556728236</v>
      </c>
      <c r="AV33" s="111">
        <f t="shared" si="26"/>
        <v>0.63507572056668304</v>
      </c>
      <c r="AW33" s="86">
        <f t="shared" si="37"/>
        <v>-0.30000000000000004</v>
      </c>
      <c r="AX33" s="84">
        <f t="shared" si="27"/>
        <v>81.25</v>
      </c>
      <c r="AY33" s="86">
        <f t="shared" si="60"/>
        <v>-0.59999999999999987</v>
      </c>
      <c r="AZ33" s="86">
        <f>AT33/BC33*100</f>
        <v>68.421052631578945</v>
      </c>
      <c r="BB33" s="126">
        <v>1.6</v>
      </c>
      <c r="BC33" s="126">
        <v>1.9</v>
      </c>
      <c r="BE33" s="52">
        <v>23</v>
      </c>
      <c r="BF33" s="7" t="s">
        <v>39</v>
      </c>
      <c r="BG33" s="74">
        <v>1.5</v>
      </c>
      <c r="BH33" s="126">
        <v>0.9</v>
      </c>
      <c r="BI33" s="65">
        <f t="shared" si="0"/>
        <v>60</v>
      </c>
      <c r="BJ33" s="111">
        <f t="shared" si="28"/>
        <v>0.47443331576172909</v>
      </c>
      <c r="BK33" s="86">
        <f t="shared" si="38"/>
        <v>-0.20000000000000007</v>
      </c>
      <c r="BL33" s="84">
        <f t="shared" si="29"/>
        <v>81.818181818181813</v>
      </c>
      <c r="BM33" s="90">
        <f t="shared" si="61"/>
        <v>0.8</v>
      </c>
      <c r="BN33" s="89" t="s">
        <v>252</v>
      </c>
      <c r="BP33" s="126">
        <v>1.1000000000000001</v>
      </c>
      <c r="BQ33" s="126">
        <v>0.1</v>
      </c>
      <c r="BS33" s="52">
        <v>23</v>
      </c>
      <c r="BT33" s="7" t="s">
        <v>44</v>
      </c>
      <c r="BU33" s="74">
        <v>13.5</v>
      </c>
      <c r="BV33" s="126">
        <v>1.6</v>
      </c>
      <c r="BW33" s="82">
        <f t="shared" si="69"/>
        <v>11.851851851851853</v>
      </c>
      <c r="BX33" s="111">
        <f t="shared" si="31"/>
        <v>0.92432120161756226</v>
      </c>
      <c r="BY33" s="90">
        <f t="shared" si="39"/>
        <v>1.6</v>
      </c>
      <c r="BZ33" s="112" t="s">
        <v>7</v>
      </c>
      <c r="CA33" s="90">
        <f t="shared" si="62"/>
        <v>1.6</v>
      </c>
      <c r="CB33" s="112" t="s">
        <v>7</v>
      </c>
      <c r="CD33" s="85">
        <v>0</v>
      </c>
      <c r="CE33" s="85">
        <v>0</v>
      </c>
      <c r="CG33" s="52">
        <v>23</v>
      </c>
      <c r="CH33" s="7" t="s">
        <v>54</v>
      </c>
      <c r="CI33" s="74">
        <v>17.5</v>
      </c>
      <c r="CJ33" s="126">
        <v>0.9</v>
      </c>
      <c r="CK33" s="82">
        <f t="shared" si="70"/>
        <v>5.1428571428571423</v>
      </c>
      <c r="CL33" s="111">
        <f t="shared" si="40"/>
        <v>0.55350553505535061</v>
      </c>
      <c r="CM33" s="90">
        <f t="shared" si="10"/>
        <v>0</v>
      </c>
      <c r="CN33" s="89">
        <f>CJ33/CR33*100</f>
        <v>100</v>
      </c>
      <c r="CO33" s="90">
        <f t="shared" si="63"/>
        <v>0.9</v>
      </c>
      <c r="CP33" s="112" t="s">
        <v>7</v>
      </c>
      <c r="CR33" s="126">
        <v>0.9</v>
      </c>
      <c r="CS33" s="85">
        <v>0</v>
      </c>
      <c r="CU33" s="52">
        <v>23</v>
      </c>
      <c r="CV33" s="7" t="s">
        <v>105</v>
      </c>
      <c r="CW33" s="74">
        <v>30.5</v>
      </c>
      <c r="CX33" s="127">
        <v>0.6</v>
      </c>
      <c r="CY33" s="82">
        <f t="shared" si="71"/>
        <v>1.9672131147540981</v>
      </c>
      <c r="CZ33" s="111">
        <f t="shared" si="32"/>
        <v>0.39447731755424065</v>
      </c>
      <c r="DA33" s="90">
        <f t="shared" si="14"/>
        <v>9.9999999999999978E-2</v>
      </c>
      <c r="DB33" s="89">
        <f>CX33/DF33*100</f>
        <v>120</v>
      </c>
      <c r="DC33" s="86">
        <f t="shared" si="64"/>
        <v>-0.9</v>
      </c>
      <c r="DD33" s="86">
        <f>CX33/DG33*100</f>
        <v>40</v>
      </c>
      <c r="DF33" s="127">
        <v>0.5</v>
      </c>
      <c r="DG33" s="127">
        <v>1.5</v>
      </c>
      <c r="DI33" s="52">
        <v>23</v>
      </c>
      <c r="DJ33" s="7" t="s">
        <v>32</v>
      </c>
      <c r="DK33" s="74">
        <v>43.9</v>
      </c>
      <c r="DL33" s="126">
        <v>0.5</v>
      </c>
      <c r="DM33" s="82">
        <f t="shared" si="73"/>
        <v>1.1389521640091116</v>
      </c>
      <c r="DN33" s="111">
        <f t="shared" si="33"/>
        <v>0.35714285714285715</v>
      </c>
      <c r="DO33" s="90">
        <f t="shared" si="15"/>
        <v>0</v>
      </c>
      <c r="DP33" s="89">
        <f>DL33/DT33*100</f>
        <v>100</v>
      </c>
      <c r="DQ33" s="90">
        <f t="shared" si="65"/>
        <v>0</v>
      </c>
      <c r="DR33" s="90">
        <f>DL33/DU33*100</f>
        <v>100</v>
      </c>
      <c r="DT33" s="126">
        <v>0.5</v>
      </c>
      <c r="DU33" s="126">
        <v>0.5</v>
      </c>
    </row>
    <row r="34" spans="1:125" ht="14.95" customHeight="1">
      <c r="A34" s="52">
        <v>24</v>
      </c>
      <c r="B34" s="7" t="s">
        <v>39</v>
      </c>
      <c r="C34" s="113">
        <v>1.2</v>
      </c>
      <c r="D34" s="126">
        <v>0.1</v>
      </c>
      <c r="E34" s="82">
        <f>D34/C34*100</f>
        <v>8.3333333333333339</v>
      </c>
      <c r="F34" s="111">
        <f>D34/158.1*100</f>
        <v>6.3251106894370648E-2</v>
      </c>
      <c r="G34" s="86">
        <f>D34-L34</f>
        <v>-1.2</v>
      </c>
      <c r="H34" s="84">
        <f t="shared" si="66"/>
        <v>7.6923076923076925</v>
      </c>
      <c r="I34" s="86">
        <f t="shared" si="57"/>
        <v>-1.2</v>
      </c>
      <c r="J34" s="86">
        <f>D34/M34*100</f>
        <v>7.6923076923076925</v>
      </c>
      <c r="L34" s="126">
        <v>1.3</v>
      </c>
      <c r="M34" s="126">
        <v>1.3</v>
      </c>
      <c r="O34" s="52">
        <v>24</v>
      </c>
      <c r="P34" s="7" t="s">
        <v>71</v>
      </c>
      <c r="Q34" s="74">
        <v>7.8</v>
      </c>
      <c r="R34" s="126">
        <v>1.4</v>
      </c>
      <c r="S34" s="82">
        <f t="shared" si="77"/>
        <v>17.948717948717949</v>
      </c>
      <c r="T34" s="111">
        <f t="shared" si="23"/>
        <v>0.79863091842555611</v>
      </c>
      <c r="U34" s="90">
        <f t="shared" si="78"/>
        <v>9.9999999999999867E-2</v>
      </c>
      <c r="V34" s="89">
        <f t="shared" si="75"/>
        <v>107.69230769230769</v>
      </c>
      <c r="W34" s="90">
        <f t="shared" si="58"/>
        <v>9.9999999999999867E-2</v>
      </c>
      <c r="X34" s="90">
        <f>R34/AA34*100</f>
        <v>107.69230769230769</v>
      </c>
      <c r="Z34" s="126">
        <v>1.3</v>
      </c>
      <c r="AA34" s="126">
        <v>1.3</v>
      </c>
      <c r="AC34" s="52">
        <v>24</v>
      </c>
      <c r="AD34" s="7" t="s">
        <v>12</v>
      </c>
      <c r="AE34" s="74">
        <v>15</v>
      </c>
      <c r="AF34" s="142">
        <v>1.7</v>
      </c>
      <c r="AG34" s="82">
        <f t="shared" si="7"/>
        <v>11.333333333333332</v>
      </c>
      <c r="AH34" s="111">
        <f t="shared" si="24"/>
        <v>0.83579154375614551</v>
      </c>
      <c r="AI34" s="90">
        <f t="shared" si="36"/>
        <v>0.39999999999999991</v>
      </c>
      <c r="AJ34" s="89">
        <f t="shared" si="76"/>
        <v>130.76923076923077</v>
      </c>
      <c r="AK34" s="90">
        <f t="shared" si="59"/>
        <v>1.7</v>
      </c>
      <c r="AL34" s="112" t="s">
        <v>7</v>
      </c>
      <c r="AN34" s="142">
        <v>1.3</v>
      </c>
      <c r="AO34" s="88">
        <v>0</v>
      </c>
      <c r="AQ34" s="52">
        <v>24</v>
      </c>
      <c r="AR34" s="7" t="s">
        <v>39</v>
      </c>
      <c r="AS34" s="74">
        <v>2</v>
      </c>
      <c r="AT34" s="126">
        <v>1.1000000000000001</v>
      </c>
      <c r="AU34" s="65">
        <f t="shared" si="25"/>
        <v>55.000000000000007</v>
      </c>
      <c r="AV34" s="111">
        <f t="shared" si="26"/>
        <v>0.53737176355642413</v>
      </c>
      <c r="AW34" s="90">
        <f t="shared" si="37"/>
        <v>1.1000000000000001</v>
      </c>
      <c r="AX34" s="112" t="s">
        <v>7</v>
      </c>
      <c r="AY34" s="90">
        <f t="shared" si="60"/>
        <v>1</v>
      </c>
      <c r="AZ34" s="90" t="s">
        <v>241</v>
      </c>
      <c r="BB34" s="85">
        <v>0</v>
      </c>
      <c r="BC34" s="126">
        <v>0.1</v>
      </c>
      <c r="BE34" s="52">
        <v>24</v>
      </c>
      <c r="BF34" s="7" t="s">
        <v>54</v>
      </c>
      <c r="BG34" s="74">
        <v>28.5</v>
      </c>
      <c r="BH34" s="126">
        <v>0.9</v>
      </c>
      <c r="BI34" s="82">
        <f>BH34/BG34*100</f>
        <v>3.1578947368421053</v>
      </c>
      <c r="BJ34" s="111">
        <f t="shared" si="28"/>
        <v>0.47443331576172909</v>
      </c>
      <c r="BK34" s="90">
        <f t="shared" si="38"/>
        <v>0</v>
      </c>
      <c r="BL34" s="89">
        <f t="shared" si="29"/>
        <v>100</v>
      </c>
      <c r="BM34" s="90">
        <f t="shared" si="61"/>
        <v>0.9</v>
      </c>
      <c r="BN34" s="112" t="s">
        <v>7</v>
      </c>
      <c r="BP34" s="126">
        <v>0.9</v>
      </c>
      <c r="BQ34" s="85">
        <v>0</v>
      </c>
      <c r="BS34" s="52">
        <v>24</v>
      </c>
      <c r="BT34" s="7" t="s">
        <v>86</v>
      </c>
      <c r="BU34" s="74">
        <v>2.7</v>
      </c>
      <c r="BV34" s="126">
        <v>1.3</v>
      </c>
      <c r="BW34" s="65">
        <f t="shared" si="69"/>
        <v>48.148148148148145</v>
      </c>
      <c r="BX34" s="111">
        <f t="shared" si="31"/>
        <v>0.75101097631426927</v>
      </c>
      <c r="BY34" s="90">
        <f t="shared" si="39"/>
        <v>1.3</v>
      </c>
      <c r="BZ34" s="112" t="s">
        <v>7</v>
      </c>
      <c r="CA34" s="90">
        <f t="shared" si="62"/>
        <v>1.3</v>
      </c>
      <c r="CB34" s="112" t="s">
        <v>7</v>
      </c>
      <c r="CD34" s="85">
        <v>0</v>
      </c>
      <c r="CE34" s="85">
        <v>0</v>
      </c>
      <c r="CG34" s="52">
        <v>24</v>
      </c>
      <c r="CH34" s="7" t="s">
        <v>75</v>
      </c>
      <c r="CI34" s="74">
        <v>7.6</v>
      </c>
      <c r="CJ34" s="126">
        <v>0.6</v>
      </c>
      <c r="CK34" s="82">
        <f t="shared" si="70"/>
        <v>7.8947368421052628</v>
      </c>
      <c r="CL34" s="111">
        <f t="shared" si="40"/>
        <v>0.36900369003690037</v>
      </c>
      <c r="CM34" s="90">
        <f t="shared" si="10"/>
        <v>0.6</v>
      </c>
      <c r="CN34" s="112" t="s">
        <v>7</v>
      </c>
      <c r="CO34" s="90">
        <f t="shared" si="63"/>
        <v>0.6</v>
      </c>
      <c r="CP34" s="112" t="s">
        <v>7</v>
      </c>
      <c r="CR34" s="85">
        <v>0</v>
      </c>
      <c r="CS34" s="85">
        <v>0</v>
      </c>
      <c r="CU34" s="52">
        <v>24</v>
      </c>
      <c r="CV34" s="7" t="s">
        <v>11</v>
      </c>
      <c r="CW34" s="74">
        <v>7</v>
      </c>
      <c r="CX34" s="142">
        <v>0.5</v>
      </c>
      <c r="CY34" s="82">
        <f t="shared" si="71"/>
        <v>7.1428571428571423</v>
      </c>
      <c r="CZ34" s="111">
        <f t="shared" si="32"/>
        <v>0.32873109796186722</v>
      </c>
      <c r="DA34" s="90">
        <f t="shared" si="14"/>
        <v>0</v>
      </c>
      <c r="DB34" s="89">
        <f>CX34/DF34*100</f>
        <v>100</v>
      </c>
      <c r="DC34" s="90">
        <f t="shared" si="64"/>
        <v>0</v>
      </c>
      <c r="DD34" s="90">
        <f>CX34/DG34*100</f>
        <v>100</v>
      </c>
      <c r="DF34" s="142">
        <v>0.5</v>
      </c>
      <c r="DG34" s="142">
        <v>0.5</v>
      </c>
    </row>
    <row r="35" spans="1:125" ht="14.95" customHeight="1">
      <c r="O35" s="52">
        <v>25</v>
      </c>
      <c r="P35" s="7" t="s">
        <v>12</v>
      </c>
      <c r="Q35" s="74">
        <v>2.4</v>
      </c>
      <c r="R35" s="142">
        <v>1.3</v>
      </c>
      <c r="S35" s="65">
        <f t="shared" si="77"/>
        <v>54.166666666666671</v>
      </c>
      <c r="T35" s="111">
        <f t="shared" si="23"/>
        <v>0.74158585282373068</v>
      </c>
      <c r="U35" s="90">
        <f t="shared" si="78"/>
        <v>1.3</v>
      </c>
      <c r="V35" s="112" t="s">
        <v>7</v>
      </c>
      <c r="W35" s="90">
        <f>R35-AA35</f>
        <v>1.3</v>
      </c>
      <c r="X35" s="112" t="s">
        <v>7</v>
      </c>
      <c r="Z35" s="88">
        <v>0</v>
      </c>
      <c r="AA35" s="88">
        <v>0</v>
      </c>
      <c r="AC35" s="52">
        <v>25</v>
      </c>
      <c r="AD35" s="7" t="s">
        <v>105</v>
      </c>
      <c r="AE35" s="74">
        <v>22.5</v>
      </c>
      <c r="AF35" s="127">
        <v>1.7</v>
      </c>
      <c r="AG35" s="82">
        <f t="shared" si="7"/>
        <v>7.5555555555555554</v>
      </c>
      <c r="AH35" s="111">
        <f t="shared" si="24"/>
        <v>0.83579154375614551</v>
      </c>
      <c r="AI35" s="90">
        <f t="shared" si="36"/>
        <v>0.19999999999999996</v>
      </c>
      <c r="AJ35" s="89">
        <f t="shared" si="76"/>
        <v>113.33333333333333</v>
      </c>
      <c r="AK35" s="90">
        <f t="shared" si="59"/>
        <v>0.19999999999999996</v>
      </c>
      <c r="AL35" s="90">
        <f>AF35/AO35*100</f>
        <v>113.33333333333333</v>
      </c>
      <c r="AN35" s="127">
        <v>1.5</v>
      </c>
      <c r="AO35" s="127">
        <v>1.5</v>
      </c>
      <c r="AQ35" s="52">
        <v>25</v>
      </c>
      <c r="AR35" s="7" t="s">
        <v>54</v>
      </c>
      <c r="AS35" s="74">
        <v>28.1</v>
      </c>
      <c r="AT35" s="126">
        <v>0.9</v>
      </c>
      <c r="AU35" s="82">
        <f t="shared" si="25"/>
        <v>3.2028469750889679</v>
      </c>
      <c r="AV35" s="111">
        <f t="shared" si="26"/>
        <v>0.43966780654616522</v>
      </c>
      <c r="AW35" s="90">
        <f t="shared" si="37"/>
        <v>0</v>
      </c>
      <c r="AX35" s="89">
        <f t="shared" si="27"/>
        <v>100</v>
      </c>
      <c r="AY35" s="90">
        <f t="shared" si="60"/>
        <v>0.9</v>
      </c>
      <c r="AZ35" s="112" t="s">
        <v>7</v>
      </c>
      <c r="BB35" s="126">
        <v>0.9</v>
      </c>
      <c r="BC35" s="85">
        <v>0</v>
      </c>
      <c r="BE35" s="52">
        <v>25</v>
      </c>
      <c r="BF35" s="7" t="s">
        <v>55</v>
      </c>
      <c r="BG35" s="74">
        <v>8.6999999999999993</v>
      </c>
      <c r="BH35" s="126">
        <v>0.8</v>
      </c>
      <c r="BI35" s="82">
        <f t="shared" si="0"/>
        <v>9.1954022988505759</v>
      </c>
      <c r="BJ35" s="111">
        <f t="shared" si="28"/>
        <v>0.42171850289931473</v>
      </c>
      <c r="BK35" s="90">
        <f t="shared" si="38"/>
        <v>0.8</v>
      </c>
      <c r="BL35" s="112" t="s">
        <v>7</v>
      </c>
      <c r="BM35" s="90">
        <f t="shared" si="61"/>
        <v>0.8</v>
      </c>
      <c r="BN35" s="112" t="s">
        <v>7</v>
      </c>
      <c r="BP35" s="85">
        <v>0</v>
      </c>
      <c r="BQ35" s="85">
        <v>0</v>
      </c>
      <c r="BS35" s="52">
        <v>25</v>
      </c>
      <c r="BT35" s="7" t="s">
        <v>54</v>
      </c>
      <c r="BU35" s="74">
        <v>17.600000000000001</v>
      </c>
      <c r="BV35" s="126">
        <v>0.9</v>
      </c>
      <c r="BW35" s="82">
        <f t="shared" si="69"/>
        <v>5.1136363636363633</v>
      </c>
      <c r="BX35" s="111">
        <f t="shared" si="31"/>
        <v>0.51993067590987874</v>
      </c>
      <c r="BY35" s="90">
        <f t="shared" si="39"/>
        <v>0</v>
      </c>
      <c r="BZ35" s="89">
        <f>BV35/CD35*100</f>
        <v>100</v>
      </c>
      <c r="CA35" s="90">
        <f t="shared" si="62"/>
        <v>0.9</v>
      </c>
      <c r="CB35" s="112" t="s">
        <v>7</v>
      </c>
      <c r="CD35" s="126">
        <v>0.9</v>
      </c>
      <c r="CE35" s="85">
        <v>0</v>
      </c>
      <c r="CG35" s="52">
        <v>25</v>
      </c>
      <c r="CH35" s="7" t="s">
        <v>11</v>
      </c>
      <c r="CI35" s="74">
        <v>5.9</v>
      </c>
      <c r="CJ35" s="142">
        <v>0.5</v>
      </c>
      <c r="CK35" s="82">
        <f t="shared" si="70"/>
        <v>8.4745762711864394</v>
      </c>
      <c r="CL35" s="111">
        <f t="shared" si="40"/>
        <v>0.30750307503075031</v>
      </c>
      <c r="CM35" s="90">
        <f t="shared" si="10"/>
        <v>0</v>
      </c>
      <c r="CN35" s="89">
        <f>CJ35/CR35*100</f>
        <v>100</v>
      </c>
      <c r="CO35" s="90">
        <f t="shared" si="63"/>
        <v>0</v>
      </c>
      <c r="CP35" s="90">
        <f>CJ35/CS35*100</f>
        <v>100</v>
      </c>
      <c r="CR35" s="142">
        <v>0.5</v>
      </c>
      <c r="CS35" s="142">
        <v>0.5</v>
      </c>
      <c r="CU35" s="52">
        <v>25</v>
      </c>
      <c r="CV35" s="7" t="s">
        <v>32</v>
      </c>
      <c r="CW35" s="74">
        <v>48.3</v>
      </c>
      <c r="CX35" s="126">
        <v>0.5</v>
      </c>
      <c r="CY35" s="82">
        <f t="shared" si="71"/>
        <v>1.0351966873706004</v>
      </c>
      <c r="CZ35" s="111">
        <f t="shared" si="32"/>
        <v>0.32873109796186722</v>
      </c>
      <c r="DA35" s="90">
        <f t="shared" si="14"/>
        <v>0</v>
      </c>
      <c r="DB35" s="89">
        <f>CX35/DF35*100</f>
        <v>100</v>
      </c>
      <c r="DC35" s="90">
        <f t="shared" si="64"/>
        <v>0</v>
      </c>
      <c r="DD35" s="90">
        <f>CX35/DG35*100</f>
        <v>100</v>
      </c>
      <c r="DF35" s="126">
        <v>0.5</v>
      </c>
      <c r="DG35" s="126">
        <v>0.5</v>
      </c>
    </row>
    <row r="36" spans="1:125" ht="14.95" customHeight="1">
      <c r="A36" s="78"/>
      <c r="B36" s="79"/>
      <c r="C36" s="155"/>
      <c r="D36" s="156"/>
      <c r="E36" s="157"/>
      <c r="F36" s="128"/>
      <c r="G36" s="100"/>
      <c r="H36" s="129"/>
      <c r="I36" s="98"/>
      <c r="J36" s="98"/>
      <c r="K36" s="99"/>
      <c r="L36" s="158"/>
      <c r="M36" s="158"/>
      <c r="O36" s="52">
        <v>26</v>
      </c>
      <c r="P36" s="7" t="s">
        <v>11</v>
      </c>
      <c r="Q36" s="74">
        <v>85.9</v>
      </c>
      <c r="R36" s="142">
        <v>0.5</v>
      </c>
      <c r="S36" s="82">
        <f t="shared" si="77"/>
        <v>0.58207217694994173</v>
      </c>
      <c r="T36" s="111">
        <f t="shared" si="23"/>
        <v>0.2852253280091272</v>
      </c>
      <c r="U36" s="90">
        <f t="shared" si="78"/>
        <v>0</v>
      </c>
      <c r="V36" s="89">
        <f>R36/Z36*100</f>
        <v>100</v>
      </c>
      <c r="W36" s="90">
        <f>R36-AA36</f>
        <v>0</v>
      </c>
      <c r="X36" s="90">
        <f>R36/AA36*100</f>
        <v>100</v>
      </c>
      <c r="Y36" s="99"/>
      <c r="Z36" s="142">
        <v>0.5</v>
      </c>
      <c r="AA36" s="142">
        <v>0.5</v>
      </c>
      <c r="AC36" s="52">
        <v>26</v>
      </c>
      <c r="AD36" s="7" t="s">
        <v>26</v>
      </c>
      <c r="AE36" s="74">
        <v>49.5</v>
      </c>
      <c r="AF36" s="126">
        <v>1.6</v>
      </c>
      <c r="AG36" s="82">
        <f t="shared" si="7"/>
        <v>3.2323232323232323</v>
      </c>
      <c r="AH36" s="111">
        <f t="shared" si="24"/>
        <v>0.7866273352999017</v>
      </c>
      <c r="AI36" s="90">
        <f t="shared" si="36"/>
        <v>0.10000000000000009</v>
      </c>
      <c r="AJ36" s="89">
        <f t="shared" si="76"/>
        <v>106.66666666666667</v>
      </c>
      <c r="AK36" s="86">
        <f t="shared" si="59"/>
        <v>-0.29999999999999982</v>
      </c>
      <c r="AL36" s="86">
        <f>AF36/AO36*100</f>
        <v>84.21052631578948</v>
      </c>
      <c r="AM36" s="99"/>
      <c r="AN36" s="126">
        <v>1.5</v>
      </c>
      <c r="AO36" s="126">
        <v>1.9</v>
      </c>
      <c r="AQ36" s="52">
        <v>26</v>
      </c>
      <c r="AR36" s="7" t="s">
        <v>9</v>
      </c>
      <c r="AS36" s="74">
        <v>22</v>
      </c>
      <c r="AT36" s="127">
        <v>0.7</v>
      </c>
      <c r="AU36" s="82">
        <f t="shared" si="25"/>
        <v>3.1818181818181817</v>
      </c>
      <c r="AV36" s="111">
        <f t="shared" si="26"/>
        <v>0.34196384953590619</v>
      </c>
      <c r="AW36" s="90">
        <f t="shared" si="37"/>
        <v>0.7</v>
      </c>
      <c r="AX36" s="112" t="s">
        <v>7</v>
      </c>
      <c r="AY36" s="90">
        <f t="shared" si="60"/>
        <v>0.7</v>
      </c>
      <c r="AZ36" s="112" t="s">
        <v>7</v>
      </c>
      <c r="BA36" s="99"/>
      <c r="BB36" s="82">
        <v>0</v>
      </c>
      <c r="BC36" s="82">
        <v>0</v>
      </c>
      <c r="BE36" s="52">
        <v>26</v>
      </c>
      <c r="BF36" s="7" t="s">
        <v>11</v>
      </c>
      <c r="BG36" s="74">
        <v>5.3</v>
      </c>
      <c r="BH36" s="142">
        <v>0.5</v>
      </c>
      <c r="BI36" s="82">
        <f t="shared" si="0"/>
        <v>9.433962264150944</v>
      </c>
      <c r="BJ36" s="111">
        <f t="shared" si="28"/>
        <v>0.2635740643120717</v>
      </c>
      <c r="BK36" s="90">
        <f t="shared" si="38"/>
        <v>0</v>
      </c>
      <c r="BL36" s="89">
        <f>BH36/BP36*100</f>
        <v>100</v>
      </c>
      <c r="BM36" s="90">
        <f t="shared" si="61"/>
        <v>0</v>
      </c>
      <c r="BN36" s="90">
        <f>BH36/BQ36*100</f>
        <v>100</v>
      </c>
      <c r="BO36" s="99"/>
      <c r="BP36" s="142">
        <v>0.5</v>
      </c>
      <c r="BQ36" s="142">
        <v>0.5</v>
      </c>
      <c r="BS36" s="52">
        <v>26</v>
      </c>
      <c r="BT36" s="7" t="s">
        <v>20</v>
      </c>
      <c r="BU36" s="74">
        <v>0.7</v>
      </c>
      <c r="BV36" s="127">
        <v>0.7</v>
      </c>
      <c r="BW36" s="65">
        <f t="shared" si="69"/>
        <v>100</v>
      </c>
      <c r="BX36" s="111">
        <f t="shared" si="31"/>
        <v>0.40439052570768341</v>
      </c>
      <c r="BY36" s="90">
        <f t="shared" si="39"/>
        <v>0.7</v>
      </c>
      <c r="BZ36" s="112" t="s">
        <v>7</v>
      </c>
      <c r="CA36" s="90">
        <f t="shared" si="62"/>
        <v>0.7</v>
      </c>
      <c r="CB36" s="112" t="s">
        <v>7</v>
      </c>
      <c r="CC36" s="99"/>
      <c r="CD36" s="82">
        <v>0</v>
      </c>
      <c r="CE36" s="82">
        <v>0</v>
      </c>
      <c r="CG36" s="52">
        <v>26</v>
      </c>
      <c r="CH36" s="7" t="s">
        <v>32</v>
      </c>
      <c r="CI36" s="74">
        <v>49.3</v>
      </c>
      <c r="CJ36" s="126">
        <v>0.5</v>
      </c>
      <c r="CK36" s="82">
        <f t="shared" si="70"/>
        <v>1.0141987829614605</v>
      </c>
      <c r="CL36" s="111">
        <f t="shared" si="40"/>
        <v>0.30750307503075031</v>
      </c>
      <c r="CM36" s="90">
        <f t="shared" si="10"/>
        <v>0</v>
      </c>
      <c r="CN36" s="89">
        <f>CJ36/CR36*100</f>
        <v>100</v>
      </c>
      <c r="CO36" s="90">
        <f t="shared" si="63"/>
        <v>0</v>
      </c>
      <c r="CP36" s="90">
        <f>CJ36/CS36*100</f>
        <v>100</v>
      </c>
      <c r="CQ36" s="99"/>
      <c r="CR36" s="126">
        <v>0.5</v>
      </c>
      <c r="CS36" s="126">
        <v>0.5</v>
      </c>
      <c r="CU36" s="52">
        <v>26</v>
      </c>
      <c r="CV36" s="7" t="s">
        <v>71</v>
      </c>
      <c r="CW36" s="74">
        <v>13.5</v>
      </c>
      <c r="CX36" s="126">
        <v>0.2</v>
      </c>
      <c r="CY36" s="82">
        <f t="shared" si="71"/>
        <v>1.4814814814814816</v>
      </c>
      <c r="CZ36" s="111">
        <f t="shared" si="32"/>
        <v>0.13149243918474687</v>
      </c>
      <c r="DA36" s="90">
        <f t="shared" si="14"/>
        <v>0</v>
      </c>
      <c r="DB36" s="89">
        <f>CX36/DF36*100</f>
        <v>100</v>
      </c>
      <c r="DC36" s="86">
        <f t="shared" si="64"/>
        <v>-1.1000000000000001</v>
      </c>
      <c r="DD36" s="86">
        <f>CX36/DG36*100</f>
        <v>15.384615384615385</v>
      </c>
      <c r="DE36" s="99"/>
      <c r="DF36" s="126">
        <v>0.2</v>
      </c>
      <c r="DG36" s="126">
        <v>1.3</v>
      </c>
    </row>
    <row r="37" spans="1:125" ht="14.95" customHeight="1">
      <c r="A37" s="78"/>
      <c r="B37" s="79"/>
      <c r="C37" s="155"/>
      <c r="D37" s="159"/>
      <c r="E37" s="157"/>
      <c r="F37" s="128"/>
      <c r="G37" s="98"/>
      <c r="H37" s="160"/>
      <c r="I37" s="100"/>
      <c r="J37" s="161"/>
      <c r="K37" s="99"/>
      <c r="L37" s="157"/>
      <c r="M37" s="157"/>
      <c r="O37" s="52">
        <v>27</v>
      </c>
      <c r="P37" s="7" t="s">
        <v>32</v>
      </c>
      <c r="Q37" s="74">
        <v>47.1</v>
      </c>
      <c r="R37" s="126">
        <v>0.5</v>
      </c>
      <c r="S37" s="82">
        <f t="shared" si="77"/>
        <v>1.0615711252653928</v>
      </c>
      <c r="T37" s="111">
        <f t="shared" si="23"/>
        <v>0.2852253280091272</v>
      </c>
      <c r="U37" s="90">
        <f t="shared" si="78"/>
        <v>0</v>
      </c>
      <c r="V37" s="89">
        <f>R37/Z37*100</f>
        <v>100</v>
      </c>
      <c r="W37" s="90">
        <f>R37-AA37</f>
        <v>0</v>
      </c>
      <c r="X37" s="90">
        <f>R37/AA37*100</f>
        <v>100</v>
      </c>
      <c r="Y37" s="99"/>
      <c r="Z37" s="126">
        <v>0.5</v>
      </c>
      <c r="AA37" s="126">
        <v>0.5</v>
      </c>
      <c r="AC37" s="52">
        <v>27</v>
      </c>
      <c r="AD37" s="7" t="s">
        <v>71</v>
      </c>
      <c r="AE37" s="74">
        <v>7.8</v>
      </c>
      <c r="AF37" s="126">
        <v>1.3</v>
      </c>
      <c r="AG37" s="82">
        <f t="shared" si="7"/>
        <v>16.666666666666668</v>
      </c>
      <c r="AH37" s="111">
        <f t="shared" si="24"/>
        <v>0.63913470993117005</v>
      </c>
      <c r="AI37" s="86">
        <f t="shared" si="36"/>
        <v>-9.9999999999999867E-2</v>
      </c>
      <c r="AJ37" s="84">
        <f t="shared" si="76"/>
        <v>92.857142857142875</v>
      </c>
      <c r="AK37" s="90">
        <f t="shared" si="59"/>
        <v>0</v>
      </c>
      <c r="AL37" s="90">
        <f>AF37/AO37*100</f>
        <v>100</v>
      </c>
      <c r="AM37" s="99"/>
      <c r="AN37" s="126">
        <v>1.4</v>
      </c>
      <c r="AO37" s="126">
        <v>1.3</v>
      </c>
      <c r="AQ37" s="52">
        <v>27</v>
      </c>
      <c r="AR37" s="7" t="s">
        <v>11</v>
      </c>
      <c r="AS37" s="74">
        <v>5.9</v>
      </c>
      <c r="AT37" s="142">
        <v>0.5</v>
      </c>
      <c r="AU37" s="82">
        <f t="shared" si="25"/>
        <v>8.4745762711864394</v>
      </c>
      <c r="AV37" s="111">
        <f t="shared" si="26"/>
        <v>0.24425989252564728</v>
      </c>
      <c r="AW37" s="90">
        <f t="shared" si="37"/>
        <v>0</v>
      </c>
      <c r="AX37" s="89">
        <f t="shared" si="27"/>
        <v>100</v>
      </c>
      <c r="AY37" s="90">
        <f t="shared" si="60"/>
        <v>0</v>
      </c>
      <c r="AZ37" s="90">
        <f>AT37/BC37*100</f>
        <v>100</v>
      </c>
      <c r="BA37" s="99"/>
      <c r="BB37" s="142">
        <v>0.5</v>
      </c>
      <c r="BC37" s="142">
        <v>0.5</v>
      </c>
      <c r="BE37" s="52">
        <v>27</v>
      </c>
      <c r="BF37" s="7" t="s">
        <v>32</v>
      </c>
      <c r="BG37" s="74">
        <v>51.5</v>
      </c>
      <c r="BH37" s="126">
        <v>0.5</v>
      </c>
      <c r="BI37" s="82">
        <f t="shared" si="0"/>
        <v>0.97087378640776689</v>
      </c>
      <c r="BJ37" s="111">
        <f t="shared" si="28"/>
        <v>0.2635740643120717</v>
      </c>
      <c r="BK37" s="90">
        <f t="shared" si="38"/>
        <v>0</v>
      </c>
      <c r="BL37" s="89">
        <f>BH37/BP37*100</f>
        <v>100</v>
      </c>
      <c r="BM37" s="90">
        <f t="shared" si="61"/>
        <v>0</v>
      </c>
      <c r="BN37" s="90">
        <f>BH37/BQ37*100</f>
        <v>100</v>
      </c>
      <c r="BO37" s="99"/>
      <c r="BP37" s="126">
        <v>0.5</v>
      </c>
      <c r="BQ37" s="126">
        <v>0.5</v>
      </c>
      <c r="BS37" s="52">
        <v>27</v>
      </c>
      <c r="BT37" s="7" t="s">
        <v>11</v>
      </c>
      <c r="BU37" s="74">
        <v>5.8</v>
      </c>
      <c r="BV37" s="142">
        <v>0.5</v>
      </c>
      <c r="BW37" s="82">
        <f t="shared" si="69"/>
        <v>8.6206896551724146</v>
      </c>
      <c r="BX37" s="111">
        <f t="shared" si="31"/>
        <v>0.28885037550548814</v>
      </c>
      <c r="BY37" s="90">
        <f t="shared" si="39"/>
        <v>0</v>
      </c>
      <c r="BZ37" s="89">
        <f>BV37/CD37*100</f>
        <v>100</v>
      </c>
      <c r="CA37" s="90">
        <f t="shared" si="62"/>
        <v>0</v>
      </c>
      <c r="CB37" s="90">
        <f>BV37/CE37*100</f>
        <v>100</v>
      </c>
      <c r="CC37" s="99"/>
      <c r="CD37" s="142">
        <v>0.5</v>
      </c>
      <c r="CE37" s="142">
        <v>0.5</v>
      </c>
      <c r="CG37" s="52">
        <v>27</v>
      </c>
      <c r="CH37" s="7" t="s">
        <v>105</v>
      </c>
      <c r="CI37" s="74">
        <v>16.899999999999999</v>
      </c>
      <c r="CJ37" s="127">
        <v>0.5</v>
      </c>
      <c r="CK37" s="82">
        <f t="shared" si="70"/>
        <v>2.9585798816568047</v>
      </c>
      <c r="CL37" s="111">
        <f t="shared" si="40"/>
        <v>0.30750307503075031</v>
      </c>
      <c r="CM37" s="90">
        <f t="shared" si="10"/>
        <v>9.9999999999999978E-2</v>
      </c>
      <c r="CN37" s="89">
        <f>CJ37/CR37*100</f>
        <v>125</v>
      </c>
      <c r="CO37" s="86">
        <f t="shared" si="63"/>
        <v>-1</v>
      </c>
      <c r="CP37" s="86">
        <f>CJ37/CS37*100</f>
        <v>33.333333333333329</v>
      </c>
      <c r="CQ37" s="99"/>
      <c r="CR37" s="127">
        <v>0.4</v>
      </c>
      <c r="CS37" s="127">
        <v>1.5</v>
      </c>
      <c r="DF37" s="146"/>
    </row>
    <row r="38" spans="1:125" ht="14.95" customHeight="1">
      <c r="O38" s="52">
        <v>28</v>
      </c>
      <c r="P38" s="7" t="s">
        <v>62</v>
      </c>
      <c r="Q38" s="74">
        <v>6.2</v>
      </c>
      <c r="R38" s="126">
        <v>0.5</v>
      </c>
      <c r="S38" s="82">
        <f t="shared" si="77"/>
        <v>8.064516129032258</v>
      </c>
      <c r="T38" s="111">
        <f t="shared" si="23"/>
        <v>0.2852253280091272</v>
      </c>
      <c r="U38" s="90">
        <f t="shared" si="78"/>
        <v>0.5</v>
      </c>
      <c r="V38" s="112" t="s">
        <v>7</v>
      </c>
      <c r="W38" s="90">
        <f>R38-AA38</f>
        <v>0.5</v>
      </c>
      <c r="X38" s="112" t="s">
        <v>7</v>
      </c>
      <c r="Z38" s="85">
        <v>0</v>
      </c>
      <c r="AA38" s="85">
        <v>0</v>
      </c>
      <c r="AC38" s="52">
        <v>28</v>
      </c>
      <c r="AD38" s="7" t="s">
        <v>54</v>
      </c>
      <c r="AE38" s="74">
        <v>32.200000000000003</v>
      </c>
      <c r="AF38" s="126">
        <v>0.9</v>
      </c>
      <c r="AG38" s="82">
        <f t="shared" si="7"/>
        <v>2.7950310559006208</v>
      </c>
      <c r="AH38" s="111">
        <f t="shared" si="24"/>
        <v>0.44247787610619471</v>
      </c>
      <c r="AI38" s="90">
        <f t="shared" si="36"/>
        <v>0.9</v>
      </c>
      <c r="AJ38" s="112" t="s">
        <v>7</v>
      </c>
      <c r="AK38" s="90">
        <f t="shared" si="59"/>
        <v>0.9</v>
      </c>
      <c r="AL38" s="112" t="s">
        <v>7</v>
      </c>
      <c r="AN38" s="85">
        <v>0</v>
      </c>
      <c r="AO38" s="85">
        <v>0</v>
      </c>
      <c r="AQ38" s="52">
        <v>28</v>
      </c>
      <c r="AR38" s="7" t="s">
        <v>32</v>
      </c>
      <c r="AS38" s="74">
        <v>51</v>
      </c>
      <c r="AT38" s="126">
        <v>0.5</v>
      </c>
      <c r="AU38" s="82">
        <f t="shared" si="25"/>
        <v>0.98039215686274506</v>
      </c>
      <c r="AV38" s="111">
        <f t="shared" si="26"/>
        <v>0.24425989252564728</v>
      </c>
      <c r="AW38" s="90">
        <f>AT38-BB38</f>
        <v>0</v>
      </c>
      <c r="AX38" s="89">
        <f>AT38/BB38*100</f>
        <v>100</v>
      </c>
      <c r="AY38" s="90">
        <f t="shared" si="60"/>
        <v>0</v>
      </c>
      <c r="AZ38" s="90">
        <f>AT38/BC38*100</f>
        <v>100</v>
      </c>
      <c r="BB38" s="126">
        <v>0.5</v>
      </c>
      <c r="BC38" s="126">
        <v>0.5</v>
      </c>
      <c r="BE38" s="52">
        <v>28</v>
      </c>
      <c r="BF38" s="7" t="s">
        <v>71</v>
      </c>
      <c r="BG38" s="74">
        <v>9.9</v>
      </c>
      <c r="BH38" s="126">
        <v>0.3</v>
      </c>
      <c r="BI38" s="82">
        <f>BH38/BG38*100</f>
        <v>3.0303030303030298</v>
      </c>
      <c r="BJ38" s="111">
        <f>BH38/189.7*100</f>
        <v>0.158144438587243</v>
      </c>
      <c r="BK38" s="90">
        <f>BH38-BP38</f>
        <v>-1.2</v>
      </c>
      <c r="BL38" s="89">
        <f>BH38/BP38*100</f>
        <v>20</v>
      </c>
      <c r="BM38" s="90">
        <f t="shared" si="61"/>
        <v>-1</v>
      </c>
      <c r="BN38" s="90">
        <f>BH38/BQ38*100</f>
        <v>23.076923076923077</v>
      </c>
      <c r="BP38" s="126">
        <v>1.5</v>
      </c>
      <c r="BQ38" s="126">
        <v>1.3</v>
      </c>
      <c r="BS38" s="52">
        <v>28</v>
      </c>
      <c r="BT38" s="7" t="s">
        <v>32</v>
      </c>
      <c r="BU38" s="502">
        <v>65.099999999999994</v>
      </c>
      <c r="BV38" s="126">
        <v>0.5</v>
      </c>
      <c r="BW38" s="503">
        <f t="shared" si="69"/>
        <v>0.76804915514592942</v>
      </c>
      <c r="BX38" s="111">
        <f t="shared" si="31"/>
        <v>0.28885037550548814</v>
      </c>
      <c r="BY38" s="504">
        <f>BV38-CD38</f>
        <v>0</v>
      </c>
      <c r="BZ38" s="505">
        <f>BV38/CD38*100</f>
        <v>100</v>
      </c>
      <c r="CA38" s="504">
        <f t="shared" si="62"/>
        <v>0</v>
      </c>
      <c r="CB38" s="504">
        <f>BV38/CE38*100</f>
        <v>100</v>
      </c>
      <c r="CC38" s="99"/>
      <c r="CD38" s="126">
        <v>0.5</v>
      </c>
      <c r="CE38" s="126">
        <v>0.5</v>
      </c>
      <c r="CG38" s="52">
        <v>28</v>
      </c>
      <c r="CH38" s="7" t="s">
        <v>71</v>
      </c>
      <c r="CI38" s="74">
        <v>15.5</v>
      </c>
      <c r="CJ38" s="126">
        <v>0.2</v>
      </c>
      <c r="CK38" s="82">
        <f t="shared" si="70"/>
        <v>1.2903225806451613</v>
      </c>
      <c r="CL38" s="111">
        <f>CJ38/162.6*100</f>
        <v>0.12300123001230012</v>
      </c>
      <c r="CM38" s="86">
        <f>CJ38-CR38</f>
        <v>-9.9999999999999978E-2</v>
      </c>
      <c r="CN38" s="84">
        <f>CJ38/CR38*100</f>
        <v>66.666666666666671</v>
      </c>
      <c r="CO38" s="86">
        <f t="shared" si="63"/>
        <v>-1.1000000000000001</v>
      </c>
      <c r="CP38" s="86">
        <f>CJ38/CS38*100</f>
        <v>15.384615384615385</v>
      </c>
      <c r="CQ38" s="99"/>
      <c r="CR38" s="126">
        <v>0.3</v>
      </c>
      <c r="CS38" s="126">
        <v>1.3</v>
      </c>
      <c r="DF38" s="146"/>
    </row>
    <row r="39" spans="1:125" ht="14.95" customHeight="1">
      <c r="O39" s="52">
        <v>29</v>
      </c>
      <c r="P39" s="7" t="s">
        <v>50</v>
      </c>
      <c r="Q39" s="74">
        <v>2.8</v>
      </c>
      <c r="R39" s="126">
        <v>0.4</v>
      </c>
      <c r="S39" s="82">
        <f t="shared" si="77"/>
        <v>14.285714285714288</v>
      </c>
      <c r="T39" s="111">
        <f>R39/175.3*100</f>
        <v>0.22818026240730174</v>
      </c>
      <c r="U39" s="86">
        <f t="shared" si="78"/>
        <v>-1.2000000000000002</v>
      </c>
      <c r="V39" s="84">
        <f>R39/Z39*100</f>
        <v>25</v>
      </c>
      <c r="W39" s="86">
        <f>R39-AA39</f>
        <v>-1.2000000000000002</v>
      </c>
      <c r="X39" s="86">
        <f>R39/AA39*100</f>
        <v>25</v>
      </c>
      <c r="Z39" s="126">
        <v>1.6</v>
      </c>
      <c r="AA39" s="126">
        <v>1.6</v>
      </c>
      <c r="AC39" s="52">
        <v>29</v>
      </c>
      <c r="AD39" s="7" t="s">
        <v>11</v>
      </c>
      <c r="AE39" s="74">
        <v>2.4</v>
      </c>
      <c r="AF39" s="142">
        <v>0.5</v>
      </c>
      <c r="AG39" s="82">
        <f t="shared" si="7"/>
        <v>20.833333333333336</v>
      </c>
      <c r="AH39" s="111">
        <f t="shared" si="24"/>
        <v>0.24582104228121926</v>
      </c>
      <c r="AI39" s="90">
        <f t="shared" si="36"/>
        <v>0</v>
      </c>
      <c r="AJ39" s="89">
        <f>AF39/AN39*100</f>
        <v>100</v>
      </c>
      <c r="AK39" s="90">
        <f t="shared" si="59"/>
        <v>0</v>
      </c>
      <c r="AL39" s="90">
        <f>AF39/AO39*100</f>
        <v>100</v>
      </c>
      <c r="AN39" s="142">
        <v>0.5</v>
      </c>
      <c r="AO39" s="142">
        <v>0.5</v>
      </c>
      <c r="AQ39" s="52">
        <v>29</v>
      </c>
      <c r="AR39" s="7" t="s">
        <v>21</v>
      </c>
      <c r="AS39" s="74">
        <v>25.8</v>
      </c>
      <c r="AT39" s="127">
        <v>0.4</v>
      </c>
      <c r="AU39" s="82">
        <f t="shared" si="25"/>
        <v>1.5503875968992249</v>
      </c>
      <c r="AV39" s="111">
        <f t="shared" si="26"/>
        <v>0.19540791402051788</v>
      </c>
      <c r="AW39" s="86">
        <f t="shared" si="37"/>
        <v>-2.4</v>
      </c>
      <c r="AX39" s="84">
        <f>AT39/BB39*100</f>
        <v>14.285714285714288</v>
      </c>
      <c r="AY39" s="90">
        <f t="shared" si="60"/>
        <v>0.4</v>
      </c>
      <c r="AZ39" s="112" t="s">
        <v>7</v>
      </c>
      <c r="BB39" s="127">
        <v>2.8</v>
      </c>
      <c r="BC39" s="82">
        <v>0</v>
      </c>
      <c r="BP39" s="146"/>
      <c r="BS39" s="52">
        <v>29</v>
      </c>
      <c r="BT39" s="506" t="s">
        <v>105</v>
      </c>
      <c r="BU39" s="502">
        <v>30</v>
      </c>
      <c r="BV39" s="127">
        <v>0.4</v>
      </c>
      <c r="BW39" s="503">
        <f t="shared" si="69"/>
        <v>1.3333333333333335</v>
      </c>
      <c r="BX39" s="111">
        <f t="shared" si="31"/>
        <v>0.23108030040439057</v>
      </c>
      <c r="BY39" s="507">
        <f>BV39-CD39</f>
        <v>-1.6</v>
      </c>
      <c r="BZ39" s="508">
        <f>BV39/CD39*100</f>
        <v>20</v>
      </c>
      <c r="CA39" s="507">
        <f>BV39-CE39</f>
        <v>-1.1000000000000001</v>
      </c>
      <c r="CB39" s="507">
        <f>BV39/CE39*100</f>
        <v>26.666666666666668</v>
      </c>
      <c r="CC39" s="99"/>
      <c r="CD39" s="127">
        <v>2</v>
      </c>
      <c r="CE39" s="127">
        <v>1.5</v>
      </c>
      <c r="CR39" s="146"/>
      <c r="DF39" s="146"/>
    </row>
    <row r="40" spans="1:125" ht="14.95" customHeight="1">
      <c r="AC40" s="52">
        <v>30</v>
      </c>
      <c r="AD40" s="7" t="s">
        <v>32</v>
      </c>
      <c r="AE40" s="74">
        <v>55.2</v>
      </c>
      <c r="AF40" s="126">
        <v>0.5</v>
      </c>
      <c r="AG40" s="82">
        <f t="shared" si="7"/>
        <v>0.90579710144927539</v>
      </c>
      <c r="AH40" s="111">
        <f t="shared" si="24"/>
        <v>0.24582104228121926</v>
      </c>
      <c r="AI40" s="90">
        <f>AF40-AN40</f>
        <v>0</v>
      </c>
      <c r="AJ40" s="89">
        <f>AF40/AN40*100</f>
        <v>100</v>
      </c>
      <c r="AK40" s="90">
        <f t="shared" si="59"/>
        <v>0</v>
      </c>
      <c r="AL40" s="90">
        <f>AF40/AO40*100</f>
        <v>100</v>
      </c>
      <c r="AN40" s="126">
        <v>0.5</v>
      </c>
      <c r="AO40" s="126">
        <v>0.5</v>
      </c>
      <c r="AQ40" s="52">
        <v>30</v>
      </c>
      <c r="AR40" s="7" t="s">
        <v>50</v>
      </c>
      <c r="AS40" s="74">
        <v>7.7</v>
      </c>
      <c r="AT40" s="126">
        <v>0.4</v>
      </c>
      <c r="AU40" s="82">
        <f t="shared" si="25"/>
        <v>5.1948051948051948</v>
      </c>
      <c r="AV40" s="111">
        <f>AT40/204.7*100</f>
        <v>0.19540791402051788</v>
      </c>
      <c r="AW40" s="90">
        <f>AT40-BB40</f>
        <v>0.4</v>
      </c>
      <c r="AX40" s="112" t="s">
        <v>7</v>
      </c>
      <c r="AY40" s="86">
        <f t="shared" si="60"/>
        <v>-1.2000000000000002</v>
      </c>
      <c r="AZ40" s="86">
        <f>AT40/BC40*100</f>
        <v>25</v>
      </c>
      <c r="BB40" s="85">
        <v>0</v>
      </c>
      <c r="BC40" s="126">
        <v>1.6</v>
      </c>
      <c r="BP40" s="146"/>
      <c r="BS40" s="52">
        <v>30</v>
      </c>
      <c r="BT40" s="506" t="s">
        <v>71</v>
      </c>
      <c r="BU40" s="502">
        <v>10.3</v>
      </c>
      <c r="BV40" s="126">
        <v>0.3</v>
      </c>
      <c r="BW40" s="82">
        <f t="shared" si="69"/>
        <v>2.9126213592233006</v>
      </c>
      <c r="BX40" s="111">
        <f t="shared" si="31"/>
        <v>0.17331022530329288</v>
      </c>
      <c r="BY40" s="90">
        <f>BV40-CD40</f>
        <v>0</v>
      </c>
      <c r="BZ40" s="89">
        <f>BV40/CD40*100</f>
        <v>100</v>
      </c>
      <c r="CA40" s="86">
        <f>BV40-CE40</f>
        <v>-1</v>
      </c>
      <c r="CB40" s="86">
        <f>BV40/CE40*100</f>
        <v>23.076923076923077</v>
      </c>
      <c r="CC40" s="99"/>
      <c r="CD40" s="126">
        <v>0.3</v>
      </c>
      <c r="CE40" s="126">
        <v>1.3</v>
      </c>
      <c r="CR40" s="146"/>
      <c r="DF40" s="146"/>
    </row>
    <row r="41" spans="1:125" ht="14.95" customHeight="1">
      <c r="AC41" s="52">
        <v>31</v>
      </c>
      <c r="AD41" s="7" t="s">
        <v>85</v>
      </c>
      <c r="AE41" s="74">
        <v>8.1999999999999993</v>
      </c>
      <c r="AF41" s="126">
        <v>0.5</v>
      </c>
      <c r="AG41" s="82">
        <f t="shared" si="7"/>
        <v>6.0975609756097571</v>
      </c>
      <c r="AH41" s="111">
        <f t="shared" si="24"/>
        <v>0.24582104228121926</v>
      </c>
      <c r="AI41" s="90">
        <f>AF41-AN41</f>
        <v>0.5</v>
      </c>
      <c r="AJ41" s="112" t="s">
        <v>7</v>
      </c>
      <c r="AK41" s="90">
        <f t="shared" si="59"/>
        <v>0.5</v>
      </c>
      <c r="AL41" s="112" t="s">
        <v>7</v>
      </c>
      <c r="AN41" s="85">
        <v>0</v>
      </c>
      <c r="AO41" s="85">
        <v>0</v>
      </c>
      <c r="AQ41" s="52">
        <v>31</v>
      </c>
      <c r="AR41" s="7" t="s">
        <v>31</v>
      </c>
      <c r="AS41" s="74">
        <v>2.1</v>
      </c>
      <c r="AT41" s="126">
        <v>0.1</v>
      </c>
      <c r="AU41" s="82">
        <f t="shared" si="25"/>
        <v>4.7619047619047619</v>
      </c>
      <c r="AV41" s="111">
        <f>AT41/204.7*100</f>
        <v>4.885197850512947E-2</v>
      </c>
      <c r="AW41" s="90">
        <f>AT41-BB41</f>
        <v>0</v>
      </c>
      <c r="AX41" s="89">
        <f>AT41/BB41*100</f>
        <v>100</v>
      </c>
      <c r="AY41" s="90">
        <f t="shared" si="60"/>
        <v>0.1</v>
      </c>
      <c r="AZ41" s="112" t="s">
        <v>7</v>
      </c>
      <c r="BB41" s="126">
        <v>0.1</v>
      </c>
      <c r="BC41" s="85">
        <v>0</v>
      </c>
      <c r="BP41" s="146"/>
      <c r="BS41" s="52">
        <v>31</v>
      </c>
      <c r="BT41" s="506" t="s">
        <v>39</v>
      </c>
      <c r="BU41" s="74">
        <v>0.6</v>
      </c>
      <c r="BV41" s="126">
        <v>0.2</v>
      </c>
      <c r="BW41" s="65">
        <f t="shared" si="69"/>
        <v>33.333333333333336</v>
      </c>
      <c r="BX41" s="111">
        <f>BV41/173.1*100</f>
        <v>0.11554015020219528</v>
      </c>
      <c r="BY41" s="86">
        <f>BV41-CD41</f>
        <v>-0.7</v>
      </c>
      <c r="BZ41" s="84">
        <f>BV41/CD41*100</f>
        <v>22.222222222222225</v>
      </c>
      <c r="CA41" s="90">
        <f>BV41-CE41</f>
        <v>0.1</v>
      </c>
      <c r="CB41" s="90" t="s">
        <v>230</v>
      </c>
      <c r="CC41" s="99"/>
      <c r="CD41" s="126">
        <v>0.9</v>
      </c>
      <c r="CE41" s="126">
        <v>0.1</v>
      </c>
      <c r="CR41" s="146"/>
      <c r="DF41" s="146"/>
    </row>
    <row r="42" spans="1:125" ht="14.95" customHeight="1">
      <c r="AC42" s="52">
        <v>32</v>
      </c>
      <c r="AD42" s="7" t="s">
        <v>31</v>
      </c>
      <c r="AE42" s="74">
        <v>2.5</v>
      </c>
      <c r="AF42" s="126">
        <v>0.1</v>
      </c>
      <c r="AG42" s="82">
        <f>AF42/AE42*100</f>
        <v>4</v>
      </c>
      <c r="AH42" s="111">
        <f>AF42/203.4*100</f>
        <v>4.9164208456243856E-2</v>
      </c>
      <c r="AI42" s="90">
        <f>AF42-AN42</f>
        <v>0.1</v>
      </c>
      <c r="AJ42" s="112" t="s">
        <v>7</v>
      </c>
      <c r="AK42" s="90">
        <f t="shared" si="59"/>
        <v>0.1</v>
      </c>
      <c r="AL42" s="112" t="s">
        <v>7</v>
      </c>
      <c r="AN42" s="85">
        <v>0</v>
      </c>
      <c r="AO42" s="85">
        <v>0</v>
      </c>
      <c r="BP42" s="146"/>
      <c r="CR42" s="146"/>
      <c r="DF42" s="146"/>
    </row>
    <row r="43" spans="1:125" ht="14.95" customHeight="1">
      <c r="I43" s="112" t="s">
        <v>7</v>
      </c>
      <c r="W43" s="112" t="s">
        <v>7</v>
      </c>
      <c r="AH43" s="175"/>
      <c r="AN43" s="146"/>
      <c r="BP43" s="146"/>
      <c r="CR43" s="146"/>
      <c r="DF43" s="146"/>
    </row>
    <row r="44" spans="1:125" ht="14.95" customHeight="1"/>
    <row r="56" ht="14.95" customHeight="1"/>
    <row r="59" s="12" customFormat="1"/>
    <row r="60" ht="14.95" customHeight="1"/>
    <row r="63" s="2" customFormat="1"/>
    <row r="72" ht="14.95" customHeight="1"/>
    <row r="75" s="12" customFormat="1"/>
  </sheetData>
  <mergeCells count="81">
    <mergeCell ref="BS7:BS9"/>
    <mergeCell ref="BT7:BT9"/>
    <mergeCell ref="BV7:CB7"/>
    <mergeCell ref="BU8:BU9"/>
    <mergeCell ref="BV8:BV9"/>
    <mergeCell ref="BW8:BW9"/>
    <mergeCell ref="BX8:BX9"/>
    <mergeCell ref="BY8:BZ8"/>
    <mergeCell ref="CA8:CB8"/>
    <mergeCell ref="AQ7:AQ9"/>
    <mergeCell ref="AR7:AR9"/>
    <mergeCell ref="AT7:AZ7"/>
    <mergeCell ref="AS8:AS9"/>
    <mergeCell ref="AT8:AT9"/>
    <mergeCell ref="AU8:AU9"/>
    <mergeCell ref="AV8:AV9"/>
    <mergeCell ref="AW8:AX8"/>
    <mergeCell ref="AY8:AZ8"/>
    <mergeCell ref="A7:A9"/>
    <mergeCell ref="B7:B9"/>
    <mergeCell ref="D7:J7"/>
    <mergeCell ref="C8:C9"/>
    <mergeCell ref="D8:D9"/>
    <mergeCell ref="E8:E9"/>
    <mergeCell ref="F8:F9"/>
    <mergeCell ref="G8:H8"/>
    <mergeCell ref="I8:J8"/>
    <mergeCell ref="O7:O9"/>
    <mergeCell ref="P7:P9"/>
    <mergeCell ref="R7:X7"/>
    <mergeCell ref="Q8:Q9"/>
    <mergeCell ref="R8:R9"/>
    <mergeCell ref="S8:S9"/>
    <mergeCell ref="T8:T9"/>
    <mergeCell ref="U8:V8"/>
    <mergeCell ref="W8:X8"/>
    <mergeCell ref="AC7:AC9"/>
    <mergeCell ref="AD7:AD9"/>
    <mergeCell ref="AF7:AL7"/>
    <mergeCell ref="AE8:AE9"/>
    <mergeCell ref="AF8:AF9"/>
    <mergeCell ref="AG8:AG9"/>
    <mergeCell ref="AH8:AH9"/>
    <mergeCell ref="AI8:AJ8"/>
    <mergeCell ref="AK8:AL8"/>
    <mergeCell ref="BE7:BE9"/>
    <mergeCell ref="BF7:BF9"/>
    <mergeCell ref="BH7:BN7"/>
    <mergeCell ref="BG8:BG9"/>
    <mergeCell ref="BH8:BH9"/>
    <mergeCell ref="BI8:BI9"/>
    <mergeCell ref="BJ8:BJ9"/>
    <mergeCell ref="BK8:BL8"/>
    <mergeCell ref="BM8:BN8"/>
    <mergeCell ref="CG7:CG9"/>
    <mergeCell ref="CH7:CH9"/>
    <mergeCell ref="CJ7:CP7"/>
    <mergeCell ref="CI8:CI9"/>
    <mergeCell ref="CJ8:CJ9"/>
    <mergeCell ref="CK8:CK9"/>
    <mergeCell ref="CL8:CL9"/>
    <mergeCell ref="CM8:CN8"/>
    <mergeCell ref="CO8:CP8"/>
    <mergeCell ref="CU7:CU9"/>
    <mergeCell ref="CV7:CV9"/>
    <mergeCell ref="CX7:DD7"/>
    <mergeCell ref="CW8:CW9"/>
    <mergeCell ref="CX8:CX9"/>
    <mergeCell ref="CY8:CY9"/>
    <mergeCell ref="CZ8:CZ9"/>
    <mergeCell ref="DA8:DB8"/>
    <mergeCell ref="DC8:DD8"/>
    <mergeCell ref="DI7:DI9"/>
    <mergeCell ref="DJ7:DJ9"/>
    <mergeCell ref="DL7:DR7"/>
    <mergeCell ref="DK8:DK9"/>
    <mergeCell ref="DL8:DL9"/>
    <mergeCell ref="DM8:DM9"/>
    <mergeCell ref="DN8:DN9"/>
    <mergeCell ref="DO8:DP8"/>
    <mergeCell ref="DQ8:DR8"/>
  </mergeCells>
  <pageMargins left="0.74803149606299213" right="0" top="0.74803149606299213" bottom="0.35433070866141736" header="0.51181102362204722" footer="0.31496062992125984"/>
  <pageSetup scale="85" fitToHeight="2" orientation="landscape" r:id="rId1"/>
  <headerFooter differentFirst="1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5"/>
  <sheetViews>
    <sheetView workbookViewId="0">
      <selection activeCell="K11" sqref="K11"/>
    </sheetView>
  </sheetViews>
  <sheetFormatPr defaultRowHeight="14.3"/>
  <cols>
    <col min="1" max="1" width="48.375" customWidth="1"/>
    <col min="2" max="2" width="12.875" customWidth="1"/>
    <col min="3" max="3" width="15.625" customWidth="1"/>
    <col min="4" max="4" width="12.625" customWidth="1"/>
    <col min="5" max="5" width="11.875" customWidth="1"/>
    <col min="8" max="8" width="10.625" customWidth="1"/>
    <col min="9" max="9" width="11.375" customWidth="1"/>
  </cols>
  <sheetData>
    <row r="1" spans="1:9" ht="14.45" customHeight="1">
      <c r="A1" s="721" t="s">
        <v>454</v>
      </c>
      <c r="B1" s="721"/>
      <c r="C1" s="721"/>
      <c r="D1" s="721"/>
      <c r="E1" s="721"/>
      <c r="F1" s="721"/>
      <c r="G1" s="721"/>
      <c r="H1" s="721"/>
      <c r="I1" s="721"/>
    </row>
    <row r="2" spans="1:9">
      <c r="A2" s="721" t="s">
        <v>101</v>
      </c>
      <c r="B2" s="721"/>
      <c r="C2" s="721"/>
      <c r="D2" s="721"/>
      <c r="E2" s="721"/>
      <c r="F2" s="721"/>
      <c r="G2" s="721"/>
      <c r="H2" s="721"/>
      <c r="I2" s="721"/>
    </row>
    <row r="3" spans="1:9" ht="9.6999999999999993" customHeight="1"/>
    <row r="4" spans="1:9" ht="13.6" customHeight="1">
      <c r="A4" s="509"/>
      <c r="B4" s="510" t="s">
        <v>113</v>
      </c>
      <c r="C4" s="511" t="s">
        <v>114</v>
      </c>
      <c r="D4" s="512" t="s">
        <v>115</v>
      </c>
      <c r="E4" s="513"/>
      <c r="F4" s="513"/>
      <c r="G4" s="514"/>
      <c r="H4" s="515" t="s">
        <v>116</v>
      </c>
      <c r="I4" s="516"/>
    </row>
    <row r="5" spans="1:9" ht="13.6" customHeight="1">
      <c r="A5" s="517"/>
      <c r="B5" s="518" t="s">
        <v>117</v>
      </c>
      <c r="C5" s="519" t="s">
        <v>118</v>
      </c>
      <c r="D5" s="335" t="s">
        <v>119</v>
      </c>
      <c r="E5" s="335"/>
      <c r="F5" s="510" t="s">
        <v>120</v>
      </c>
      <c r="G5" s="516"/>
      <c r="H5" t="s">
        <v>121</v>
      </c>
      <c r="I5" s="520"/>
    </row>
    <row r="6" spans="1:9" ht="13.6" customHeight="1">
      <c r="A6" s="517"/>
      <c r="B6" s="518" t="s">
        <v>122</v>
      </c>
      <c r="C6" s="519" t="s">
        <v>123</v>
      </c>
      <c r="D6" s="335" t="s">
        <v>124</v>
      </c>
      <c r="E6" s="335"/>
      <c r="F6" s="518" t="s">
        <v>125</v>
      </c>
      <c r="G6" s="520"/>
      <c r="H6" t="s">
        <v>126</v>
      </c>
      <c r="I6" s="520"/>
    </row>
    <row r="7" spans="1:9" ht="13.6" customHeight="1">
      <c r="A7" s="517"/>
      <c r="B7" s="518" t="s">
        <v>127</v>
      </c>
      <c r="C7" s="519" t="s">
        <v>128</v>
      </c>
      <c r="D7" s="335" t="s">
        <v>129</v>
      </c>
      <c r="E7" s="335"/>
      <c r="F7" s="518" t="s">
        <v>130</v>
      </c>
      <c r="G7" s="520"/>
      <c r="I7" s="520"/>
    </row>
    <row r="8" spans="1:9" ht="13.6" customHeight="1">
      <c r="A8" s="517"/>
      <c r="B8" s="518" t="s">
        <v>131</v>
      </c>
      <c r="C8" s="519" t="s">
        <v>132</v>
      </c>
      <c r="D8" s="521" t="s">
        <v>133</v>
      </c>
      <c r="F8" s="518"/>
      <c r="G8" s="520"/>
      <c r="I8" s="520"/>
    </row>
    <row r="9" spans="1:9" ht="13.6" customHeight="1">
      <c r="A9" s="517"/>
      <c r="B9" s="518" t="s">
        <v>134</v>
      </c>
      <c r="C9" s="519" t="s">
        <v>135</v>
      </c>
      <c r="D9" s="521" t="s">
        <v>136</v>
      </c>
      <c r="F9" s="522"/>
      <c r="G9" s="523"/>
      <c r="I9" s="520"/>
    </row>
    <row r="10" spans="1:9" ht="13.6" customHeight="1">
      <c r="A10" s="517"/>
      <c r="B10" s="518" t="s">
        <v>137</v>
      </c>
      <c r="C10" s="519" t="s">
        <v>138</v>
      </c>
      <c r="D10" s="515" t="s">
        <v>139</v>
      </c>
      <c r="E10" s="509" t="s">
        <v>140</v>
      </c>
      <c r="F10" s="515" t="s">
        <v>141</v>
      </c>
      <c r="G10" s="509" t="s">
        <v>140</v>
      </c>
      <c r="H10" s="515" t="s">
        <v>142</v>
      </c>
      <c r="I10" s="509" t="s">
        <v>143</v>
      </c>
    </row>
    <row r="11" spans="1:9" ht="13.6" customHeight="1">
      <c r="A11" s="517"/>
      <c r="B11" s="518" t="s">
        <v>144</v>
      </c>
      <c r="C11" s="524" t="s">
        <v>145</v>
      </c>
      <c r="D11" t="s">
        <v>146</v>
      </c>
      <c r="E11" s="517" t="s">
        <v>147</v>
      </c>
      <c r="F11" t="s">
        <v>148</v>
      </c>
      <c r="G11" s="517" t="s">
        <v>147</v>
      </c>
      <c r="H11" t="s">
        <v>149</v>
      </c>
      <c r="I11" s="517" t="s">
        <v>150</v>
      </c>
    </row>
    <row r="12" spans="1:9" ht="13.6" customHeight="1">
      <c r="A12" s="517"/>
      <c r="B12" s="518" t="s">
        <v>123</v>
      </c>
      <c r="C12" s="519" t="s">
        <v>151</v>
      </c>
      <c r="E12" s="517" t="s">
        <v>152</v>
      </c>
      <c r="G12" s="517" t="s">
        <v>152</v>
      </c>
      <c r="H12" t="s">
        <v>153</v>
      </c>
      <c r="I12" s="517" t="s">
        <v>154</v>
      </c>
    </row>
    <row r="13" spans="1:9" ht="13.6" customHeight="1">
      <c r="A13" s="517"/>
      <c r="B13" s="518" t="s">
        <v>155</v>
      </c>
      <c r="C13" s="519"/>
      <c r="E13" s="517" t="s">
        <v>156</v>
      </c>
      <c r="G13" s="517" t="s">
        <v>156</v>
      </c>
      <c r="H13" t="s">
        <v>148</v>
      </c>
      <c r="I13" s="517" t="s">
        <v>157</v>
      </c>
    </row>
    <row r="14" spans="1:9" ht="13.6" customHeight="1">
      <c r="A14" s="517"/>
      <c r="B14" s="518" t="s">
        <v>158</v>
      </c>
      <c r="C14" s="519"/>
      <c r="E14" s="517" t="s">
        <v>159</v>
      </c>
      <c r="G14" s="517" t="s">
        <v>159</v>
      </c>
      <c r="I14" s="517" t="s">
        <v>160</v>
      </c>
    </row>
    <row r="15" spans="1:9" ht="13.6" customHeight="1">
      <c r="A15" s="517"/>
      <c r="B15" s="518" t="s">
        <v>161</v>
      </c>
      <c r="C15" s="517"/>
      <c r="E15" s="517"/>
      <c r="G15" s="517"/>
      <c r="I15" s="517" t="s">
        <v>162</v>
      </c>
    </row>
    <row r="16" spans="1:9" ht="13.6" customHeight="1">
      <c r="A16" s="517"/>
      <c r="B16" s="518"/>
      <c r="C16" s="517"/>
      <c r="E16" s="517"/>
      <c r="G16" s="517"/>
      <c r="I16" s="517" t="s">
        <v>163</v>
      </c>
    </row>
    <row r="17" spans="1:9" ht="13.6" customHeight="1">
      <c r="A17" s="517"/>
      <c r="B17" s="518"/>
      <c r="C17" s="517"/>
      <c r="E17" s="517"/>
      <c r="G17" s="517"/>
      <c r="I17" s="517" t="s">
        <v>152</v>
      </c>
    </row>
    <row r="18" spans="1:9" ht="13.6" customHeight="1">
      <c r="A18" s="517"/>
      <c r="B18" s="517"/>
      <c r="C18" s="517"/>
      <c r="E18" s="517"/>
      <c r="G18" s="517"/>
      <c r="I18" s="517" t="s">
        <v>123</v>
      </c>
    </row>
    <row r="19" spans="1:9" ht="27" customHeight="1">
      <c r="A19" s="525" t="s">
        <v>178</v>
      </c>
      <c r="B19" s="135">
        <v>47022</v>
      </c>
      <c r="C19" s="135">
        <v>3219465</v>
      </c>
      <c r="D19" s="135">
        <v>74626</v>
      </c>
      <c r="E19" s="136">
        <v>2.2999999999999998</v>
      </c>
      <c r="F19" s="135">
        <v>3144839</v>
      </c>
      <c r="G19" s="137">
        <v>97.7</v>
      </c>
      <c r="H19" s="135">
        <v>68467.199999999997</v>
      </c>
      <c r="I19" s="137">
        <v>351.4</v>
      </c>
    </row>
    <row r="20" spans="1:9" ht="27" customHeight="1">
      <c r="A20" s="525" t="s">
        <v>179</v>
      </c>
      <c r="B20" s="135">
        <v>3274</v>
      </c>
      <c r="C20" s="135">
        <v>140103</v>
      </c>
      <c r="D20" s="135" t="s">
        <v>7</v>
      </c>
      <c r="E20" s="136" t="s">
        <v>7</v>
      </c>
      <c r="F20" s="135">
        <v>140103</v>
      </c>
      <c r="G20" s="137">
        <v>100</v>
      </c>
      <c r="H20" s="135">
        <v>42792.6</v>
      </c>
      <c r="I20" s="137">
        <v>347</v>
      </c>
    </row>
    <row r="21" spans="1:9" ht="42.8" customHeight="1">
      <c r="A21" s="614" t="s">
        <v>180</v>
      </c>
      <c r="B21" s="138">
        <v>3229</v>
      </c>
      <c r="C21" s="138">
        <v>133286</v>
      </c>
      <c r="D21" s="138" t="s">
        <v>7</v>
      </c>
      <c r="E21" s="139" t="s">
        <v>7</v>
      </c>
      <c r="F21" s="138">
        <v>133286</v>
      </c>
      <c r="G21" s="140">
        <v>100</v>
      </c>
      <c r="H21" s="138">
        <v>41277.800000000003</v>
      </c>
      <c r="I21" s="140">
        <v>336.7</v>
      </c>
    </row>
    <row r="22" spans="1:9" ht="14.95" customHeight="1">
      <c r="A22" s="526" t="s">
        <v>181</v>
      </c>
      <c r="B22" s="138">
        <v>842</v>
      </c>
      <c r="C22" s="138">
        <v>24204</v>
      </c>
      <c r="D22" s="138" t="s">
        <v>7</v>
      </c>
      <c r="E22" s="139" t="s">
        <v>7</v>
      </c>
      <c r="F22" s="138">
        <v>24204</v>
      </c>
      <c r="G22" s="140">
        <v>100</v>
      </c>
      <c r="H22" s="138">
        <v>28745.8</v>
      </c>
      <c r="I22" s="140">
        <v>721.2</v>
      </c>
    </row>
    <row r="23" spans="1:9" ht="14.95" customHeight="1">
      <c r="A23" s="526" t="s">
        <v>182</v>
      </c>
      <c r="B23" s="138" t="s">
        <v>7</v>
      </c>
      <c r="C23" s="138" t="s">
        <v>7</v>
      </c>
      <c r="D23" s="138" t="s">
        <v>7</v>
      </c>
      <c r="E23" s="139" t="s">
        <v>7</v>
      </c>
      <c r="F23" s="138" t="s">
        <v>7</v>
      </c>
      <c r="G23" s="140" t="s">
        <v>7</v>
      </c>
      <c r="H23" s="138" t="s">
        <v>7</v>
      </c>
      <c r="I23" s="140" t="s">
        <v>7</v>
      </c>
    </row>
    <row r="24" spans="1:9" ht="14.95" customHeight="1">
      <c r="A24" s="526" t="s">
        <v>183</v>
      </c>
      <c r="B24" s="138">
        <v>264</v>
      </c>
      <c r="C24" s="138">
        <v>35288</v>
      </c>
      <c r="D24" s="138" t="s">
        <v>7</v>
      </c>
      <c r="E24" s="139" t="s">
        <v>7</v>
      </c>
      <c r="F24" s="138">
        <v>35288</v>
      </c>
      <c r="G24" s="140">
        <v>100</v>
      </c>
      <c r="H24" s="138">
        <v>133666.70000000001</v>
      </c>
      <c r="I24" s="140">
        <v>2202.6999999999998</v>
      </c>
    </row>
    <row r="25" spans="1:9" ht="14.95" customHeight="1">
      <c r="A25" s="526" t="s">
        <v>164</v>
      </c>
      <c r="B25" s="138">
        <v>2108</v>
      </c>
      <c r="C25" s="138">
        <v>73306</v>
      </c>
      <c r="D25" s="138" t="s">
        <v>7</v>
      </c>
      <c r="E25" s="139" t="s">
        <v>7</v>
      </c>
      <c r="F25" s="138">
        <v>73306</v>
      </c>
      <c r="G25" s="140">
        <v>100</v>
      </c>
      <c r="H25" s="138">
        <v>34775.1</v>
      </c>
      <c r="I25" s="140">
        <v>212</v>
      </c>
    </row>
    <row r="26" spans="1:9" ht="14.95" customHeight="1">
      <c r="A26" s="526" t="s">
        <v>184</v>
      </c>
      <c r="B26" s="138" t="s">
        <v>7</v>
      </c>
      <c r="C26" s="138" t="s">
        <v>7</v>
      </c>
      <c r="D26" s="138" t="s">
        <v>7</v>
      </c>
      <c r="E26" s="139" t="s">
        <v>7</v>
      </c>
      <c r="F26" s="138" t="s">
        <v>7</v>
      </c>
      <c r="G26" s="140" t="s">
        <v>7</v>
      </c>
      <c r="H26" s="138" t="s">
        <v>7</v>
      </c>
      <c r="I26" s="140" t="s">
        <v>7</v>
      </c>
    </row>
    <row r="27" spans="1:9" ht="40.950000000000003" customHeight="1">
      <c r="A27" s="526" t="s">
        <v>185</v>
      </c>
      <c r="B27" s="138">
        <v>15</v>
      </c>
      <c r="C27" s="138">
        <v>488</v>
      </c>
      <c r="D27" s="138" t="s">
        <v>7</v>
      </c>
      <c r="E27" s="139" t="s">
        <v>7</v>
      </c>
      <c r="F27" s="138">
        <v>488</v>
      </c>
      <c r="G27" s="140">
        <v>100</v>
      </c>
      <c r="H27" s="138">
        <v>32533.3</v>
      </c>
      <c r="I27" s="140">
        <v>1084.4000000000001</v>
      </c>
    </row>
    <row r="28" spans="1:9" ht="27" customHeight="1">
      <c r="A28" s="526" t="s">
        <v>186</v>
      </c>
      <c r="B28" s="138" t="s">
        <v>7</v>
      </c>
      <c r="C28" s="138" t="s">
        <v>7</v>
      </c>
      <c r="D28" s="138" t="s">
        <v>7</v>
      </c>
      <c r="E28" s="139" t="s">
        <v>7</v>
      </c>
      <c r="F28" s="138" t="s">
        <v>7</v>
      </c>
      <c r="G28" s="140" t="s">
        <v>7</v>
      </c>
      <c r="H28" s="138" t="s">
        <v>7</v>
      </c>
      <c r="I28" s="140" t="s">
        <v>7</v>
      </c>
    </row>
    <row r="29" spans="1:9" ht="14.95" customHeight="1">
      <c r="A29" s="526" t="s">
        <v>165</v>
      </c>
      <c r="B29" s="138">
        <v>45</v>
      </c>
      <c r="C29" s="138">
        <v>6817</v>
      </c>
      <c r="D29" s="138" t="s">
        <v>7</v>
      </c>
      <c r="E29" s="139" t="s">
        <v>7</v>
      </c>
      <c r="F29" s="138">
        <v>6817</v>
      </c>
      <c r="G29" s="140">
        <v>100</v>
      </c>
      <c r="H29" s="138">
        <v>151488.9</v>
      </c>
      <c r="I29" s="140">
        <v>868.4</v>
      </c>
    </row>
    <row r="30" spans="1:9" ht="14.95" customHeight="1">
      <c r="A30" s="527" t="s">
        <v>412</v>
      </c>
      <c r="B30" s="185">
        <v>8</v>
      </c>
      <c r="C30" s="185">
        <v>1109</v>
      </c>
      <c r="D30" s="185" t="s">
        <v>7</v>
      </c>
      <c r="E30" s="186" t="s">
        <v>7</v>
      </c>
      <c r="F30" s="185">
        <v>1109</v>
      </c>
      <c r="G30" s="187">
        <v>100</v>
      </c>
      <c r="H30" s="185">
        <v>138625</v>
      </c>
      <c r="I30" s="187">
        <v>12322.2</v>
      </c>
    </row>
    <row r="31" spans="1:9" ht="14.95" customHeight="1">
      <c r="A31" s="527" t="s">
        <v>285</v>
      </c>
      <c r="B31" s="185">
        <v>28533</v>
      </c>
      <c r="C31" s="185">
        <v>1971094</v>
      </c>
      <c r="D31" s="185">
        <v>32493</v>
      </c>
      <c r="E31" s="186">
        <v>1.6</v>
      </c>
      <c r="F31" s="185">
        <v>1938601</v>
      </c>
      <c r="G31" s="187">
        <v>98.4</v>
      </c>
      <c r="H31" s="185">
        <v>69081.2</v>
      </c>
      <c r="I31" s="187">
        <v>385.6</v>
      </c>
    </row>
    <row r="32" spans="1:9" ht="25.5" customHeight="1">
      <c r="A32" s="527" t="s">
        <v>292</v>
      </c>
      <c r="B32" s="185">
        <v>1878</v>
      </c>
      <c r="C32" s="185">
        <v>75250</v>
      </c>
      <c r="D32" s="185" t="s">
        <v>7</v>
      </c>
      <c r="E32" s="186" t="s">
        <v>7</v>
      </c>
      <c r="F32" s="185">
        <v>75250</v>
      </c>
      <c r="G32" s="187">
        <v>100</v>
      </c>
      <c r="H32" s="185">
        <v>40069.199999999997</v>
      </c>
      <c r="I32" s="187">
        <v>397.6</v>
      </c>
    </row>
    <row r="33" spans="1:9" ht="27" customHeight="1">
      <c r="A33" s="527" t="s">
        <v>166</v>
      </c>
      <c r="B33" s="185">
        <v>23033</v>
      </c>
      <c r="C33" s="185">
        <v>1757093</v>
      </c>
      <c r="D33" s="185">
        <v>29631</v>
      </c>
      <c r="E33" s="186">
        <v>1.7</v>
      </c>
      <c r="F33" s="185">
        <v>1727462</v>
      </c>
      <c r="G33" s="187">
        <v>98.3</v>
      </c>
      <c r="H33" s="185">
        <v>76285.899999999994</v>
      </c>
      <c r="I33" s="187">
        <v>407.2</v>
      </c>
    </row>
    <row r="34" spans="1:9" ht="14.95" customHeight="1">
      <c r="A34" s="615" t="s">
        <v>187</v>
      </c>
      <c r="B34" s="177">
        <v>3247</v>
      </c>
      <c r="C34" s="177">
        <v>175612</v>
      </c>
      <c r="D34" s="177" t="s">
        <v>7</v>
      </c>
      <c r="E34" s="178" t="s">
        <v>7</v>
      </c>
      <c r="F34" s="177">
        <v>175612</v>
      </c>
      <c r="G34" s="179">
        <v>100</v>
      </c>
      <c r="H34" s="177">
        <v>54084.4</v>
      </c>
      <c r="I34" s="179">
        <v>679.4</v>
      </c>
    </row>
    <row r="35" spans="1:9" ht="27" customHeight="1">
      <c r="A35" s="526" t="s">
        <v>188</v>
      </c>
      <c r="B35" s="138">
        <v>583</v>
      </c>
      <c r="C35" s="138">
        <v>26036</v>
      </c>
      <c r="D35" s="138" t="s">
        <v>7</v>
      </c>
      <c r="E35" s="139" t="s">
        <v>7</v>
      </c>
      <c r="F35" s="138">
        <v>26036</v>
      </c>
      <c r="G35" s="140">
        <v>100</v>
      </c>
      <c r="H35" s="138">
        <v>44658.7</v>
      </c>
      <c r="I35" s="140">
        <v>1973.9</v>
      </c>
    </row>
    <row r="36" spans="1:9" ht="29.25" customHeight="1">
      <c r="A36" s="526" t="s">
        <v>189</v>
      </c>
      <c r="B36" s="138">
        <v>23</v>
      </c>
      <c r="C36" s="138">
        <v>2780</v>
      </c>
      <c r="D36" s="138" t="s">
        <v>7</v>
      </c>
      <c r="E36" s="139" t="s">
        <v>7</v>
      </c>
      <c r="F36" s="138">
        <v>2780</v>
      </c>
      <c r="G36" s="140">
        <v>100</v>
      </c>
      <c r="H36" s="138">
        <v>120869.6</v>
      </c>
      <c r="I36" s="140">
        <v>108.8</v>
      </c>
    </row>
    <row r="37" spans="1:9" ht="21.75" customHeight="1">
      <c r="A37" s="526" t="s">
        <v>190</v>
      </c>
      <c r="B37" s="138">
        <v>319</v>
      </c>
      <c r="C37" s="138">
        <v>8020</v>
      </c>
      <c r="D37" s="138" t="s">
        <v>7</v>
      </c>
      <c r="E37" s="139" t="s">
        <v>7</v>
      </c>
      <c r="F37" s="138">
        <v>8020</v>
      </c>
      <c r="G37" s="140">
        <v>100</v>
      </c>
      <c r="H37" s="138">
        <v>25141.1</v>
      </c>
      <c r="I37" s="140">
        <v>17063.8</v>
      </c>
    </row>
    <row r="38" spans="1:9" ht="27" customHeight="1">
      <c r="A38" s="526" t="s">
        <v>167</v>
      </c>
      <c r="B38" s="138" t="s">
        <v>7</v>
      </c>
      <c r="C38" s="138" t="s">
        <v>7</v>
      </c>
      <c r="D38" s="138" t="s">
        <v>7</v>
      </c>
      <c r="E38" s="139" t="s">
        <v>7</v>
      </c>
      <c r="F38" s="138" t="s">
        <v>7</v>
      </c>
      <c r="G38" s="140" t="s">
        <v>7</v>
      </c>
      <c r="H38" s="138" t="s">
        <v>7</v>
      </c>
      <c r="I38" s="140" t="s">
        <v>7</v>
      </c>
    </row>
    <row r="39" spans="1:9" ht="14.95" customHeight="1">
      <c r="A39" s="526" t="s">
        <v>191</v>
      </c>
      <c r="B39" s="138">
        <v>477</v>
      </c>
      <c r="C39" s="138">
        <v>28474</v>
      </c>
      <c r="D39" s="138" t="s">
        <v>7</v>
      </c>
      <c r="E39" s="139" t="s">
        <v>7</v>
      </c>
      <c r="F39" s="138">
        <v>28474</v>
      </c>
      <c r="G39" s="140">
        <v>100</v>
      </c>
      <c r="H39" s="138">
        <v>59693.9</v>
      </c>
      <c r="I39" s="140">
        <v>1728.8</v>
      </c>
    </row>
    <row r="40" spans="1:9" ht="39.4">
      <c r="A40" s="526" t="s">
        <v>192</v>
      </c>
      <c r="B40" s="138">
        <v>446</v>
      </c>
      <c r="C40" s="138">
        <v>54718</v>
      </c>
      <c r="D40" s="138" t="s">
        <v>7</v>
      </c>
      <c r="E40" s="139" t="s">
        <v>7</v>
      </c>
      <c r="F40" s="138">
        <v>54718</v>
      </c>
      <c r="G40" s="140">
        <v>100</v>
      </c>
      <c r="H40" s="138">
        <v>122686.1</v>
      </c>
      <c r="I40" s="140">
        <v>16940.599999999999</v>
      </c>
    </row>
    <row r="41" spans="1:9" ht="26.5">
      <c r="A41" s="526" t="s">
        <v>193</v>
      </c>
      <c r="B41" s="138">
        <v>1363</v>
      </c>
      <c r="C41" s="138">
        <v>50307</v>
      </c>
      <c r="D41" s="138" t="s">
        <v>7</v>
      </c>
      <c r="E41" s="139" t="s">
        <v>7</v>
      </c>
      <c r="F41" s="138">
        <v>50307</v>
      </c>
      <c r="G41" s="140">
        <v>100</v>
      </c>
      <c r="H41" s="138">
        <v>36909</v>
      </c>
      <c r="I41" s="140">
        <v>252.7</v>
      </c>
    </row>
    <row r="42" spans="1:9">
      <c r="A42" s="526" t="s">
        <v>169</v>
      </c>
      <c r="B42" s="138" t="s">
        <v>7</v>
      </c>
      <c r="C42" s="138" t="s">
        <v>7</v>
      </c>
      <c r="D42" s="138" t="s">
        <v>7</v>
      </c>
      <c r="E42" s="139" t="s">
        <v>7</v>
      </c>
      <c r="F42" s="138" t="s">
        <v>7</v>
      </c>
      <c r="G42" s="140" t="s">
        <v>7</v>
      </c>
      <c r="H42" s="138" t="s">
        <v>7</v>
      </c>
      <c r="I42" s="140" t="s">
        <v>7</v>
      </c>
    </row>
    <row r="43" spans="1:9">
      <c r="A43" s="526" t="s">
        <v>168</v>
      </c>
      <c r="B43" s="138">
        <v>36</v>
      </c>
      <c r="C43" s="138">
        <v>5277</v>
      </c>
      <c r="D43" s="138" t="s">
        <v>7</v>
      </c>
      <c r="E43" s="139" t="s">
        <v>7</v>
      </c>
      <c r="F43" s="138">
        <v>5277</v>
      </c>
      <c r="G43" s="140">
        <v>100</v>
      </c>
      <c r="H43" s="138">
        <v>146583.29999999999</v>
      </c>
      <c r="I43" s="140">
        <v>9956.6</v>
      </c>
    </row>
    <row r="44" spans="1:9">
      <c r="A44" s="525" t="s">
        <v>329</v>
      </c>
      <c r="B44" s="177" t="s">
        <v>7</v>
      </c>
      <c r="C44" s="177" t="s">
        <v>7</v>
      </c>
      <c r="D44" s="177" t="s">
        <v>7</v>
      </c>
      <c r="E44" s="178" t="s">
        <v>7</v>
      </c>
      <c r="F44" s="177" t="s">
        <v>7</v>
      </c>
      <c r="G44" s="179" t="s">
        <v>7</v>
      </c>
      <c r="H44" s="177" t="s">
        <v>7</v>
      </c>
      <c r="I44" s="179" t="s">
        <v>7</v>
      </c>
    </row>
    <row r="45" spans="1:9">
      <c r="A45" s="525" t="s">
        <v>170</v>
      </c>
      <c r="B45" s="177" t="s">
        <v>7</v>
      </c>
      <c r="C45" s="177" t="s">
        <v>7</v>
      </c>
      <c r="D45" s="177" t="s">
        <v>7</v>
      </c>
      <c r="E45" s="178" t="s">
        <v>7</v>
      </c>
      <c r="F45" s="177" t="s">
        <v>7</v>
      </c>
      <c r="G45" s="179" t="s">
        <v>7</v>
      </c>
      <c r="H45" s="177" t="s">
        <v>7</v>
      </c>
      <c r="I45" s="179" t="s">
        <v>7</v>
      </c>
    </row>
    <row r="46" spans="1:9" ht="26.5">
      <c r="A46" s="527" t="s">
        <v>297</v>
      </c>
      <c r="B46" s="185">
        <v>1965</v>
      </c>
      <c r="C46" s="185">
        <v>68843</v>
      </c>
      <c r="D46" s="185">
        <v>2862</v>
      </c>
      <c r="E46" s="186">
        <v>4.2</v>
      </c>
      <c r="F46" s="185">
        <v>65981</v>
      </c>
      <c r="G46" s="187">
        <v>95.8</v>
      </c>
      <c r="H46" s="185">
        <v>35034.6</v>
      </c>
      <c r="I46" s="186">
        <v>214.5</v>
      </c>
    </row>
    <row r="47" spans="1:9" ht="39.4">
      <c r="A47" s="527" t="s">
        <v>298</v>
      </c>
      <c r="B47" s="185">
        <v>1657</v>
      </c>
      <c r="C47" s="185">
        <v>69908</v>
      </c>
      <c r="D47" s="185" t="s">
        <v>7</v>
      </c>
      <c r="E47" s="186" t="s">
        <v>7</v>
      </c>
      <c r="F47" s="185">
        <v>69908</v>
      </c>
      <c r="G47" s="187">
        <v>100</v>
      </c>
      <c r="H47" s="185">
        <v>42189.5</v>
      </c>
      <c r="I47" s="186">
        <v>243.3</v>
      </c>
    </row>
    <row r="48" spans="1:9">
      <c r="A48" s="527" t="s">
        <v>299</v>
      </c>
      <c r="B48" s="185">
        <v>9682</v>
      </c>
      <c r="C48" s="185">
        <v>654769</v>
      </c>
      <c r="D48" s="185">
        <v>3008</v>
      </c>
      <c r="E48" s="186">
        <v>0.5</v>
      </c>
      <c r="F48" s="185">
        <v>651761</v>
      </c>
      <c r="G48" s="187">
        <v>99.5</v>
      </c>
      <c r="H48" s="185">
        <v>67627.5</v>
      </c>
      <c r="I48" s="186">
        <v>356.5</v>
      </c>
    </row>
    <row r="49" spans="1:9">
      <c r="A49" s="527" t="s">
        <v>413</v>
      </c>
      <c r="B49" s="185">
        <v>2702</v>
      </c>
      <c r="C49" s="185">
        <v>245449</v>
      </c>
      <c r="D49" s="185">
        <v>4958</v>
      </c>
      <c r="E49" s="186">
        <v>2</v>
      </c>
      <c r="F49" s="185">
        <v>240491</v>
      </c>
      <c r="G49" s="187">
        <v>98</v>
      </c>
      <c r="H49" s="185">
        <v>90839.7</v>
      </c>
      <c r="I49" s="186">
        <v>722.3</v>
      </c>
    </row>
    <row r="50" spans="1:9" ht="26.5">
      <c r="A50" s="527" t="s">
        <v>414</v>
      </c>
      <c r="B50" s="185">
        <v>467</v>
      </c>
      <c r="C50" s="185">
        <v>16090</v>
      </c>
      <c r="D50" s="185">
        <v>2059</v>
      </c>
      <c r="E50" s="186">
        <v>12.8</v>
      </c>
      <c r="F50" s="185">
        <v>14031</v>
      </c>
      <c r="G50" s="187">
        <v>87.2</v>
      </c>
      <c r="H50" s="185">
        <v>34454</v>
      </c>
      <c r="I50" s="186">
        <v>172.1</v>
      </c>
    </row>
    <row r="51" spans="1:9">
      <c r="A51" s="527" t="s">
        <v>415</v>
      </c>
      <c r="B51" s="185">
        <v>1109</v>
      </c>
      <c r="C51" s="185">
        <v>119523</v>
      </c>
      <c r="D51" s="185">
        <v>13088</v>
      </c>
      <c r="E51" s="186">
        <v>11</v>
      </c>
      <c r="F51" s="185">
        <v>106435</v>
      </c>
      <c r="G51" s="187">
        <v>89</v>
      </c>
      <c r="H51" s="185">
        <v>107775.5</v>
      </c>
      <c r="I51" s="186">
        <v>278.10000000000002</v>
      </c>
    </row>
    <row r="52" spans="1:9">
      <c r="A52" s="527" t="s">
        <v>310</v>
      </c>
      <c r="B52" s="185">
        <v>837</v>
      </c>
      <c r="C52" s="185">
        <v>49966</v>
      </c>
      <c r="D52" s="185">
        <v>19020</v>
      </c>
      <c r="E52" s="186">
        <v>38.1</v>
      </c>
      <c r="F52" s="185">
        <v>30946</v>
      </c>
      <c r="G52" s="187">
        <v>61.9</v>
      </c>
      <c r="H52" s="185">
        <v>59696.5</v>
      </c>
      <c r="I52" s="186">
        <v>56.1</v>
      </c>
    </row>
    <row r="53" spans="1:9" ht="26.5">
      <c r="A53" s="527" t="s">
        <v>311</v>
      </c>
      <c r="B53" s="185">
        <v>403</v>
      </c>
      <c r="C53" s="185">
        <v>15052</v>
      </c>
      <c r="D53" s="185" t="s">
        <v>7</v>
      </c>
      <c r="E53" s="186" t="s">
        <v>7</v>
      </c>
      <c r="F53" s="185">
        <v>15052</v>
      </c>
      <c r="G53" s="187">
        <v>100</v>
      </c>
      <c r="H53" s="185">
        <v>37349.9</v>
      </c>
      <c r="I53" s="186">
        <v>270.60000000000002</v>
      </c>
    </row>
    <row r="54" spans="1:9" ht="26.5">
      <c r="A54" s="527" t="s">
        <v>416</v>
      </c>
      <c r="B54" s="185">
        <v>7</v>
      </c>
      <c r="C54" s="185">
        <v>6310</v>
      </c>
      <c r="D54" s="185" t="s">
        <v>7</v>
      </c>
      <c r="E54" s="186" t="s">
        <v>7</v>
      </c>
      <c r="F54" s="185">
        <v>6310</v>
      </c>
      <c r="G54" s="187">
        <v>100</v>
      </c>
      <c r="H54" s="185">
        <v>901428.6</v>
      </c>
      <c r="I54" s="186">
        <v>8302.6</v>
      </c>
    </row>
    <row r="55" spans="1:9">
      <c r="B55" s="528"/>
      <c r="C55" s="528"/>
      <c r="D55" s="528"/>
      <c r="E55" s="529"/>
      <c r="F55" s="528"/>
      <c r="G55" s="530"/>
      <c r="H55" s="528"/>
      <c r="I55" s="529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37"/>
  <sheetViews>
    <sheetView workbookViewId="0">
      <selection activeCell="B20" sqref="B20"/>
    </sheetView>
  </sheetViews>
  <sheetFormatPr defaultRowHeight="14.3"/>
  <cols>
    <col min="1" max="1" width="33" style="243" customWidth="1"/>
    <col min="2" max="2" width="15.125" style="244" customWidth="1"/>
    <col min="3" max="3" width="11.75" style="245" customWidth="1"/>
    <col min="4" max="4" width="11.75" style="244" customWidth="1"/>
    <col min="5" max="5" width="9.125" style="244" customWidth="1"/>
    <col min="6" max="6" width="15.25" style="244" customWidth="1"/>
    <col min="7" max="7" width="11.75" style="245" customWidth="1"/>
    <col min="8" max="8" width="11.75" style="244" customWidth="1"/>
    <col min="9" max="9" width="9.75" style="244" customWidth="1"/>
    <col min="10" max="10" width="15.25" style="244" customWidth="1"/>
  </cols>
  <sheetData>
    <row r="1" spans="1:10" ht="15.65">
      <c r="A1" s="628" t="s">
        <v>327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5.8" customHeight="1">
      <c r="J2" s="246" t="s">
        <v>148</v>
      </c>
    </row>
    <row r="3" spans="1:10" ht="53.35" customHeight="1">
      <c r="A3" s="629"/>
      <c r="B3" s="631" t="s">
        <v>396</v>
      </c>
      <c r="C3" s="633" t="s">
        <v>315</v>
      </c>
      <c r="D3" s="634"/>
      <c r="E3" s="635" t="s">
        <v>316</v>
      </c>
      <c r="F3" s="635"/>
      <c r="G3" s="633" t="s">
        <v>317</v>
      </c>
      <c r="H3" s="634"/>
      <c r="I3" s="635" t="s">
        <v>316</v>
      </c>
      <c r="J3" s="635"/>
    </row>
    <row r="4" spans="1:10" ht="54.7" customHeight="1">
      <c r="A4" s="630"/>
      <c r="B4" s="632"/>
      <c r="C4" s="248" t="s">
        <v>282</v>
      </c>
      <c r="D4" s="248" t="s">
        <v>283</v>
      </c>
      <c r="E4" s="248" t="s">
        <v>318</v>
      </c>
      <c r="F4" s="247" t="s">
        <v>319</v>
      </c>
      <c r="G4" s="248" t="s">
        <v>282</v>
      </c>
      <c r="H4" s="248" t="s">
        <v>283</v>
      </c>
      <c r="I4" s="248" t="s">
        <v>318</v>
      </c>
      <c r="J4" s="247" t="s">
        <v>319</v>
      </c>
    </row>
    <row r="5" spans="1:10">
      <c r="A5" s="249" t="s">
        <v>320</v>
      </c>
      <c r="B5" s="250">
        <v>40690.669395983074</v>
      </c>
      <c r="C5" s="251">
        <v>22338.016768820667</v>
      </c>
      <c r="D5" s="251">
        <v>20817.1072364305</v>
      </c>
      <c r="E5" s="252">
        <f>C5/D5*100</f>
        <v>107.30605609663448</v>
      </c>
      <c r="F5" s="252">
        <f>C5/$B5*100</f>
        <v>54.897147430624095</v>
      </c>
      <c r="G5" s="251">
        <v>24733.195517479882</v>
      </c>
      <c r="H5" s="251">
        <v>22744.33471226606</v>
      </c>
      <c r="I5" s="252">
        <f>G5/H5*100</f>
        <v>108.74442286562565</v>
      </c>
      <c r="J5" s="252">
        <f>G5/$B5*100</f>
        <v>60.783456956157892</v>
      </c>
    </row>
    <row r="6" spans="1:10" ht="28.55" customHeight="1">
      <c r="A6" s="253" t="s">
        <v>3</v>
      </c>
      <c r="B6" s="250">
        <v>51152.278330996887</v>
      </c>
      <c r="C6" s="251">
        <v>26193.125079166257</v>
      </c>
      <c r="D6" s="251">
        <v>24780.040294800321</v>
      </c>
      <c r="E6" s="254">
        <f t="shared" ref="E6:E71" si="0">C6/D6*100</f>
        <v>105.70251205226025</v>
      </c>
      <c r="F6" s="252">
        <f>C6/B6*100</f>
        <v>51.206174844599126</v>
      </c>
      <c r="G6" s="251">
        <v>26088.76722784841</v>
      </c>
      <c r="H6" s="251">
        <v>24495.08964546736</v>
      </c>
      <c r="I6" s="254">
        <f t="shared" ref="I6:I69" si="1">G6/H6*100</f>
        <v>106.50611043048764</v>
      </c>
      <c r="J6" s="252">
        <f>G6/$B6*100</f>
        <v>51.002160762093226</v>
      </c>
    </row>
    <row r="7" spans="1:10" ht="13.6" customHeight="1">
      <c r="A7" s="255" t="s">
        <v>4</v>
      </c>
      <c r="B7" s="263">
        <v>29632.134428244193</v>
      </c>
      <c r="C7" s="264">
        <v>31100.575205357422</v>
      </c>
      <c r="D7" s="264">
        <v>30903.730349762303</v>
      </c>
      <c r="E7" s="256">
        <f>C7/D7*100</f>
        <v>100.6369614715352</v>
      </c>
      <c r="F7" s="257">
        <f>C7/B7*100</f>
        <v>104.95556869407817</v>
      </c>
      <c r="G7" s="264">
        <v>30724.231544700233</v>
      </c>
      <c r="H7" s="264">
        <v>30409.013671835692</v>
      </c>
      <c r="I7" s="256">
        <f t="shared" si="1"/>
        <v>101.03659354514511</v>
      </c>
      <c r="J7" s="257">
        <f>G7/$B7*100</f>
        <v>103.68551620572799</v>
      </c>
    </row>
    <row r="8" spans="1:10" ht="13.6" customHeight="1">
      <c r="A8" s="255" t="s">
        <v>5</v>
      </c>
      <c r="B8" s="263">
        <v>25304.254140242916</v>
      </c>
      <c r="C8" s="264">
        <v>24920.247175256474</v>
      </c>
      <c r="D8" s="264">
        <v>24903.979183491381</v>
      </c>
      <c r="E8" s="256">
        <f>C8/D8*100</f>
        <v>100.06532286123928</v>
      </c>
      <c r="F8" s="259">
        <f t="shared" ref="F8:F24" si="2">C8/B8*100</f>
        <v>98.482441083391862</v>
      </c>
      <c r="G8" s="264">
        <v>24418.305737792271</v>
      </c>
      <c r="H8" s="264">
        <v>24091.768749970892</v>
      </c>
      <c r="I8" s="256">
        <f t="shared" si="1"/>
        <v>101.35538818760152</v>
      </c>
      <c r="J8" s="259">
        <f t="shared" ref="J8:J24" si="3">G8/$B8*100</f>
        <v>96.498816374746781</v>
      </c>
    </row>
    <row r="9" spans="1:10" ht="13.6" customHeight="1">
      <c r="A9" s="255" t="s">
        <v>6</v>
      </c>
      <c r="B9" s="263">
        <v>28517.042275303775</v>
      </c>
      <c r="C9" s="264">
        <v>20190.919810002793</v>
      </c>
      <c r="D9" s="264">
        <v>16076.309201012293</v>
      </c>
      <c r="E9" s="256">
        <f t="shared" si="0"/>
        <v>125.59424901289789</v>
      </c>
      <c r="F9" s="260">
        <f t="shared" si="2"/>
        <v>70.802994276473257</v>
      </c>
      <c r="G9" s="264">
        <v>20467.438310354944</v>
      </c>
      <c r="H9" s="264">
        <v>17099.986711902744</v>
      </c>
      <c r="I9" s="256">
        <f t="shared" si="1"/>
        <v>119.69271470900165</v>
      </c>
      <c r="J9" s="261">
        <f t="shared" si="3"/>
        <v>71.772654796251729</v>
      </c>
    </row>
    <row r="10" spans="1:10" ht="13.6" customHeight="1">
      <c r="A10" s="255" t="s">
        <v>321</v>
      </c>
      <c r="B10" s="263">
        <v>28892.556829431946</v>
      </c>
      <c r="C10" s="264">
        <v>23168.98035328625</v>
      </c>
      <c r="D10" s="264">
        <v>22057.837007123238</v>
      </c>
      <c r="E10" s="256">
        <f t="shared" si="0"/>
        <v>105.0374084539848</v>
      </c>
      <c r="F10" s="260">
        <f t="shared" si="2"/>
        <v>80.190135092802635</v>
      </c>
      <c r="G10" s="264">
        <v>23221.681626516071</v>
      </c>
      <c r="H10" s="264">
        <v>21789.685490932596</v>
      </c>
      <c r="I10" s="256">
        <f t="shared" si="1"/>
        <v>106.5718990582924</v>
      </c>
      <c r="J10" s="261">
        <f t="shared" si="3"/>
        <v>80.372539417698292</v>
      </c>
    </row>
    <row r="11" spans="1:10" ht="13.6" customHeight="1">
      <c r="A11" s="255" t="s">
        <v>9</v>
      </c>
      <c r="B11" s="263">
        <v>23776.565909525529</v>
      </c>
      <c r="C11" s="264">
        <v>17996.770005698407</v>
      </c>
      <c r="D11" s="264">
        <v>15868.293258177058</v>
      </c>
      <c r="E11" s="256">
        <f t="shared" si="0"/>
        <v>113.41339432597471</v>
      </c>
      <c r="F11" s="260">
        <f t="shared" si="2"/>
        <v>75.691208201300512</v>
      </c>
      <c r="G11" s="264">
        <v>17340.785001895052</v>
      </c>
      <c r="H11" s="264">
        <v>15215.07906814636</v>
      </c>
      <c r="I11" s="256">
        <f t="shared" si="1"/>
        <v>113.97104756556263</v>
      </c>
      <c r="J11" s="261">
        <f t="shared" si="3"/>
        <v>72.932252150626468</v>
      </c>
    </row>
    <row r="12" spans="1:10" ht="13.6" customHeight="1">
      <c r="A12" s="255" t="s">
        <v>10</v>
      </c>
      <c r="B12" s="263">
        <v>35412.635934262886</v>
      </c>
      <c r="C12" s="264">
        <v>27548.01425796633</v>
      </c>
      <c r="D12" s="264">
        <v>25665.77108746034</v>
      </c>
      <c r="E12" s="256">
        <f t="shared" si="0"/>
        <v>107.33367084157315</v>
      </c>
      <c r="F12" s="260">
        <f t="shared" si="2"/>
        <v>77.791481857222394</v>
      </c>
      <c r="G12" s="264">
        <v>26709.736494024201</v>
      </c>
      <c r="H12" s="264">
        <v>24838.546755011284</v>
      </c>
      <c r="I12" s="256">
        <f t="shared" si="1"/>
        <v>107.53341070018678</v>
      </c>
      <c r="J12" s="261">
        <f t="shared" si="3"/>
        <v>75.424310530303259</v>
      </c>
    </row>
    <row r="13" spans="1:10" ht="13.6" customHeight="1">
      <c r="A13" s="255" t="s">
        <v>11</v>
      </c>
      <c r="B13" s="263">
        <v>25243.013846212183</v>
      </c>
      <c r="C13" s="264">
        <v>18631.447222307972</v>
      </c>
      <c r="D13" s="264">
        <v>18042.298597733719</v>
      </c>
      <c r="E13" s="256">
        <f t="shared" si="0"/>
        <v>103.26537453852058</v>
      </c>
      <c r="F13" s="261">
        <f t="shared" si="2"/>
        <v>73.808331032959032</v>
      </c>
      <c r="G13" s="264">
        <v>18135.484493897042</v>
      </c>
      <c r="H13" s="264">
        <v>17369.728625432766</v>
      </c>
      <c r="I13" s="256">
        <f t="shared" si="1"/>
        <v>104.40856552786354</v>
      </c>
      <c r="J13" s="261">
        <f t="shared" si="3"/>
        <v>71.843578601127874</v>
      </c>
    </row>
    <row r="14" spans="1:10" ht="13.6" customHeight="1">
      <c r="A14" s="255" t="s">
        <v>12</v>
      </c>
      <c r="B14" s="263">
        <v>27966.741980443741</v>
      </c>
      <c r="C14" s="264">
        <v>24587.438784401926</v>
      </c>
      <c r="D14" s="264">
        <v>23025.915903194873</v>
      </c>
      <c r="E14" s="256">
        <f t="shared" si="0"/>
        <v>106.78158857077381</v>
      </c>
      <c r="F14" s="260">
        <f t="shared" si="2"/>
        <v>87.916707643654533</v>
      </c>
      <c r="G14" s="264">
        <v>24358.984264657018</v>
      </c>
      <c r="H14" s="264">
        <v>22789.218597587245</v>
      </c>
      <c r="I14" s="256">
        <f t="shared" si="1"/>
        <v>106.88819434658443</v>
      </c>
      <c r="J14" s="261">
        <f t="shared" si="3"/>
        <v>87.099828366459292</v>
      </c>
    </row>
    <row r="15" spans="1:10" ht="13.6" customHeight="1">
      <c r="A15" s="255" t="s">
        <v>13</v>
      </c>
      <c r="B15" s="263">
        <v>29525.364047683579</v>
      </c>
      <c r="C15" s="264">
        <v>26689.956156828252</v>
      </c>
      <c r="D15" s="264">
        <v>24836.696144869577</v>
      </c>
      <c r="E15" s="256">
        <f t="shared" si="0"/>
        <v>107.46178155560153</v>
      </c>
      <c r="F15" s="259">
        <f t="shared" si="2"/>
        <v>90.396704723856629</v>
      </c>
      <c r="G15" s="264">
        <v>26552.990956348702</v>
      </c>
      <c r="H15" s="264">
        <v>24658.095123631549</v>
      </c>
      <c r="I15" s="256">
        <f t="shared" si="1"/>
        <v>107.68468052060172</v>
      </c>
      <c r="J15" s="261">
        <f t="shared" si="3"/>
        <v>89.932814760439598</v>
      </c>
    </row>
    <row r="16" spans="1:10" ht="13.6" customHeight="1">
      <c r="A16" s="255" t="s">
        <v>322</v>
      </c>
      <c r="B16" s="263">
        <v>47718.751324910336</v>
      </c>
      <c r="C16" s="264">
        <v>35813.239197998417</v>
      </c>
      <c r="D16" s="264">
        <v>33235.351183319755</v>
      </c>
      <c r="E16" s="256">
        <f t="shared" si="0"/>
        <v>107.75646389430197</v>
      </c>
      <c r="F16" s="261">
        <f t="shared" si="2"/>
        <v>75.050662902201822</v>
      </c>
      <c r="G16" s="264">
        <v>36063.292037580206</v>
      </c>
      <c r="H16" s="264">
        <v>33156.961574754001</v>
      </c>
      <c r="I16" s="256">
        <f t="shared" si="1"/>
        <v>108.76537030172003</v>
      </c>
      <c r="J16" s="261">
        <f t="shared" si="3"/>
        <v>75.574676696861303</v>
      </c>
    </row>
    <row r="17" spans="1:10" ht="13.6" customHeight="1">
      <c r="A17" s="255" t="s">
        <v>15</v>
      </c>
      <c r="B17" s="263">
        <v>25103.4668612881</v>
      </c>
      <c r="C17" s="264">
        <v>22193.151132185998</v>
      </c>
      <c r="D17" s="264">
        <v>21692.312745771669</v>
      </c>
      <c r="E17" s="256">
        <f t="shared" si="0"/>
        <v>102.30882890304977</v>
      </c>
      <c r="F17" s="260">
        <f t="shared" si="2"/>
        <v>88.406717904011572</v>
      </c>
      <c r="G17" s="264">
        <v>22081.845108800866</v>
      </c>
      <c r="H17" s="264">
        <v>21509.266089113073</v>
      </c>
      <c r="I17" s="256">
        <f t="shared" si="1"/>
        <v>102.66201095525804</v>
      </c>
      <c r="J17" s="261">
        <f t="shared" si="3"/>
        <v>87.963328853406864</v>
      </c>
    </row>
    <row r="18" spans="1:10" ht="13.6" customHeight="1">
      <c r="A18" s="255" t="s">
        <v>16</v>
      </c>
      <c r="B18" s="263">
        <v>29552.312749755638</v>
      </c>
      <c r="C18" s="264">
        <v>23017.055529405578</v>
      </c>
      <c r="D18" s="264">
        <v>20935.249432546207</v>
      </c>
      <c r="E18" s="256">
        <f t="shared" si="0"/>
        <v>109.94402337343527</v>
      </c>
      <c r="F18" s="260">
        <f t="shared" si="2"/>
        <v>77.885801102304256</v>
      </c>
      <c r="G18" s="264">
        <v>22644.037124961782</v>
      </c>
      <c r="H18" s="264">
        <v>20430.358237311517</v>
      </c>
      <c r="I18" s="256">
        <f t="shared" si="1"/>
        <v>110.83524264203784</v>
      </c>
      <c r="J18" s="261">
        <f t="shared" si="3"/>
        <v>76.623570265745172</v>
      </c>
    </row>
    <row r="19" spans="1:10" ht="13.6" customHeight="1">
      <c r="A19" s="255" t="s">
        <v>17</v>
      </c>
      <c r="B19" s="263">
        <v>26940.794953694374</v>
      </c>
      <c r="C19" s="264">
        <v>21597.301657309214</v>
      </c>
      <c r="D19" s="264">
        <v>19701.938645887149</v>
      </c>
      <c r="E19" s="256">
        <f t="shared" si="0"/>
        <v>109.62018533043056</v>
      </c>
      <c r="F19" s="261">
        <f t="shared" si="2"/>
        <v>80.165792042998305</v>
      </c>
      <c r="G19" s="264">
        <v>21089.465648665424</v>
      </c>
      <c r="H19" s="264">
        <v>19045.85775498108</v>
      </c>
      <c r="I19" s="256">
        <f t="shared" si="1"/>
        <v>110.72993361587969</v>
      </c>
      <c r="J19" s="261">
        <f t="shared" si="3"/>
        <v>78.280784531094312</v>
      </c>
    </row>
    <row r="20" spans="1:10" ht="13.6" customHeight="1">
      <c r="A20" s="255" t="s">
        <v>18</v>
      </c>
      <c r="B20" s="263">
        <v>24338.03910925582</v>
      </c>
      <c r="C20" s="264">
        <v>26313.153695352565</v>
      </c>
      <c r="D20" s="264">
        <v>25070.170948252198</v>
      </c>
      <c r="E20" s="256">
        <f t="shared" si="0"/>
        <v>104.9580146448384</v>
      </c>
      <c r="F20" s="257">
        <f t="shared" si="2"/>
        <v>108.11533984817044</v>
      </c>
      <c r="G20" s="264">
        <v>25800.73144181148</v>
      </c>
      <c r="H20" s="264">
        <v>24544.040358419683</v>
      </c>
      <c r="I20" s="256">
        <f t="shared" si="1"/>
        <v>105.12014755940824</v>
      </c>
      <c r="J20" s="257">
        <f t="shared" si="3"/>
        <v>106.00990213710107</v>
      </c>
    </row>
    <row r="21" spans="1:10" ht="13.6" customHeight="1">
      <c r="A21" s="255" t="s">
        <v>19</v>
      </c>
      <c r="B21" s="263">
        <v>28353.209632774611</v>
      </c>
      <c r="C21" s="264">
        <v>21990.425379972774</v>
      </c>
      <c r="D21" s="264">
        <v>18580.707756727439</v>
      </c>
      <c r="E21" s="256">
        <f t="shared" si="0"/>
        <v>118.3508489982616</v>
      </c>
      <c r="F21" s="261">
        <f t="shared" si="2"/>
        <v>77.558857232703417</v>
      </c>
      <c r="G21" s="264">
        <v>21825.39678084309</v>
      </c>
      <c r="H21" s="264">
        <v>18906.327849489047</v>
      </c>
      <c r="I21" s="256">
        <f t="shared" si="1"/>
        <v>115.43963986339595</v>
      </c>
      <c r="J21" s="261">
        <f t="shared" si="3"/>
        <v>76.976811667961002</v>
      </c>
    </row>
    <row r="22" spans="1:10" ht="13.6" customHeight="1">
      <c r="A22" s="255" t="s">
        <v>20</v>
      </c>
      <c r="B22" s="263">
        <v>32370.533915265576</v>
      </c>
      <c r="C22" s="264">
        <v>27042.245779538458</v>
      </c>
      <c r="D22" s="264">
        <v>24909.339923608484</v>
      </c>
      <c r="E22" s="256">
        <f t="shared" si="0"/>
        <v>108.56267513499407</v>
      </c>
      <c r="F22" s="260">
        <f t="shared" si="2"/>
        <v>83.539696473111434</v>
      </c>
      <c r="G22" s="264">
        <v>26798.980662518952</v>
      </c>
      <c r="H22" s="264">
        <v>24780.121426101276</v>
      </c>
      <c r="I22" s="256">
        <f t="shared" si="1"/>
        <v>108.1470917825737</v>
      </c>
      <c r="J22" s="261">
        <f t="shared" si="3"/>
        <v>82.788194759681915</v>
      </c>
    </row>
    <row r="23" spans="1:10" ht="13.6" customHeight="1">
      <c r="A23" s="255" t="s">
        <v>21</v>
      </c>
      <c r="B23" s="263">
        <v>31922.274436967684</v>
      </c>
      <c r="C23" s="264">
        <v>24796.92659874538</v>
      </c>
      <c r="D23" s="264">
        <v>22254.647599046632</v>
      </c>
      <c r="E23" s="256">
        <f t="shared" si="0"/>
        <v>111.42358686375091</v>
      </c>
      <c r="F23" s="261">
        <f t="shared" si="2"/>
        <v>77.679072171716015</v>
      </c>
      <c r="G23" s="264">
        <v>23915.209960666518</v>
      </c>
      <c r="H23" s="264">
        <v>21501.811833068863</v>
      </c>
      <c r="I23" s="256">
        <f t="shared" si="1"/>
        <v>111.22416169546212</v>
      </c>
      <c r="J23" s="261">
        <f t="shared" si="3"/>
        <v>74.916998811874876</v>
      </c>
    </row>
    <row r="24" spans="1:10" ht="13.6" customHeight="1">
      <c r="A24" s="255" t="s">
        <v>323</v>
      </c>
      <c r="B24" s="263">
        <v>79282.005666024779</v>
      </c>
      <c r="C24" s="264">
        <v>32089.501970567264</v>
      </c>
      <c r="D24" s="264">
        <v>33416.008092545548</v>
      </c>
      <c r="E24" s="256">
        <f t="shared" si="0"/>
        <v>96.030327385890828</v>
      </c>
      <c r="F24" s="261">
        <f t="shared" si="2"/>
        <v>40.475138968789715</v>
      </c>
      <c r="G24" s="264">
        <v>35571.077018124117</v>
      </c>
      <c r="H24" s="264">
        <v>33284.683188675561</v>
      </c>
      <c r="I24" s="256">
        <f t="shared" si="1"/>
        <v>106.86920712595654</v>
      </c>
      <c r="J24" s="261">
        <f t="shared" si="3"/>
        <v>44.866520112983991</v>
      </c>
    </row>
    <row r="25" spans="1:10" ht="27.2">
      <c r="A25" s="253" t="s">
        <v>23</v>
      </c>
      <c r="B25" s="250">
        <v>47387.453954322467</v>
      </c>
      <c r="C25" s="251">
        <v>26038.613149349698</v>
      </c>
      <c r="D25" s="251">
        <v>24529.230062791215</v>
      </c>
      <c r="E25" s="254">
        <f t="shared" si="0"/>
        <v>106.15340588634329</v>
      </c>
      <c r="F25" s="252">
        <f>C25/B25*100</f>
        <v>54.948326986397575</v>
      </c>
      <c r="G25" s="251">
        <v>35321.4211209731</v>
      </c>
      <c r="H25" s="251">
        <v>31555.102057090458</v>
      </c>
      <c r="I25" s="254">
        <f t="shared" si="1"/>
        <v>111.93568969312318</v>
      </c>
      <c r="J25" s="252">
        <f>G25/$B25*100</f>
        <v>74.537494998190851</v>
      </c>
    </row>
    <row r="26" spans="1:10" ht="13.6" customHeight="1">
      <c r="A26" s="255" t="s">
        <v>24</v>
      </c>
      <c r="B26" s="263">
        <v>36451.212827458876</v>
      </c>
      <c r="C26" s="264">
        <v>26965.978138517716</v>
      </c>
      <c r="D26" s="264">
        <v>22486.424458813191</v>
      </c>
      <c r="E26" s="256">
        <f>C26/D26*100</f>
        <v>119.92114703655714</v>
      </c>
      <c r="F26" s="261">
        <f>C26/B26*100</f>
        <v>73.978274100674398</v>
      </c>
      <c r="G26" s="264">
        <v>40083.261397186412</v>
      </c>
      <c r="H26" s="264">
        <v>34318.540580895431</v>
      </c>
      <c r="I26" s="256">
        <f t="shared" si="1"/>
        <v>116.79768637801604</v>
      </c>
      <c r="J26" s="257">
        <f>G26/$B26*100</f>
        <v>109.96413641137201</v>
      </c>
    </row>
    <row r="27" spans="1:10" ht="13.6" customHeight="1">
      <c r="A27" s="255" t="s">
        <v>25</v>
      </c>
      <c r="B27" s="263">
        <v>47643.895032579159</v>
      </c>
      <c r="C27" s="264">
        <v>25673.289643539367</v>
      </c>
      <c r="D27" s="264">
        <v>25187.59165074132</v>
      </c>
      <c r="E27" s="256">
        <f t="shared" si="0"/>
        <v>101.92832248328018</v>
      </c>
      <c r="F27" s="261">
        <f t="shared" ref="F27:F52" si="4">C27/B27*100</f>
        <v>53.885790878314687</v>
      </c>
      <c r="G27" s="264">
        <v>30974.469224980203</v>
      </c>
      <c r="H27" s="264">
        <v>27711.691892806743</v>
      </c>
      <c r="I27" s="256">
        <f t="shared" si="1"/>
        <v>111.77400984679826</v>
      </c>
      <c r="J27" s="261">
        <f t="shared" ref="J27:J52" si="5">G27/$B27*100</f>
        <v>65.01246215029164</v>
      </c>
    </row>
    <row r="28" spans="1:10" ht="13.6" customHeight="1">
      <c r="A28" s="255" t="s">
        <v>324</v>
      </c>
      <c r="B28" s="263">
        <v>44979.425776005337</v>
      </c>
      <c r="C28" s="264">
        <v>30369.712206623546</v>
      </c>
      <c r="D28" s="264">
        <v>27815.663221646355</v>
      </c>
      <c r="E28" s="256">
        <f t="shared" si="0"/>
        <v>109.18205316416692</v>
      </c>
      <c r="F28" s="261">
        <f t="shared" si="4"/>
        <v>67.519119425540836</v>
      </c>
      <c r="G28" s="264">
        <v>48840.547500659719</v>
      </c>
      <c r="H28" s="264">
        <v>39370.968663694832</v>
      </c>
      <c r="I28" s="256">
        <f t="shared" si="1"/>
        <v>124.05218656887422</v>
      </c>
      <c r="J28" s="257">
        <f t="shared" si="5"/>
        <v>108.58419523602308</v>
      </c>
    </row>
    <row r="29" spans="1:10" ht="13.6" customHeight="1">
      <c r="A29" s="255" t="s">
        <v>27</v>
      </c>
      <c r="B29" s="263">
        <v>34108.861787754453</v>
      </c>
      <c r="C29" s="264">
        <v>23912.658698742864</v>
      </c>
      <c r="D29" s="264">
        <v>22246.132499677693</v>
      </c>
      <c r="E29" s="256">
        <f t="shared" si="0"/>
        <v>107.49130752992374</v>
      </c>
      <c r="F29" s="261">
        <f t="shared" si="4"/>
        <v>70.10687969461307</v>
      </c>
      <c r="G29" s="264">
        <v>27871.805542744496</v>
      </c>
      <c r="H29" s="264">
        <v>24937.75096941318</v>
      </c>
      <c r="I29" s="256">
        <f t="shared" si="1"/>
        <v>111.76551396687702</v>
      </c>
      <c r="J29" s="261">
        <f t="shared" si="5"/>
        <v>81.714264510435399</v>
      </c>
    </row>
    <row r="30" spans="1:10" ht="13.6" customHeight="1">
      <c r="A30" s="255" t="s">
        <v>28</v>
      </c>
      <c r="B30" s="263">
        <v>30348.010563194843</v>
      </c>
      <c r="C30" s="264">
        <v>27097.072863864018</v>
      </c>
      <c r="D30" s="264">
        <v>28437.451027839834</v>
      </c>
      <c r="E30" s="256">
        <f t="shared" si="0"/>
        <v>95.286574163543676</v>
      </c>
      <c r="F30" s="260">
        <f t="shared" si="4"/>
        <v>89.287806221889667</v>
      </c>
      <c r="G30" s="264">
        <v>37006.879038009189</v>
      </c>
      <c r="H30" s="264">
        <v>31332.277825725389</v>
      </c>
      <c r="I30" s="256">
        <f t="shared" si="1"/>
        <v>118.11103949686246</v>
      </c>
      <c r="J30" s="257">
        <f t="shared" si="5"/>
        <v>121.94169684022063</v>
      </c>
    </row>
    <row r="31" spans="1:10" ht="13.6" customHeight="1">
      <c r="A31" s="255" t="s">
        <v>29</v>
      </c>
      <c r="B31" s="263">
        <v>40756.033212025242</v>
      </c>
      <c r="C31" s="264">
        <v>36150.994499809123</v>
      </c>
      <c r="D31" s="264">
        <v>33863.848822140339</v>
      </c>
      <c r="E31" s="256">
        <f t="shared" si="0"/>
        <v>106.75394486220786</v>
      </c>
      <c r="F31" s="260">
        <f t="shared" si="4"/>
        <v>88.70096437438032</v>
      </c>
      <c r="G31" s="264">
        <v>34096.90658607478</v>
      </c>
      <c r="H31" s="264">
        <v>32389.127547440374</v>
      </c>
      <c r="I31" s="256">
        <f t="shared" si="1"/>
        <v>105.2726923135951</v>
      </c>
      <c r="J31" s="261">
        <f t="shared" si="5"/>
        <v>83.661004025323891</v>
      </c>
    </row>
    <row r="32" spans="1:10" ht="13.6" customHeight="1">
      <c r="A32" s="255" t="s">
        <v>30</v>
      </c>
      <c r="B32" s="264">
        <v>53761.751647160418</v>
      </c>
      <c r="C32" s="264">
        <v>30318.65658033573</v>
      </c>
      <c r="D32" s="264">
        <v>28617.696626126126</v>
      </c>
      <c r="E32" s="256">
        <f t="shared" si="0"/>
        <v>105.94373466331577</v>
      </c>
      <c r="F32" s="261">
        <f t="shared" si="4"/>
        <v>56.394473117836178</v>
      </c>
      <c r="G32" s="264">
        <v>113153.92384504192</v>
      </c>
      <c r="H32" s="264">
        <v>102773.80312957842</v>
      </c>
      <c r="I32" s="256">
        <f t="shared" si="1"/>
        <v>110.09996750083883</v>
      </c>
      <c r="J32" s="257">
        <f t="shared" si="5"/>
        <v>210.47291127654034</v>
      </c>
    </row>
    <row r="33" spans="1:10" ht="13.6" customHeight="1">
      <c r="A33" s="255" t="s">
        <v>31</v>
      </c>
      <c r="B33" s="263">
        <v>29790.286825095536</v>
      </c>
      <c r="C33" s="264">
        <v>18933.351620402034</v>
      </c>
      <c r="D33" s="264">
        <v>18470.729392033543</v>
      </c>
      <c r="E33" s="256">
        <f t="shared" si="0"/>
        <v>102.50462349672027</v>
      </c>
      <c r="F33" s="261">
        <f t="shared" si="4"/>
        <v>63.555452592864768</v>
      </c>
      <c r="G33" s="264">
        <v>18477.095383124324</v>
      </c>
      <c r="H33" s="264">
        <v>18198.730406060607</v>
      </c>
      <c r="I33" s="256">
        <f t="shared" si="1"/>
        <v>101.52958459657722</v>
      </c>
      <c r="J33" s="261">
        <f t="shared" si="5"/>
        <v>62.023892188775754</v>
      </c>
    </row>
    <row r="34" spans="1:10" ht="13.6" customHeight="1">
      <c r="A34" s="255" t="s">
        <v>32</v>
      </c>
      <c r="B34" s="263">
        <v>25122.634626622701</v>
      </c>
      <c r="C34" s="264">
        <v>16226.948576958659</v>
      </c>
      <c r="D34" s="264">
        <v>15231.906628366847</v>
      </c>
      <c r="E34" s="256">
        <f t="shared" si="0"/>
        <v>106.53261586267024</v>
      </c>
      <c r="F34" s="261">
        <f t="shared" si="4"/>
        <v>64.590950822342506</v>
      </c>
      <c r="G34" s="264">
        <v>16455.860100003192</v>
      </c>
      <c r="H34" s="264">
        <v>15370.45651174195</v>
      </c>
      <c r="I34" s="256">
        <f t="shared" si="1"/>
        <v>107.0616223235274</v>
      </c>
      <c r="J34" s="261">
        <f t="shared" si="5"/>
        <v>65.502127243313709</v>
      </c>
    </row>
    <row r="35" spans="1:10" ht="13.6" customHeight="1">
      <c r="A35" s="255" t="s">
        <v>325</v>
      </c>
      <c r="B35" s="263">
        <v>58444.885288533995</v>
      </c>
      <c r="C35" s="264">
        <v>32399.544499579097</v>
      </c>
      <c r="D35" s="264">
        <v>30364.166349334795</v>
      </c>
      <c r="E35" s="256">
        <f t="shared" si="0"/>
        <v>106.70322421115603</v>
      </c>
      <c r="F35" s="261">
        <f t="shared" si="4"/>
        <v>55.436064832067345</v>
      </c>
      <c r="G35" s="264">
        <v>35558.27049770447</v>
      </c>
      <c r="H35" s="264">
        <v>33159.663383034582</v>
      </c>
      <c r="I35" s="256">
        <f t="shared" si="1"/>
        <v>107.23350863657164</v>
      </c>
      <c r="J35" s="261">
        <f t="shared" si="5"/>
        <v>60.840688320557732</v>
      </c>
    </row>
    <row r="36" spans="1:10">
      <c r="A36" s="262" t="s">
        <v>34</v>
      </c>
      <c r="B36" s="250">
        <v>29436.085543366593</v>
      </c>
      <c r="C36" s="251">
        <v>22498.545470758938</v>
      </c>
      <c r="D36" s="251">
        <v>21418.107708485204</v>
      </c>
      <c r="E36" s="254">
        <f t="shared" si="0"/>
        <v>105.04450615796324</v>
      </c>
      <c r="F36" s="252">
        <f t="shared" si="4"/>
        <v>76.431852454067126</v>
      </c>
      <c r="G36" s="251">
        <v>21887.106233403389</v>
      </c>
      <c r="H36" s="251">
        <v>20898.860299054824</v>
      </c>
      <c r="I36" s="254">
        <f t="shared" si="1"/>
        <v>104.72870730847109</v>
      </c>
      <c r="J36" s="252">
        <f t="shared" si="5"/>
        <v>74.354676681307708</v>
      </c>
    </row>
    <row r="37" spans="1:10" ht="13.6" customHeight="1">
      <c r="A37" s="255" t="s">
        <v>35</v>
      </c>
      <c r="B37" s="263">
        <v>25011.315902113591</v>
      </c>
      <c r="C37" s="264">
        <v>23970.791720943696</v>
      </c>
      <c r="D37" s="264">
        <v>23058.5400028023</v>
      </c>
      <c r="E37" s="256">
        <f t="shared" si="0"/>
        <v>103.95624232076501</v>
      </c>
      <c r="F37" s="259">
        <f t="shared" si="4"/>
        <v>95.839786338143199</v>
      </c>
      <c r="G37" s="264">
        <v>21851.96626136488</v>
      </c>
      <c r="H37" s="264">
        <v>20891.642651296828</v>
      </c>
      <c r="I37" s="256">
        <f t="shared" si="1"/>
        <v>104.59668790097957</v>
      </c>
      <c r="J37" s="261">
        <f t="shared" si="5"/>
        <v>87.368318991637977</v>
      </c>
    </row>
    <row r="38" spans="1:10" ht="13.6" customHeight="1">
      <c r="A38" s="255" t="s">
        <v>39</v>
      </c>
      <c r="B38" s="263">
        <v>24125.612317904928</v>
      </c>
      <c r="C38" s="264">
        <v>11575.060508905852</v>
      </c>
      <c r="D38" s="264">
        <v>10157.698443048348</v>
      </c>
      <c r="E38" s="256">
        <f t="shared" si="0"/>
        <v>113.95357495405376</v>
      </c>
      <c r="F38" s="261">
        <f t="shared" si="4"/>
        <v>47.978307685543676</v>
      </c>
      <c r="G38" s="264">
        <v>11953.680574860575</v>
      </c>
      <c r="H38" s="264">
        <v>10579.887394455653</v>
      </c>
      <c r="I38" s="256">
        <f t="shared" si="1"/>
        <v>112.98495087126214</v>
      </c>
      <c r="J38" s="261">
        <f t="shared" si="5"/>
        <v>49.547677453098665</v>
      </c>
    </row>
    <row r="39" spans="1:10" ht="13.6" customHeight="1">
      <c r="A39" s="500" t="s">
        <v>105</v>
      </c>
      <c r="B39" s="263">
        <v>27274.104107347157</v>
      </c>
      <c r="C39" s="264">
        <v>19651.484952512608</v>
      </c>
      <c r="D39" s="264">
        <v>16220.624252091642</v>
      </c>
      <c r="E39" s="256">
        <f t="shared" si="0"/>
        <v>121.15122480553457</v>
      </c>
      <c r="F39" s="261">
        <f>C39/B39*100</f>
        <v>72.051807367043267</v>
      </c>
      <c r="G39" s="264">
        <v>19310.127106741573</v>
      </c>
      <c r="H39" s="264">
        <v>16034.646458322279</v>
      </c>
      <c r="I39" s="256">
        <f t="shared" si="1"/>
        <v>120.4275202258623</v>
      </c>
      <c r="J39" s="261">
        <f t="shared" si="5"/>
        <v>70.800225117347736</v>
      </c>
    </row>
    <row r="40" spans="1:10" ht="13.6" customHeight="1">
      <c r="A40" s="255" t="s">
        <v>43</v>
      </c>
      <c r="B40" s="263">
        <v>31409.072778129608</v>
      </c>
      <c r="C40" s="264">
        <v>24043.830361911037</v>
      </c>
      <c r="D40" s="264">
        <v>23941.193545484984</v>
      </c>
      <c r="E40" s="256">
        <f t="shared" si="0"/>
        <v>100.42870384148166</v>
      </c>
      <c r="F40" s="260">
        <f t="shared" si="4"/>
        <v>76.550589480161136</v>
      </c>
      <c r="G40" s="264">
        <v>23638.851842964879</v>
      </c>
      <c r="H40" s="264">
        <v>23833.140686596042</v>
      </c>
      <c r="I40" s="256">
        <f t="shared" si="1"/>
        <v>99.18479546533105</v>
      </c>
      <c r="J40" s="261">
        <f t="shared" si="5"/>
        <v>75.261221526490914</v>
      </c>
    </row>
    <row r="41" spans="1:10" ht="13.6" customHeight="1">
      <c r="A41" s="255" t="s">
        <v>45</v>
      </c>
      <c r="B41" s="263">
        <v>30651.861338772655</v>
      </c>
      <c r="C41" s="264">
        <v>16834.642043290045</v>
      </c>
      <c r="D41" s="264">
        <v>15796.427422532688</v>
      </c>
      <c r="E41" s="256">
        <f t="shared" si="0"/>
        <v>106.57246472880573</v>
      </c>
      <c r="F41" s="260">
        <f t="shared" si="4"/>
        <v>54.922087299133423</v>
      </c>
      <c r="G41" s="264">
        <v>14646.566040904781</v>
      </c>
      <c r="H41" s="264">
        <v>12632.09237789361</v>
      </c>
      <c r="I41" s="256">
        <f t="shared" si="1"/>
        <v>115.94726829687009</v>
      </c>
      <c r="J41" s="261">
        <f t="shared" si="5"/>
        <v>47.783610525399993</v>
      </c>
    </row>
    <row r="42" spans="1:10" ht="13.6" customHeight="1">
      <c r="A42" s="255" t="s">
        <v>46</v>
      </c>
      <c r="B42" s="263">
        <v>28775.137739257178</v>
      </c>
      <c r="C42" s="264">
        <v>20022.492737945737</v>
      </c>
      <c r="D42" s="264">
        <v>18772.75927417578</v>
      </c>
      <c r="E42" s="256">
        <f t="shared" si="0"/>
        <v>106.65716448774324</v>
      </c>
      <c r="F42" s="260">
        <f t="shared" si="4"/>
        <v>69.58261301606062</v>
      </c>
      <c r="G42" s="264">
        <v>19732.215967924465</v>
      </c>
      <c r="H42" s="264">
        <v>18404.296576116521</v>
      </c>
      <c r="I42" s="256">
        <f t="shared" si="1"/>
        <v>107.21526838211899</v>
      </c>
      <c r="J42" s="261">
        <f t="shared" si="5"/>
        <v>68.573836715312439</v>
      </c>
    </row>
    <row r="43" spans="1:10" ht="13.6" customHeight="1">
      <c r="A43" s="255" t="s">
        <v>47</v>
      </c>
      <c r="B43" s="263">
        <v>28509.990142923758</v>
      </c>
      <c r="C43" s="264">
        <v>22362.415564708524</v>
      </c>
      <c r="D43" s="264">
        <v>20626.36653049316</v>
      </c>
      <c r="E43" s="256">
        <f t="shared" si="0"/>
        <v>108.41664978487056</v>
      </c>
      <c r="F43" s="260">
        <f t="shared" si="4"/>
        <v>78.437121348002023</v>
      </c>
      <c r="G43" s="264">
        <v>21949.893336473389</v>
      </c>
      <c r="H43" s="264">
        <v>20211.372521858968</v>
      </c>
      <c r="I43" s="256">
        <f t="shared" si="1"/>
        <v>108.60169596465643</v>
      </c>
      <c r="J43" s="261">
        <f t="shared" si="5"/>
        <v>76.99018213067113</v>
      </c>
    </row>
    <row r="44" spans="1:10" ht="13.6" customHeight="1">
      <c r="A44" s="500" t="s">
        <v>106</v>
      </c>
      <c r="B44" s="263">
        <v>28329.299657971937</v>
      </c>
      <c r="C44" s="264">
        <v>27042.312911654582</v>
      </c>
      <c r="D44" s="264">
        <v>26996.07683282833</v>
      </c>
      <c r="E44" s="256">
        <f t="shared" si="0"/>
        <v>100.17126962229574</v>
      </c>
      <c r="F44" s="259">
        <f t="shared" si="4"/>
        <v>95.457047078976444</v>
      </c>
      <c r="G44" s="264">
        <v>31971.889096633848</v>
      </c>
      <c r="H44" s="264">
        <v>32597.227401802553</v>
      </c>
      <c r="I44" s="256">
        <f t="shared" si="1"/>
        <v>98.081621183726426</v>
      </c>
      <c r="J44" s="257">
        <f t="shared" si="5"/>
        <v>112.8580285522056</v>
      </c>
    </row>
    <row r="45" spans="1:10" ht="27.2">
      <c r="A45" s="253" t="s">
        <v>91</v>
      </c>
      <c r="B45" s="250">
        <v>25104.87410117203</v>
      </c>
      <c r="C45" s="251">
        <v>18842.397375035769</v>
      </c>
      <c r="D45" s="251">
        <v>17062.316215864405</v>
      </c>
      <c r="E45" s="254">
        <f t="shared" si="0"/>
        <v>110.43282246472646</v>
      </c>
      <c r="F45" s="252">
        <f t="shared" si="4"/>
        <v>75.054737574470067</v>
      </c>
      <c r="G45" s="251">
        <v>18272.662343413358</v>
      </c>
      <c r="H45" s="251">
        <v>16481.795219092604</v>
      </c>
      <c r="I45" s="254">
        <f t="shared" si="1"/>
        <v>110.86572852359072</v>
      </c>
      <c r="J45" s="252">
        <f t="shared" si="5"/>
        <v>72.785317583250858</v>
      </c>
    </row>
    <row r="46" spans="1:10" ht="13.6" customHeight="1">
      <c r="A46" s="255" t="s">
        <v>36</v>
      </c>
      <c r="B46" s="263">
        <v>23150.758207456638</v>
      </c>
      <c r="C46" s="264">
        <v>10396.487905483898</v>
      </c>
      <c r="D46" s="264">
        <v>6573.5378708662092</v>
      </c>
      <c r="E46" s="256">
        <f t="shared" si="0"/>
        <v>158.15665946888248</v>
      </c>
      <c r="F46" s="261">
        <f t="shared" si="4"/>
        <v>44.907764196402383</v>
      </c>
      <c r="G46" s="264">
        <v>10752.02646164004</v>
      </c>
      <c r="H46" s="264">
        <v>7522.2369264778745</v>
      </c>
      <c r="I46" s="256">
        <f t="shared" si="1"/>
        <v>142.93655686107783</v>
      </c>
      <c r="J46" s="261">
        <f t="shared" si="5"/>
        <v>46.44351759579483</v>
      </c>
    </row>
    <row r="47" spans="1:10" ht="13.6" customHeight="1">
      <c r="A47" s="255" t="s">
        <v>37</v>
      </c>
      <c r="B47" s="263">
        <v>25176.749319057013</v>
      </c>
      <c r="C47" s="264">
        <v>16096.096096096097</v>
      </c>
      <c r="D47" s="264">
        <v>13295.745920745921</v>
      </c>
      <c r="E47" s="256">
        <f t="shared" si="0"/>
        <v>121.06200127501437</v>
      </c>
      <c r="F47" s="261">
        <f t="shared" si="4"/>
        <v>63.932384169677114</v>
      </c>
      <c r="G47" s="264">
        <v>16080.796403339757</v>
      </c>
      <c r="H47" s="264">
        <v>12654.111321948134</v>
      </c>
      <c r="I47" s="256">
        <f t="shared" si="1"/>
        <v>127.07961858568568</v>
      </c>
      <c r="J47" s="261">
        <f t="shared" si="5"/>
        <v>63.871615034780262</v>
      </c>
    </row>
    <row r="48" spans="1:10" ht="13.6" customHeight="1">
      <c r="A48" s="255" t="s">
        <v>38</v>
      </c>
      <c r="B48" s="263">
        <v>24864.448868429066</v>
      </c>
      <c r="C48" s="264">
        <v>13818.416718346254</v>
      </c>
      <c r="D48" s="264">
        <v>11856.13127354049</v>
      </c>
      <c r="E48" s="256">
        <f t="shared" si="0"/>
        <v>116.55080733784575</v>
      </c>
      <c r="F48" s="261">
        <f t="shared" si="4"/>
        <v>55.574997022724283</v>
      </c>
      <c r="G48" s="264">
        <v>13967.209908746556</v>
      </c>
      <c r="H48" s="264">
        <v>12146.582870258517</v>
      </c>
      <c r="I48" s="256">
        <f t="shared" si="1"/>
        <v>114.98880020771875</v>
      </c>
      <c r="J48" s="261">
        <f t="shared" si="5"/>
        <v>56.173414430597049</v>
      </c>
    </row>
    <row r="49" spans="1:10" ht="13.6" customHeight="1">
      <c r="A49" s="255" t="s">
        <v>40</v>
      </c>
      <c r="B49" s="263">
        <v>23596.708677011811</v>
      </c>
      <c r="C49" s="264">
        <v>21442.903209243486</v>
      </c>
      <c r="D49" s="264">
        <v>20043.167576369546</v>
      </c>
      <c r="E49" s="256">
        <f t="shared" si="0"/>
        <v>106.98360489947805</v>
      </c>
      <c r="F49" s="259">
        <f t="shared" si="4"/>
        <v>90.872432688603794</v>
      </c>
      <c r="G49" s="264">
        <v>20549.714055795339</v>
      </c>
      <c r="H49" s="264">
        <v>19598.479874199689</v>
      </c>
      <c r="I49" s="256">
        <f t="shared" si="1"/>
        <v>104.85361205410577</v>
      </c>
      <c r="J49" s="261">
        <f t="shared" si="5"/>
        <v>87.087204987257863</v>
      </c>
    </row>
    <row r="50" spans="1:10" ht="13.6" customHeight="1">
      <c r="A50" s="255" t="s">
        <v>326</v>
      </c>
      <c r="B50" s="263">
        <v>25799.868657906511</v>
      </c>
      <c r="C50" s="264">
        <v>9600.4852018467645</v>
      </c>
      <c r="D50" s="264">
        <v>9317.6417288174689</v>
      </c>
      <c r="E50" s="256">
        <f t="shared" si="0"/>
        <v>103.03556931315056</v>
      </c>
      <c r="F50" s="261">
        <f t="shared" si="4"/>
        <v>37.211372387760754</v>
      </c>
      <c r="G50" s="264">
        <v>10883.009179260145</v>
      </c>
      <c r="H50" s="264">
        <v>10118.932896076663</v>
      </c>
      <c r="I50" s="256">
        <f t="shared" si="1"/>
        <v>107.55095711208571</v>
      </c>
      <c r="J50" s="261">
        <f t="shared" si="5"/>
        <v>42.182420862537953</v>
      </c>
    </row>
    <row r="51" spans="1:10" ht="13.6" customHeight="1">
      <c r="A51" s="255" t="s">
        <v>42</v>
      </c>
      <c r="B51" s="263">
        <v>24094.971806166064</v>
      </c>
      <c r="C51" s="264">
        <v>6028.2209555555555</v>
      </c>
      <c r="D51" s="264">
        <v>6174.0126541189311</v>
      </c>
      <c r="E51" s="256">
        <f t="shared" si="0"/>
        <v>97.638623262844916</v>
      </c>
      <c r="F51" s="261">
        <f t="shared" si="4"/>
        <v>25.018584807029715</v>
      </c>
      <c r="G51" s="264">
        <v>8071.0605329593263</v>
      </c>
      <c r="H51" s="264">
        <v>7317.2537598363233</v>
      </c>
      <c r="I51" s="256">
        <f t="shared" si="1"/>
        <v>110.30177164635964</v>
      </c>
      <c r="J51" s="261">
        <f t="shared" si="5"/>
        <v>33.496866474414752</v>
      </c>
    </row>
    <row r="52" spans="1:10" ht="13.6" customHeight="1">
      <c r="A52" s="255" t="s">
        <v>44</v>
      </c>
      <c r="B52" s="263">
        <v>26566.287136642488</v>
      </c>
      <c r="C52" s="264">
        <v>20796.039852664231</v>
      </c>
      <c r="D52" s="264">
        <v>20012.604349885594</v>
      </c>
      <c r="E52" s="256">
        <f t="shared" si="0"/>
        <v>103.91471039491726</v>
      </c>
      <c r="F52" s="261">
        <f t="shared" si="4"/>
        <v>78.279812853413603</v>
      </c>
      <c r="G52" s="264">
        <v>20547.143103600465</v>
      </c>
      <c r="H52" s="264">
        <v>19631.25566158682</v>
      </c>
      <c r="I52" s="256">
        <f t="shared" si="1"/>
        <v>104.66545521999286</v>
      </c>
      <c r="J52" s="261">
        <f t="shared" si="5"/>
        <v>77.342923374716122</v>
      </c>
    </row>
    <row r="53" spans="1:10" ht="27.7" customHeight="1">
      <c r="A53" s="253" t="s">
        <v>48</v>
      </c>
      <c r="B53" s="250">
        <v>29610.665130602596</v>
      </c>
      <c r="C53" s="251">
        <v>19080.690158419802</v>
      </c>
      <c r="D53" s="251">
        <v>17488.499658600973</v>
      </c>
      <c r="E53" s="254">
        <f t="shared" si="0"/>
        <v>109.10421437459203</v>
      </c>
      <c r="F53" s="252">
        <f>C53/B53*100</f>
        <v>64.438573312221635</v>
      </c>
      <c r="G53" s="251">
        <v>18995.254518545204</v>
      </c>
      <c r="H53" s="251">
        <v>17362.099744237239</v>
      </c>
      <c r="I53" s="254">
        <f t="shared" si="1"/>
        <v>109.40643584800299</v>
      </c>
      <c r="J53" s="252">
        <f>G53/$B53*100</f>
        <v>64.150043353513269</v>
      </c>
    </row>
    <row r="54" spans="1:10" ht="13.6" customHeight="1">
      <c r="A54" s="255" t="s">
        <v>49</v>
      </c>
      <c r="B54" s="263">
        <v>30746.694407857583</v>
      </c>
      <c r="C54" s="264">
        <v>17148.534468391576</v>
      </c>
      <c r="D54" s="264">
        <v>16161.39520199262</v>
      </c>
      <c r="E54" s="256">
        <f t="shared" si="0"/>
        <v>106.108007718772</v>
      </c>
      <c r="F54" s="261">
        <f>C54/B54*100</f>
        <v>55.773587368172883</v>
      </c>
      <c r="G54" s="264">
        <v>17139.53176788587</v>
      </c>
      <c r="H54" s="264">
        <v>16122.279830475863</v>
      </c>
      <c r="I54" s="256">
        <f t="shared" si="1"/>
        <v>106.3096035306812</v>
      </c>
      <c r="J54" s="261">
        <f>G54/$B54*100</f>
        <v>55.744307145764957</v>
      </c>
    </row>
    <row r="55" spans="1:10" ht="13.6" customHeight="1">
      <c r="A55" s="255" t="s">
        <v>50</v>
      </c>
      <c r="B55" s="263">
        <v>25819.282016828009</v>
      </c>
      <c r="C55" s="264">
        <v>24611.517029373292</v>
      </c>
      <c r="D55" s="264">
        <v>22151.875489330389</v>
      </c>
      <c r="E55" s="256">
        <f t="shared" si="0"/>
        <v>111.10353631785085</v>
      </c>
      <c r="F55" s="259">
        <f t="shared" ref="F55:F85" si="6">C55/B55*100</f>
        <v>95.322236355497637</v>
      </c>
      <c r="G55" s="264">
        <v>23500.518815319032</v>
      </c>
      <c r="H55" s="264">
        <v>21294.600039100686</v>
      </c>
      <c r="I55" s="256">
        <f t="shared" si="1"/>
        <v>110.35905239904899</v>
      </c>
      <c r="J55" s="259">
        <f t="shared" ref="J55:J85" si="7">G55/$B55*100</f>
        <v>91.019257623052042</v>
      </c>
    </row>
    <row r="56" spans="1:10" ht="13.6" customHeight="1">
      <c r="A56" s="255" t="s">
        <v>51</v>
      </c>
      <c r="B56" s="263">
        <v>24807.844728619446</v>
      </c>
      <c r="C56" s="264">
        <v>22872.872371103076</v>
      </c>
      <c r="D56" s="264">
        <v>20144.99950497743</v>
      </c>
      <c r="E56" s="256">
        <f t="shared" si="0"/>
        <v>113.54119103081459</v>
      </c>
      <c r="F56" s="259">
        <f t="shared" si="6"/>
        <v>92.200159350061966</v>
      </c>
      <c r="G56" s="264">
        <v>22248.643462049004</v>
      </c>
      <c r="H56" s="264">
        <v>19596.664191111537</v>
      </c>
      <c r="I56" s="256">
        <f t="shared" si="1"/>
        <v>113.53280969186747</v>
      </c>
      <c r="J56" s="261">
        <f t="shared" si="7"/>
        <v>89.683903238808838</v>
      </c>
    </row>
    <row r="57" spans="1:10" ht="13.6" customHeight="1">
      <c r="A57" s="255" t="s">
        <v>52</v>
      </c>
      <c r="B57" s="263">
        <v>32441.609207540198</v>
      </c>
      <c r="C57" s="264">
        <v>19913.097601731024</v>
      </c>
      <c r="D57" s="264">
        <v>19107.356717551902</v>
      </c>
      <c r="E57" s="256">
        <f t="shared" si="0"/>
        <v>104.2169144381911</v>
      </c>
      <c r="F57" s="261">
        <f t="shared" si="6"/>
        <v>61.381349717703735</v>
      </c>
      <c r="G57" s="264">
        <v>19899.986854600611</v>
      </c>
      <c r="H57" s="264">
        <v>19043.630378888949</v>
      </c>
      <c r="I57" s="256">
        <f t="shared" si="1"/>
        <v>104.49681315313171</v>
      </c>
      <c r="J57" s="261">
        <f t="shared" si="7"/>
        <v>61.340936349037158</v>
      </c>
    </row>
    <row r="58" spans="1:10" ht="13.6" customHeight="1">
      <c r="A58" s="255" t="s">
        <v>53</v>
      </c>
      <c r="B58" s="263">
        <v>29830.449180440144</v>
      </c>
      <c r="C58" s="264">
        <v>19732.533536482999</v>
      </c>
      <c r="D58" s="264">
        <v>17880.926710821146</v>
      </c>
      <c r="E58" s="256">
        <f t="shared" si="0"/>
        <v>110.35520616804106</v>
      </c>
      <c r="F58" s="261">
        <f t="shared" si="6"/>
        <v>66.148965498721495</v>
      </c>
      <c r="G58" s="264">
        <v>19947.428552869875</v>
      </c>
      <c r="H58" s="264">
        <v>17982.19126821043</v>
      </c>
      <c r="I58" s="256">
        <f t="shared" si="1"/>
        <v>110.92879758282663</v>
      </c>
      <c r="J58" s="261">
        <f t="shared" si="7"/>
        <v>66.869353633298374</v>
      </c>
    </row>
    <row r="59" spans="1:10" ht="13.6" customHeight="1">
      <c r="A59" s="255" t="s">
        <v>54</v>
      </c>
      <c r="B59" s="263">
        <v>24948.143924902623</v>
      </c>
      <c r="C59" s="264">
        <v>17106.637460757185</v>
      </c>
      <c r="D59" s="264">
        <v>16674.351833933441</v>
      </c>
      <c r="E59" s="256">
        <f t="shared" si="0"/>
        <v>102.59251832472441</v>
      </c>
      <c r="F59" s="261">
        <f t="shared" si="6"/>
        <v>68.568778151394909</v>
      </c>
      <c r="G59" s="264">
        <v>16908.424817149695</v>
      </c>
      <c r="H59" s="264">
        <v>16270.315831653184</v>
      </c>
      <c r="I59" s="256">
        <f t="shared" si="1"/>
        <v>103.92192132039071</v>
      </c>
      <c r="J59" s="261">
        <f t="shared" si="7"/>
        <v>67.774279593890441</v>
      </c>
    </row>
    <row r="60" spans="1:10" ht="13.6" customHeight="1">
      <c r="A60" s="255" t="s">
        <v>55</v>
      </c>
      <c r="B60" s="263">
        <v>33289.549553774974</v>
      </c>
      <c r="C60" s="264">
        <v>18004.28107034897</v>
      </c>
      <c r="D60" s="264">
        <v>16654.471225194553</v>
      </c>
      <c r="E60" s="256">
        <f t="shared" si="0"/>
        <v>108.10478956012997</v>
      </c>
      <c r="F60" s="261">
        <f t="shared" si="6"/>
        <v>54.083883115526618</v>
      </c>
      <c r="G60" s="264">
        <v>18563.215994160691</v>
      </c>
      <c r="H60" s="264">
        <v>16925.045011380727</v>
      </c>
      <c r="I60" s="256">
        <f t="shared" si="1"/>
        <v>109.67897563450157</v>
      </c>
      <c r="J60" s="261">
        <f t="shared" si="7"/>
        <v>55.76289328930153</v>
      </c>
    </row>
    <row r="61" spans="1:10" ht="13.6" customHeight="1">
      <c r="A61" s="255" t="s">
        <v>56</v>
      </c>
      <c r="B61" s="263">
        <v>25775.635043016406</v>
      </c>
      <c r="C61" s="264">
        <v>21101.854989604177</v>
      </c>
      <c r="D61" s="264">
        <v>19768.53663610002</v>
      </c>
      <c r="E61" s="256">
        <f t="shared" si="0"/>
        <v>106.74464872159194</v>
      </c>
      <c r="F61" s="260">
        <f t="shared" si="6"/>
        <v>81.867449451343262</v>
      </c>
      <c r="G61" s="264">
        <v>20463.144494225351</v>
      </c>
      <c r="H61" s="264">
        <v>18876.383628367239</v>
      </c>
      <c r="I61" s="256">
        <f t="shared" si="1"/>
        <v>108.40606387906604</v>
      </c>
      <c r="J61" s="261">
        <f t="shared" si="7"/>
        <v>79.389487242796719</v>
      </c>
    </row>
    <row r="62" spans="1:10" ht="13.6" customHeight="1">
      <c r="A62" s="255" t="s">
        <v>57</v>
      </c>
      <c r="B62" s="263">
        <v>30817.336380181685</v>
      </c>
      <c r="C62" s="264">
        <v>17686.473241259671</v>
      </c>
      <c r="D62" s="264">
        <v>16459.129425813895</v>
      </c>
      <c r="E62" s="256">
        <f t="shared" si="0"/>
        <v>107.45691818621255</v>
      </c>
      <c r="F62" s="260">
        <f t="shared" si="6"/>
        <v>57.391310602150746</v>
      </c>
      <c r="G62" s="264">
        <v>17641.967878610565</v>
      </c>
      <c r="H62" s="264">
        <v>16437.35967811813</v>
      </c>
      <c r="I62" s="256">
        <f t="shared" si="1"/>
        <v>107.32847746889693</v>
      </c>
      <c r="J62" s="261">
        <f t="shared" si="7"/>
        <v>57.246893959193493</v>
      </c>
    </row>
    <row r="63" spans="1:10" ht="13.6" customHeight="1">
      <c r="A63" s="255" t="s">
        <v>58</v>
      </c>
      <c r="B63" s="264">
        <v>28611.886762693983</v>
      </c>
      <c r="C63" s="264">
        <v>15766.630777636256</v>
      </c>
      <c r="D63" s="264">
        <v>14866.255389944072</v>
      </c>
      <c r="E63" s="256">
        <f t="shared" si="0"/>
        <v>106.05650423778687</v>
      </c>
      <c r="F63" s="260">
        <f t="shared" si="6"/>
        <v>55.105176769376151</v>
      </c>
      <c r="G63" s="264">
        <v>15880.371462900299</v>
      </c>
      <c r="H63" s="264">
        <v>14957.605254396163</v>
      </c>
      <c r="I63" s="256">
        <f t="shared" si="1"/>
        <v>106.1692108650409</v>
      </c>
      <c r="J63" s="261">
        <f t="shared" si="7"/>
        <v>55.502706251466606</v>
      </c>
    </row>
    <row r="64" spans="1:10" ht="13.6" customHeight="1">
      <c r="A64" s="255" t="s">
        <v>59</v>
      </c>
      <c r="B64" s="263">
        <v>25042.214294107958</v>
      </c>
      <c r="C64" s="264">
        <v>20406.490973731885</v>
      </c>
      <c r="D64" s="264">
        <v>19282.395196176793</v>
      </c>
      <c r="E64" s="256">
        <f t="shared" si="0"/>
        <v>105.82964806041302</v>
      </c>
      <c r="F64" s="260">
        <f t="shared" si="6"/>
        <v>81.488364942764719</v>
      </c>
      <c r="G64" s="264">
        <v>20219.884546101883</v>
      </c>
      <c r="H64" s="264">
        <v>19069.667848275862</v>
      </c>
      <c r="I64" s="256">
        <f t="shared" si="1"/>
        <v>106.03165564800341</v>
      </c>
      <c r="J64" s="261">
        <f t="shared" si="7"/>
        <v>80.74319750094665</v>
      </c>
    </row>
    <row r="65" spans="1:10" ht="13.6" customHeight="1">
      <c r="A65" s="255" t="s">
        <v>60</v>
      </c>
      <c r="B65" s="263">
        <v>30987.187904806618</v>
      </c>
      <c r="C65" s="264">
        <v>28142.386257359311</v>
      </c>
      <c r="D65" s="264">
        <v>19430.651939593208</v>
      </c>
      <c r="E65" s="256">
        <f t="shared" si="0"/>
        <v>144.83500782603431</v>
      </c>
      <c r="F65" s="259">
        <f t="shared" si="6"/>
        <v>90.819426221615828</v>
      </c>
      <c r="G65" s="264">
        <v>26845.337623577005</v>
      </c>
      <c r="H65" s="264">
        <v>19275.012710406994</v>
      </c>
      <c r="I65" s="256">
        <f t="shared" si="1"/>
        <v>139.27533033004244</v>
      </c>
      <c r="J65" s="261">
        <f t="shared" si="7"/>
        <v>86.633668424661579</v>
      </c>
    </row>
    <row r="66" spans="1:10" ht="13.6" customHeight="1">
      <c r="A66" s="255" t="s">
        <v>61</v>
      </c>
      <c r="B66" s="263">
        <v>25479.963374048431</v>
      </c>
      <c r="C66" s="264">
        <v>15802.616939749341</v>
      </c>
      <c r="D66" s="264">
        <v>14259.626327771151</v>
      </c>
      <c r="E66" s="256">
        <f t="shared" si="0"/>
        <v>110.82069457159027</v>
      </c>
      <c r="F66" s="261">
        <f t="shared" si="6"/>
        <v>62.019778866104836</v>
      </c>
      <c r="G66" s="264">
        <v>15706.393884193349</v>
      </c>
      <c r="H66" s="264">
        <v>13953.628841395255</v>
      </c>
      <c r="I66" s="256">
        <f t="shared" si="1"/>
        <v>112.56135635196406</v>
      </c>
      <c r="J66" s="261">
        <f t="shared" si="7"/>
        <v>61.642136817945548</v>
      </c>
    </row>
    <row r="67" spans="1:10" ht="13.6" customHeight="1">
      <c r="A67" s="255" t="s">
        <v>62</v>
      </c>
      <c r="B67" s="263">
        <v>26610.227983552413</v>
      </c>
      <c r="C67" s="264">
        <v>15220.007209991363</v>
      </c>
      <c r="D67" s="264">
        <v>15714.871395970908</v>
      </c>
      <c r="E67" s="256">
        <f t="shared" si="0"/>
        <v>96.850981637008999</v>
      </c>
      <c r="F67" s="261">
        <f t="shared" si="6"/>
        <v>57.196079715659479</v>
      </c>
      <c r="G67" s="264">
        <v>15496.342638131027</v>
      </c>
      <c r="H67" s="264">
        <v>15827.23232721262</v>
      </c>
      <c r="I67" s="256">
        <f t="shared" si="1"/>
        <v>97.909364807183152</v>
      </c>
      <c r="J67" s="261">
        <f t="shared" si="7"/>
        <v>58.234535411380925</v>
      </c>
    </row>
    <row r="68" spans="1:10">
      <c r="A68" s="262" t="s">
        <v>63</v>
      </c>
      <c r="B68" s="250">
        <v>44441.813949715739</v>
      </c>
      <c r="C68" s="251">
        <v>23827.620880955659</v>
      </c>
      <c r="D68" s="251">
        <v>21798.911810519276</v>
      </c>
      <c r="E68" s="254">
        <f t="shared" si="0"/>
        <v>109.3064694608169</v>
      </c>
      <c r="F68" s="252">
        <f t="shared" si="6"/>
        <v>53.615320265540298</v>
      </c>
      <c r="G68" s="251">
        <v>23474.127921449723</v>
      </c>
      <c r="H68" s="251">
        <v>21672.386658832591</v>
      </c>
      <c r="I68" s="254">
        <f t="shared" si="1"/>
        <v>108.31353413438123</v>
      </c>
      <c r="J68" s="252">
        <f t="shared" si="7"/>
        <v>52.819914029633949</v>
      </c>
    </row>
    <row r="69" spans="1:10" ht="13.6" customHeight="1">
      <c r="A69" s="255" t="s">
        <v>64</v>
      </c>
      <c r="B69" s="263">
        <v>25904.828953774664</v>
      </c>
      <c r="C69" s="264">
        <v>17667.246038463712</v>
      </c>
      <c r="D69" s="264">
        <v>17552.836265536291</v>
      </c>
      <c r="E69" s="256">
        <f t="shared" si="0"/>
        <v>100.65180219992172</v>
      </c>
      <c r="F69" s="261">
        <f t="shared" si="6"/>
        <v>68.200589434462827</v>
      </c>
      <c r="G69" s="264">
        <v>17372.037683069357</v>
      </c>
      <c r="H69" s="264">
        <v>17439.234946877252</v>
      </c>
      <c r="I69" s="256">
        <f t="shared" si="1"/>
        <v>99.614677685044157</v>
      </c>
      <c r="J69" s="261">
        <f t="shared" si="7"/>
        <v>67.061001306237273</v>
      </c>
    </row>
    <row r="70" spans="1:10" ht="13.6" customHeight="1">
      <c r="A70" s="255" t="s">
        <v>65</v>
      </c>
      <c r="B70" s="263">
        <v>34540.603427941314</v>
      </c>
      <c r="C70" s="264">
        <v>25642.962351212154</v>
      </c>
      <c r="D70" s="264">
        <v>23390.61879583578</v>
      </c>
      <c r="E70" s="256">
        <f t="shared" si="0"/>
        <v>109.62926023905514</v>
      </c>
      <c r="F70" s="261">
        <f t="shared" si="6"/>
        <v>74.240053173096882</v>
      </c>
      <c r="G70" s="264">
        <v>24591.694756917252</v>
      </c>
      <c r="H70" s="264">
        <v>22230.731686927676</v>
      </c>
      <c r="I70" s="256">
        <f t="shared" ref="I70:I95" si="8">G70/H70*100</f>
        <v>110.620267039514</v>
      </c>
      <c r="J70" s="261">
        <f t="shared" si="7"/>
        <v>71.196482737252992</v>
      </c>
    </row>
    <row r="71" spans="1:10" ht="13.6" customHeight="1">
      <c r="A71" s="255" t="s">
        <v>66</v>
      </c>
      <c r="B71" s="263">
        <v>64784.125771117564</v>
      </c>
      <c r="C71" s="264">
        <v>24329.449627670692</v>
      </c>
      <c r="D71" s="264">
        <v>21694.319476991055</v>
      </c>
      <c r="E71" s="256">
        <f t="shared" si="0"/>
        <v>112.14663660445514</v>
      </c>
      <c r="F71" s="261">
        <f t="shared" si="6"/>
        <v>37.554646818306516</v>
      </c>
      <c r="G71" s="264">
        <v>24833.057596295141</v>
      </c>
      <c r="H71" s="264">
        <v>23056.550195382591</v>
      </c>
      <c r="I71" s="256">
        <f t="shared" si="8"/>
        <v>107.70500090368384</v>
      </c>
      <c r="J71" s="261">
        <f t="shared" si="7"/>
        <v>38.332010042136524</v>
      </c>
    </row>
    <row r="72" spans="1:10" ht="13.6" customHeight="1">
      <c r="A72" s="255" t="s">
        <v>67</v>
      </c>
      <c r="B72" s="263">
        <v>33220.807139438199</v>
      </c>
      <c r="C72" s="264">
        <v>23385.474477850232</v>
      </c>
      <c r="D72" s="264">
        <v>21559.453973447704</v>
      </c>
      <c r="E72" s="256">
        <f t="shared" ref="E72:E95" si="9">C72/D72*100</f>
        <v>108.46969736177654</v>
      </c>
      <c r="F72" s="261">
        <f t="shared" si="6"/>
        <v>70.394058698495868</v>
      </c>
      <c r="G72" s="264">
        <v>22787.143269860371</v>
      </c>
      <c r="H72" s="264">
        <v>20999.081275175053</v>
      </c>
      <c r="I72" s="256">
        <f t="shared" si="8"/>
        <v>108.51495344607838</v>
      </c>
      <c r="J72" s="261">
        <f t="shared" si="7"/>
        <v>68.59298503559998</v>
      </c>
    </row>
    <row r="73" spans="1:10">
      <c r="A73" s="253" t="s">
        <v>68</v>
      </c>
      <c r="B73" s="250">
        <v>34914.604979847994</v>
      </c>
      <c r="C73" s="251">
        <v>19347.529703706419</v>
      </c>
      <c r="D73" s="251">
        <v>17901.933223563476</v>
      </c>
      <c r="E73" s="254">
        <f t="shared" si="9"/>
        <v>108.07508586972145</v>
      </c>
      <c r="F73" s="252">
        <f t="shared" si="6"/>
        <v>55.413858226015797</v>
      </c>
      <c r="G73" s="251">
        <v>22466.104408643285</v>
      </c>
      <c r="H73" s="251">
        <v>20486.602350498502</v>
      </c>
      <c r="I73" s="254">
        <f t="shared" si="8"/>
        <v>109.6624224177252</v>
      </c>
      <c r="J73" s="252">
        <f t="shared" si="7"/>
        <v>64.3458644931262</v>
      </c>
    </row>
    <row r="74" spans="1:10" ht="13.6" customHeight="1">
      <c r="A74" s="255" t="s">
        <v>69</v>
      </c>
      <c r="B74" s="263">
        <v>27294.097054042137</v>
      </c>
      <c r="C74" s="264">
        <v>11252.312742464936</v>
      </c>
      <c r="D74" s="264">
        <v>10877.821407795229</v>
      </c>
      <c r="E74" s="256">
        <f t="shared" si="9"/>
        <v>103.4427053049551</v>
      </c>
      <c r="F74" s="261">
        <f t="shared" si="6"/>
        <v>41.226176928239937</v>
      </c>
      <c r="G74" s="264">
        <v>13089.985550739135</v>
      </c>
      <c r="H74" s="264">
        <v>12405.778339122198</v>
      </c>
      <c r="I74" s="256">
        <f t="shared" si="8"/>
        <v>105.51523002357102</v>
      </c>
      <c r="J74" s="261">
        <f t="shared" si="7"/>
        <v>47.959034969433304</v>
      </c>
    </row>
    <row r="75" spans="1:10" ht="13.6" customHeight="1">
      <c r="A75" s="255" t="s">
        <v>70</v>
      </c>
      <c r="B75" s="263">
        <v>32937.123708839245</v>
      </c>
      <c r="C75" s="264">
        <v>18975.580953553257</v>
      </c>
      <c r="D75" s="264">
        <v>16678.301459622402</v>
      </c>
      <c r="E75" s="256">
        <f t="shared" si="9"/>
        <v>113.77406146238866</v>
      </c>
      <c r="F75" s="261">
        <f t="shared" si="6"/>
        <v>57.611530142387124</v>
      </c>
      <c r="G75" s="264">
        <v>22430.347258689795</v>
      </c>
      <c r="H75" s="264">
        <v>19645.182400567268</v>
      </c>
      <c r="I75" s="256">
        <f t="shared" si="8"/>
        <v>114.17734282804166</v>
      </c>
      <c r="J75" s="261">
        <f t="shared" si="7"/>
        <v>68.100504029956397</v>
      </c>
    </row>
    <row r="76" spans="1:10" ht="13.6" customHeight="1">
      <c r="A76" s="255" t="s">
        <v>71</v>
      </c>
      <c r="B76" s="263">
        <v>31986.80060156346</v>
      </c>
      <c r="C76" s="264">
        <v>8620.6230104592996</v>
      </c>
      <c r="D76" s="264">
        <v>7305.9783481200293</v>
      </c>
      <c r="E76" s="256">
        <f t="shared" si="9"/>
        <v>117.9940946947585</v>
      </c>
      <c r="F76" s="261">
        <f t="shared" si="6"/>
        <v>26.950563508492742</v>
      </c>
      <c r="G76" s="264">
        <v>10982.755388950329</v>
      </c>
      <c r="H76" s="264">
        <v>9854.7034988678261</v>
      </c>
      <c r="I76" s="256">
        <f t="shared" si="8"/>
        <v>111.44683744378612</v>
      </c>
      <c r="J76" s="261">
        <f t="shared" si="7"/>
        <v>34.335273245219497</v>
      </c>
    </row>
    <row r="77" spans="1:10" ht="13.6" customHeight="1">
      <c r="A77" s="255" t="s">
        <v>72</v>
      </c>
      <c r="B77" s="263">
        <v>35215.441494504099</v>
      </c>
      <c r="C77" s="264">
        <v>16953.734251214148</v>
      </c>
      <c r="D77" s="264">
        <v>15200.294114309983</v>
      </c>
      <c r="E77" s="256">
        <f t="shared" si="9"/>
        <v>111.53556716546311</v>
      </c>
      <c r="F77" s="261">
        <f t="shared" si="6"/>
        <v>48.142898489175643</v>
      </c>
      <c r="G77" s="264">
        <v>17578.527267794441</v>
      </c>
      <c r="H77" s="264">
        <v>15623.727608951256</v>
      </c>
      <c r="I77" s="256">
        <f t="shared" si="8"/>
        <v>112.51173668518919</v>
      </c>
      <c r="J77" s="261">
        <f t="shared" si="7"/>
        <v>49.917100345136483</v>
      </c>
    </row>
    <row r="78" spans="1:10" ht="13.6" customHeight="1">
      <c r="A78" s="255" t="s">
        <v>73</v>
      </c>
      <c r="B78" s="263">
        <v>23301.955449058962</v>
      </c>
      <c r="C78" s="264">
        <v>18387.845361451957</v>
      </c>
      <c r="D78" s="264">
        <v>16993.686630467229</v>
      </c>
      <c r="E78" s="256">
        <f t="shared" si="9"/>
        <v>108.20398046228064</v>
      </c>
      <c r="F78" s="260">
        <f t="shared" si="6"/>
        <v>78.91116864269236</v>
      </c>
      <c r="G78" s="264">
        <v>18506.645680379217</v>
      </c>
      <c r="H78" s="264">
        <v>16958.759281306782</v>
      </c>
      <c r="I78" s="256">
        <f t="shared" si="8"/>
        <v>109.12735639085716</v>
      </c>
      <c r="J78" s="261">
        <f t="shared" si="7"/>
        <v>79.420998468721223</v>
      </c>
    </row>
    <row r="79" spans="1:10" ht="13.6" customHeight="1">
      <c r="A79" s="255" t="s">
        <v>90</v>
      </c>
      <c r="B79" s="263">
        <v>36149.756710669448</v>
      </c>
      <c r="C79" s="264">
        <v>9453.3626225076041</v>
      </c>
      <c r="D79" s="264">
        <v>9101.1428571428569</v>
      </c>
      <c r="E79" s="256">
        <f t="shared" si="9"/>
        <v>103.87006083624229</v>
      </c>
      <c r="F79" s="260">
        <f t="shared" si="6"/>
        <v>26.150556691623557</v>
      </c>
      <c r="G79" s="264">
        <v>17041.007690267834</v>
      </c>
      <c r="H79" s="264">
        <v>14736.421857246152</v>
      </c>
      <c r="I79" s="256">
        <f t="shared" si="8"/>
        <v>115.63870697613395</v>
      </c>
      <c r="J79" s="261">
        <f>G79/$B79*100</f>
        <v>47.140034237735968</v>
      </c>
    </row>
    <row r="80" spans="1:10" ht="13.6" customHeight="1">
      <c r="A80" s="255" t="s">
        <v>74</v>
      </c>
      <c r="B80" s="263">
        <v>41861.142724921454</v>
      </c>
      <c r="C80" s="264">
        <v>20058.27688493381</v>
      </c>
      <c r="D80" s="264">
        <v>18552.136170212765</v>
      </c>
      <c r="E80" s="256">
        <f t="shared" si="9"/>
        <v>108.11842205610425</v>
      </c>
      <c r="F80" s="260">
        <f t="shared" si="6"/>
        <v>47.916219145619245</v>
      </c>
      <c r="G80" s="264">
        <v>23916.075989324763</v>
      </c>
      <c r="H80" s="264">
        <v>21344.078654188947</v>
      </c>
      <c r="I80" s="256">
        <f t="shared" si="8"/>
        <v>112.05016799650447</v>
      </c>
      <c r="J80" s="261">
        <f t="shared" si="7"/>
        <v>57.131923384133174</v>
      </c>
    </row>
    <row r="81" spans="1:10" ht="13.6" customHeight="1">
      <c r="A81" s="255" t="s">
        <v>75</v>
      </c>
      <c r="B81" s="263">
        <v>39230.829530387353</v>
      </c>
      <c r="C81" s="264">
        <v>27217.204411916297</v>
      </c>
      <c r="D81" s="264">
        <v>25581.584821428572</v>
      </c>
      <c r="E81" s="256">
        <f t="shared" si="9"/>
        <v>106.3937383156873</v>
      </c>
      <c r="F81" s="260">
        <f t="shared" si="6"/>
        <v>69.377081080670095</v>
      </c>
      <c r="G81" s="264">
        <v>39263.194248091451</v>
      </c>
      <c r="H81" s="264">
        <v>36593.563971340838</v>
      </c>
      <c r="I81" s="256">
        <f t="shared" si="8"/>
        <v>107.29535466630526</v>
      </c>
      <c r="J81" s="257">
        <f t="shared" si="7"/>
        <v>100.08249817322633</v>
      </c>
    </row>
    <row r="82" spans="1:10" ht="13.6" customHeight="1">
      <c r="A82" s="255" t="s">
        <v>76</v>
      </c>
      <c r="B82" s="263">
        <v>34574.039478796454</v>
      </c>
      <c r="C82" s="264">
        <v>19423.827031665594</v>
      </c>
      <c r="D82" s="264">
        <v>18640.164063394615</v>
      </c>
      <c r="E82" s="256">
        <f t="shared" si="9"/>
        <v>104.20416346983731</v>
      </c>
      <c r="F82" s="261">
        <f t="shared" si="6"/>
        <v>56.180380784194526</v>
      </c>
      <c r="G82" s="264">
        <v>19463.74922933826</v>
      </c>
      <c r="H82" s="264">
        <v>18395.17310265269</v>
      </c>
      <c r="I82" s="256">
        <f t="shared" si="8"/>
        <v>105.80900283309363</v>
      </c>
      <c r="J82" s="261">
        <f t="shared" si="7"/>
        <v>56.295849495037963</v>
      </c>
    </row>
    <row r="83" spans="1:10" ht="13.6" customHeight="1">
      <c r="A83" s="255" t="s">
        <v>77</v>
      </c>
      <c r="B83" s="263">
        <v>33465.040219738286</v>
      </c>
      <c r="C83" s="264">
        <v>18432.825516364341</v>
      </c>
      <c r="D83" s="264">
        <v>17118.517870129854</v>
      </c>
      <c r="E83" s="256">
        <f t="shared" si="9"/>
        <v>107.6776953250598</v>
      </c>
      <c r="F83" s="261">
        <f t="shared" si="6"/>
        <v>55.08084076794961</v>
      </c>
      <c r="G83" s="264">
        <v>18793.368925104322</v>
      </c>
      <c r="H83" s="264">
        <v>17541.346518729406</v>
      </c>
      <c r="I83" s="256">
        <f t="shared" si="8"/>
        <v>107.13755015920867</v>
      </c>
      <c r="J83" s="261">
        <f t="shared" si="7"/>
        <v>56.158214069677555</v>
      </c>
    </row>
    <row r="84" spans="1:10" ht="13.6" customHeight="1">
      <c r="A84" s="255" t="s">
        <v>78</v>
      </c>
      <c r="B84" s="263">
        <v>31548.326929281433</v>
      </c>
      <c r="C84" s="264">
        <v>19147.697217811441</v>
      </c>
      <c r="D84" s="264">
        <v>17449.296538970153</v>
      </c>
      <c r="E84" s="256">
        <f t="shared" si="9"/>
        <v>109.73334755958895</v>
      </c>
      <c r="F84" s="261">
        <f t="shared" si="6"/>
        <v>60.693225541667616</v>
      </c>
      <c r="G84" s="264">
        <v>19167.960457054629</v>
      </c>
      <c r="H84" s="264">
        <v>17654.953796319889</v>
      </c>
      <c r="I84" s="256">
        <f t="shared" si="8"/>
        <v>108.56987040685499</v>
      </c>
      <c r="J84" s="261">
        <f t="shared" si="7"/>
        <v>60.757454745607994</v>
      </c>
    </row>
    <row r="85" spans="1:10" ht="13.6" customHeight="1">
      <c r="A85" s="255" t="s">
        <v>79</v>
      </c>
      <c r="B85" s="263">
        <v>39078.36953685862</v>
      </c>
      <c r="C85" s="264">
        <v>25791.3643523131</v>
      </c>
      <c r="D85" s="264">
        <v>23382.152756506748</v>
      </c>
      <c r="E85" s="256">
        <f t="shared" si="9"/>
        <v>110.30363466056785</v>
      </c>
      <c r="F85" s="261">
        <f t="shared" si="6"/>
        <v>65.999079946226388</v>
      </c>
      <c r="G85" s="264">
        <v>27471.764283463424</v>
      </c>
      <c r="H85" s="264">
        <v>24224.018839157692</v>
      </c>
      <c r="I85" s="256">
        <f t="shared" si="8"/>
        <v>113.40712895688394</v>
      </c>
      <c r="J85" s="261">
        <f t="shared" si="7"/>
        <v>70.299156820123017</v>
      </c>
    </row>
    <row r="86" spans="1:10" ht="27.2">
      <c r="A86" s="253" t="s">
        <v>80</v>
      </c>
      <c r="B86" s="250">
        <v>49951.630611214023</v>
      </c>
      <c r="C86" s="251">
        <v>31265.305845808685</v>
      </c>
      <c r="D86" s="251">
        <v>28530.882568838959</v>
      </c>
      <c r="E86" s="254">
        <f t="shared" si="9"/>
        <v>109.58408233734846</v>
      </c>
      <c r="F86" s="252">
        <f>C86/B86*100</f>
        <v>62.591161616233002</v>
      </c>
      <c r="G86" s="251">
        <v>49007.968537961911</v>
      </c>
      <c r="H86" s="251">
        <v>44206.932321856431</v>
      </c>
      <c r="I86" s="254">
        <f t="shared" si="8"/>
        <v>110.86036954826606</v>
      </c>
      <c r="J86" s="252">
        <f>G86/$B86*100</f>
        <v>98.11084831124559</v>
      </c>
    </row>
    <row r="87" spans="1:10" ht="13.6" customHeight="1">
      <c r="A87" s="255" t="s">
        <v>81</v>
      </c>
      <c r="B87" s="263">
        <v>61970.425822435471</v>
      </c>
      <c r="C87" s="264">
        <v>25797.054521373502</v>
      </c>
      <c r="D87" s="264">
        <v>24288.714015381698</v>
      </c>
      <c r="E87" s="256">
        <f t="shared" si="9"/>
        <v>106.21004679390023</v>
      </c>
      <c r="F87" s="261">
        <f>C87/B87*100</f>
        <v>41.628009133405151</v>
      </c>
      <c r="G87" s="264">
        <v>26856.277058488282</v>
      </c>
      <c r="H87" s="264">
        <v>25101.409486739216</v>
      </c>
      <c r="I87" s="256">
        <f t="shared" si="8"/>
        <v>106.99111168508742</v>
      </c>
      <c r="J87" s="261">
        <f>G87/$B87*100</f>
        <v>43.337247892147559</v>
      </c>
    </row>
    <row r="88" spans="1:10" ht="13.6" customHeight="1">
      <c r="A88" s="255" t="s">
        <v>82</v>
      </c>
      <c r="B88" s="263">
        <v>65263.239915248523</v>
      </c>
      <c r="C88" s="264">
        <v>46626.325542268933</v>
      </c>
      <c r="D88" s="264">
        <v>40652.135285549433</v>
      </c>
      <c r="E88" s="256">
        <f>C88/D88*100</f>
        <v>114.69588304465557</v>
      </c>
      <c r="F88" s="261">
        <f t="shared" ref="F88:F95" si="10">C88/B88*100</f>
        <v>71.443473543174278</v>
      </c>
      <c r="G88" s="264">
        <v>69971.991653973542</v>
      </c>
      <c r="H88" s="264">
        <v>68045.885073711033</v>
      </c>
      <c r="I88" s="256">
        <f>G88/H88*100</f>
        <v>102.83059964342598</v>
      </c>
      <c r="J88" s="257">
        <f t="shared" ref="J88:J95" si="11">G88/$B88*100</f>
        <v>107.21501375788247</v>
      </c>
    </row>
    <row r="89" spans="1:10" ht="13.6" customHeight="1">
      <c r="A89" s="255" t="s">
        <v>83</v>
      </c>
      <c r="B89" s="263">
        <v>39110.471522436397</v>
      </c>
      <c r="C89" s="264">
        <v>27089.275017811506</v>
      </c>
      <c r="D89" s="264">
        <v>24057.69675726565</v>
      </c>
      <c r="E89" s="256">
        <f t="shared" si="9"/>
        <v>112.60128220558059</v>
      </c>
      <c r="F89" s="261">
        <f t="shared" si="10"/>
        <v>69.263483571839004</v>
      </c>
      <c r="G89" s="264">
        <v>50242.956174438572</v>
      </c>
      <c r="H89" s="264">
        <v>43519.928297710117</v>
      </c>
      <c r="I89" s="256">
        <f t="shared" si="8"/>
        <v>115.44815935986318</v>
      </c>
      <c r="J89" s="257">
        <f t="shared" si="11"/>
        <v>128.46420464559174</v>
      </c>
    </row>
    <row r="90" spans="1:10" ht="13.6" customHeight="1">
      <c r="A90" s="255" t="s">
        <v>84</v>
      </c>
      <c r="B90" s="263">
        <v>43113.930608153278</v>
      </c>
      <c r="C90" s="264">
        <v>28960.381572839447</v>
      </c>
      <c r="D90" s="264">
        <v>26564.068406601629</v>
      </c>
      <c r="E90" s="256">
        <f t="shared" si="9"/>
        <v>109.02088162686063</v>
      </c>
      <c r="F90" s="261">
        <f t="shared" si="10"/>
        <v>67.171749743835107</v>
      </c>
      <c r="G90" s="264">
        <v>41525.156421281419</v>
      </c>
      <c r="H90" s="264">
        <v>35282.176010685456</v>
      </c>
      <c r="I90" s="256">
        <f t="shared" si="8"/>
        <v>117.69443134319502</v>
      </c>
      <c r="J90" s="259">
        <f t="shared" si="11"/>
        <v>96.314940056587176</v>
      </c>
    </row>
    <row r="91" spans="1:10" ht="13.6" customHeight="1">
      <c r="A91" s="255" t="s">
        <v>85</v>
      </c>
      <c r="B91" s="263">
        <v>38917.075295730225</v>
      </c>
      <c r="C91" s="264">
        <v>27972.321576023391</v>
      </c>
      <c r="D91" s="264">
        <v>25257.262602001891</v>
      </c>
      <c r="E91" s="256">
        <f t="shared" si="9"/>
        <v>110.7496169193185</v>
      </c>
      <c r="F91" s="261">
        <f t="shared" si="10"/>
        <v>71.876731135272038</v>
      </c>
      <c r="G91" s="264">
        <v>28241.198477184644</v>
      </c>
      <c r="H91" s="264">
        <v>25622.812600846064</v>
      </c>
      <c r="I91" s="256">
        <f t="shared" si="8"/>
        <v>110.21896353506531</v>
      </c>
      <c r="J91" s="261">
        <f t="shared" si="11"/>
        <v>72.567628123594162</v>
      </c>
    </row>
    <row r="92" spans="1:10" ht="13.6" customHeight="1">
      <c r="A92" s="255" t="s">
        <v>86</v>
      </c>
      <c r="B92" s="263">
        <v>77433.380172227175</v>
      </c>
      <c r="C92" s="264">
        <v>32068.471071428572</v>
      </c>
      <c r="D92" s="264">
        <v>28242.677214814816</v>
      </c>
      <c r="E92" s="256">
        <f t="shared" si="9"/>
        <v>113.54614446610225</v>
      </c>
      <c r="F92" s="261">
        <f t="shared" si="10"/>
        <v>41.414272501215812</v>
      </c>
      <c r="G92" s="264">
        <v>136139.50323703705</v>
      </c>
      <c r="H92" s="264">
        <v>87861.945919261823</v>
      </c>
      <c r="I92" s="256">
        <f t="shared" si="8"/>
        <v>154.94706133886277</v>
      </c>
      <c r="J92" s="257">
        <f t="shared" si="11"/>
        <v>175.81500760296893</v>
      </c>
    </row>
    <row r="93" spans="1:10" ht="13.6" customHeight="1">
      <c r="A93" s="255" t="s">
        <v>87</v>
      </c>
      <c r="B93" s="263">
        <v>71702.555076646473</v>
      </c>
      <c r="C93" s="264">
        <v>47946.121467746336</v>
      </c>
      <c r="D93" s="264">
        <v>42193.012706519527</v>
      </c>
      <c r="E93" s="256">
        <f t="shared" si="9"/>
        <v>113.6352168100522</v>
      </c>
      <c r="F93" s="261">
        <f t="shared" si="10"/>
        <v>66.868079410133035</v>
      </c>
      <c r="G93" s="264">
        <v>68666.678874766032</v>
      </c>
      <c r="H93" s="264">
        <v>67732.443475249311</v>
      </c>
      <c r="I93" s="256">
        <f t="shared" si="8"/>
        <v>101.37930266735189</v>
      </c>
      <c r="J93" s="259">
        <f t="shared" si="11"/>
        <v>95.766013918701717</v>
      </c>
    </row>
    <row r="94" spans="1:10" ht="13.6" customHeight="1">
      <c r="A94" s="255" t="s">
        <v>88</v>
      </c>
      <c r="B94" s="263">
        <v>36255.506695958575</v>
      </c>
      <c r="C94" s="264">
        <v>18121.361891385768</v>
      </c>
      <c r="D94" s="264">
        <v>19101.940029761903</v>
      </c>
      <c r="E94" s="256">
        <f t="shared" si="9"/>
        <v>94.866604455629428</v>
      </c>
      <c r="F94" s="261">
        <f t="shared" si="10"/>
        <v>49.982371073594095</v>
      </c>
      <c r="G94" s="264">
        <v>25445.31109227872</v>
      </c>
      <c r="H94" s="264">
        <v>25003.625157859755</v>
      </c>
      <c r="I94" s="256">
        <f t="shared" si="8"/>
        <v>101.76648758582164</v>
      </c>
      <c r="J94" s="261">
        <f t="shared" si="11"/>
        <v>70.183300169171616</v>
      </c>
    </row>
    <row r="95" spans="1:10" ht="13.6" customHeight="1">
      <c r="A95" s="255" t="s">
        <v>89</v>
      </c>
      <c r="B95" s="264">
        <v>94178.503290013949</v>
      </c>
      <c r="C95" s="264">
        <v>64440.680372388735</v>
      </c>
      <c r="D95" s="264">
        <v>68080.42866926323</v>
      </c>
      <c r="E95" s="256">
        <f t="shared" si="9"/>
        <v>94.653752380795808</v>
      </c>
      <c r="F95" s="261">
        <f t="shared" si="10"/>
        <v>68.423980124158106</v>
      </c>
      <c r="G95" s="264">
        <v>69291.823831515707</v>
      </c>
      <c r="H95" s="264">
        <v>69176.407427478422</v>
      </c>
      <c r="I95" s="256">
        <f t="shared" si="8"/>
        <v>100.16684359354493</v>
      </c>
      <c r="J95" s="261">
        <f t="shared" si="11"/>
        <v>73.574989419971956</v>
      </c>
    </row>
    <row r="96" spans="1:10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/>
      <c r="B100"/>
      <c r="C100"/>
      <c r="D100"/>
      <c r="E100"/>
      <c r="F100"/>
      <c r="G100"/>
      <c r="H100"/>
      <c r="I100"/>
      <c r="J100"/>
    </row>
    <row r="101" spans="1:10">
      <c r="A101"/>
      <c r="B101"/>
      <c r="C101"/>
      <c r="D101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D190" s="245"/>
      <c r="H190" s="245"/>
    </row>
    <row r="191" spans="1:10">
      <c r="D191" s="245"/>
      <c r="H191" s="245"/>
    </row>
    <row r="192" spans="1:10">
      <c r="D192" s="245"/>
      <c r="H192" s="245"/>
    </row>
    <row r="193" spans="4:8">
      <c r="D193" s="245"/>
      <c r="H193" s="245"/>
    </row>
    <row r="194" spans="4:8">
      <c r="D194" s="245"/>
      <c r="H194" s="245"/>
    </row>
    <row r="195" spans="4:8">
      <c r="D195" s="245"/>
      <c r="H195" s="245"/>
    </row>
    <row r="196" spans="4:8">
      <c r="D196" s="245"/>
      <c r="H196" s="245"/>
    </row>
    <row r="197" spans="4:8">
      <c r="D197" s="245"/>
      <c r="H197" s="245"/>
    </row>
    <row r="198" spans="4:8">
      <c r="D198" s="245"/>
      <c r="H198" s="245"/>
    </row>
    <row r="199" spans="4:8">
      <c r="D199" s="245"/>
      <c r="H199" s="245"/>
    </row>
    <row r="200" spans="4:8">
      <c r="D200" s="245"/>
      <c r="H200" s="245"/>
    </row>
    <row r="201" spans="4:8">
      <c r="D201" s="245"/>
      <c r="H201" s="245"/>
    </row>
    <row r="202" spans="4:8">
      <c r="D202" s="245"/>
      <c r="H202" s="245"/>
    </row>
    <row r="203" spans="4:8">
      <c r="D203" s="245"/>
      <c r="H203" s="245"/>
    </row>
    <row r="204" spans="4:8">
      <c r="D204" s="245"/>
      <c r="H204" s="245"/>
    </row>
    <row r="205" spans="4:8">
      <c r="D205" s="245"/>
      <c r="H205" s="245"/>
    </row>
    <row r="206" spans="4:8">
      <c r="D206" s="245"/>
      <c r="H206" s="245"/>
    </row>
    <row r="207" spans="4:8">
      <c r="D207" s="245"/>
      <c r="H207" s="245"/>
    </row>
    <row r="208" spans="4:8">
      <c r="D208" s="245"/>
      <c r="H208" s="245"/>
    </row>
    <row r="209" spans="4:8">
      <c r="D209" s="245"/>
      <c r="H209" s="245"/>
    </row>
    <row r="210" spans="4:8">
      <c r="D210" s="245"/>
      <c r="H210" s="245"/>
    </row>
    <row r="211" spans="4:8">
      <c r="D211" s="245"/>
      <c r="H211" s="245"/>
    </row>
    <row r="212" spans="4:8">
      <c r="D212" s="245"/>
      <c r="H212" s="245"/>
    </row>
    <row r="213" spans="4:8">
      <c r="D213" s="245"/>
      <c r="H213" s="245"/>
    </row>
    <row r="214" spans="4:8">
      <c r="D214" s="245"/>
      <c r="H214" s="245"/>
    </row>
    <row r="215" spans="4:8">
      <c r="D215" s="245"/>
      <c r="H215" s="245"/>
    </row>
    <row r="216" spans="4:8">
      <c r="D216" s="245"/>
      <c r="H216" s="245"/>
    </row>
    <row r="217" spans="4:8">
      <c r="D217" s="245"/>
      <c r="H217" s="245"/>
    </row>
    <row r="218" spans="4:8">
      <c r="D218" s="245"/>
      <c r="H218" s="245"/>
    </row>
    <row r="219" spans="4:8">
      <c r="D219" s="245"/>
      <c r="H219" s="245"/>
    </row>
    <row r="220" spans="4:8">
      <c r="D220" s="245"/>
      <c r="H220" s="245"/>
    </row>
    <row r="221" spans="4:8">
      <c r="D221" s="245"/>
      <c r="H221" s="245"/>
    </row>
    <row r="222" spans="4:8">
      <c r="D222" s="245"/>
      <c r="H222" s="245"/>
    </row>
    <row r="223" spans="4:8">
      <c r="D223" s="245"/>
      <c r="H223" s="245"/>
    </row>
    <row r="224" spans="4:8">
      <c r="D224" s="245"/>
      <c r="H224" s="245"/>
    </row>
    <row r="225" spans="4:8">
      <c r="D225" s="245"/>
      <c r="H225" s="245"/>
    </row>
    <row r="226" spans="4:8">
      <c r="D226" s="245"/>
      <c r="H226" s="245"/>
    </row>
    <row r="227" spans="4:8">
      <c r="D227" s="245"/>
      <c r="H227" s="245"/>
    </row>
    <row r="228" spans="4:8">
      <c r="D228" s="245"/>
      <c r="H228" s="245"/>
    </row>
    <row r="229" spans="4:8">
      <c r="D229" s="245"/>
      <c r="H229" s="245"/>
    </row>
    <row r="230" spans="4:8">
      <c r="D230" s="245"/>
      <c r="H230" s="245"/>
    </row>
    <row r="231" spans="4:8">
      <c r="D231" s="245"/>
      <c r="H231" s="245"/>
    </row>
    <row r="232" spans="4:8">
      <c r="D232" s="245"/>
      <c r="H232" s="245"/>
    </row>
    <row r="233" spans="4:8">
      <c r="D233" s="245"/>
      <c r="H233" s="245"/>
    </row>
    <row r="234" spans="4:8">
      <c r="D234" s="245"/>
      <c r="H234" s="245"/>
    </row>
    <row r="235" spans="4:8">
      <c r="D235" s="245"/>
      <c r="H235" s="245"/>
    </row>
    <row r="236" spans="4:8">
      <c r="D236" s="245"/>
      <c r="H236" s="245"/>
    </row>
    <row r="237" spans="4:8">
      <c r="D237" s="245"/>
      <c r="H237" s="245"/>
    </row>
    <row r="238" spans="4:8">
      <c r="D238" s="245"/>
      <c r="H238" s="245"/>
    </row>
    <row r="239" spans="4:8">
      <c r="D239" s="245"/>
      <c r="H239" s="245"/>
    </row>
    <row r="240" spans="4:8">
      <c r="D240" s="245"/>
      <c r="H240" s="245"/>
    </row>
    <row r="241" spans="4:8">
      <c r="D241" s="245"/>
      <c r="H241" s="245"/>
    </row>
    <row r="242" spans="4:8">
      <c r="D242" s="245"/>
      <c r="H242" s="245"/>
    </row>
    <row r="243" spans="4:8">
      <c r="D243" s="245"/>
      <c r="H243" s="245"/>
    </row>
    <row r="244" spans="4:8">
      <c r="D244" s="245"/>
      <c r="H244" s="245"/>
    </row>
    <row r="245" spans="4:8">
      <c r="D245" s="245"/>
      <c r="H245" s="245"/>
    </row>
    <row r="246" spans="4:8">
      <c r="D246" s="245"/>
      <c r="H246" s="245"/>
    </row>
    <row r="247" spans="4:8">
      <c r="D247" s="245"/>
      <c r="H247" s="245"/>
    </row>
    <row r="248" spans="4:8">
      <c r="D248" s="245"/>
      <c r="H248" s="245"/>
    </row>
    <row r="249" spans="4:8">
      <c r="D249" s="245"/>
      <c r="H249" s="245"/>
    </row>
    <row r="250" spans="4:8">
      <c r="D250" s="245"/>
      <c r="H250" s="245"/>
    </row>
    <row r="251" spans="4:8">
      <c r="D251" s="245"/>
      <c r="H251" s="245"/>
    </row>
    <row r="252" spans="4:8">
      <c r="D252" s="245"/>
      <c r="H252" s="245"/>
    </row>
    <row r="253" spans="4:8">
      <c r="D253" s="245"/>
      <c r="H253" s="245"/>
    </row>
    <row r="254" spans="4:8">
      <c r="D254" s="245"/>
      <c r="H254" s="245"/>
    </row>
    <row r="255" spans="4:8">
      <c r="D255" s="245"/>
      <c r="H255" s="245"/>
    </row>
    <row r="256" spans="4:8">
      <c r="D256" s="245"/>
      <c r="H256" s="245"/>
    </row>
    <row r="257" spans="4:8">
      <c r="D257" s="245"/>
      <c r="H257" s="245"/>
    </row>
    <row r="258" spans="4:8">
      <c r="D258" s="245"/>
      <c r="H258" s="245"/>
    </row>
    <row r="259" spans="4:8">
      <c r="D259" s="245"/>
      <c r="H259" s="245"/>
    </row>
    <row r="260" spans="4:8">
      <c r="D260" s="245"/>
      <c r="H260" s="245"/>
    </row>
    <row r="261" spans="4:8">
      <c r="D261" s="245"/>
      <c r="H261" s="245"/>
    </row>
    <row r="262" spans="4:8">
      <c r="D262" s="245"/>
      <c r="H262" s="245"/>
    </row>
    <row r="263" spans="4:8">
      <c r="D263" s="245"/>
      <c r="H263" s="245"/>
    </row>
    <row r="264" spans="4:8">
      <c r="D264" s="245"/>
      <c r="H264" s="245"/>
    </row>
    <row r="265" spans="4:8">
      <c r="D265" s="245"/>
      <c r="H265" s="245"/>
    </row>
    <row r="266" spans="4:8">
      <c r="D266" s="245"/>
      <c r="H266" s="245"/>
    </row>
    <row r="267" spans="4:8">
      <c r="D267" s="245"/>
      <c r="H267" s="245"/>
    </row>
    <row r="268" spans="4:8">
      <c r="D268" s="245"/>
      <c r="H268" s="245"/>
    </row>
    <row r="269" spans="4:8">
      <c r="D269" s="245"/>
      <c r="H269" s="245"/>
    </row>
    <row r="270" spans="4:8">
      <c r="D270" s="245"/>
      <c r="H270" s="245"/>
    </row>
    <row r="271" spans="4:8">
      <c r="D271" s="245"/>
      <c r="H271" s="245"/>
    </row>
    <row r="272" spans="4:8">
      <c r="D272" s="245"/>
      <c r="H272" s="245"/>
    </row>
    <row r="273" spans="4:8">
      <c r="D273" s="245"/>
      <c r="H273" s="245"/>
    </row>
    <row r="274" spans="4:8">
      <c r="D274" s="245"/>
      <c r="H274" s="245"/>
    </row>
    <row r="275" spans="4:8">
      <c r="D275" s="245"/>
      <c r="H275" s="245"/>
    </row>
    <row r="276" spans="4:8">
      <c r="D276" s="245"/>
      <c r="H276" s="245"/>
    </row>
    <row r="277" spans="4:8">
      <c r="D277" s="245"/>
      <c r="H277" s="245"/>
    </row>
    <row r="278" spans="4:8">
      <c r="D278" s="245"/>
      <c r="H278" s="245"/>
    </row>
    <row r="279" spans="4:8">
      <c r="D279" s="245"/>
      <c r="H279" s="245"/>
    </row>
    <row r="280" spans="4:8">
      <c r="D280" s="245"/>
      <c r="H280" s="245"/>
    </row>
    <row r="281" spans="4:8">
      <c r="D281" s="245"/>
      <c r="H281" s="245"/>
    </row>
    <row r="282" spans="4:8">
      <c r="D282" s="245"/>
      <c r="H282" s="245"/>
    </row>
    <row r="283" spans="4:8">
      <c r="D283" s="245"/>
      <c r="H283" s="245"/>
    </row>
    <row r="284" spans="4:8">
      <c r="D284" s="245"/>
      <c r="H284" s="245"/>
    </row>
    <row r="285" spans="4:8">
      <c r="D285" s="245"/>
      <c r="H285" s="245"/>
    </row>
    <row r="286" spans="4:8">
      <c r="D286" s="245"/>
      <c r="H286" s="245"/>
    </row>
    <row r="287" spans="4:8">
      <c r="D287" s="245"/>
      <c r="H287" s="245"/>
    </row>
    <row r="288" spans="4:8">
      <c r="D288" s="245"/>
      <c r="H288" s="245"/>
    </row>
    <row r="289" spans="4:8">
      <c r="D289" s="245"/>
      <c r="H289" s="245"/>
    </row>
    <row r="290" spans="4:8">
      <c r="D290" s="245"/>
      <c r="H290" s="245"/>
    </row>
    <row r="291" spans="4:8">
      <c r="D291" s="245"/>
      <c r="H291" s="245"/>
    </row>
    <row r="292" spans="4:8">
      <c r="D292" s="245"/>
      <c r="H292" s="245"/>
    </row>
    <row r="293" spans="4:8">
      <c r="D293" s="245"/>
      <c r="H293" s="245"/>
    </row>
    <row r="294" spans="4:8">
      <c r="D294" s="245"/>
      <c r="H294" s="245"/>
    </row>
    <row r="295" spans="4:8">
      <c r="D295" s="245"/>
      <c r="H295" s="245"/>
    </row>
    <row r="296" spans="4:8">
      <c r="D296" s="245"/>
      <c r="H296" s="245"/>
    </row>
    <row r="297" spans="4:8">
      <c r="D297" s="245"/>
      <c r="H297" s="245"/>
    </row>
    <row r="298" spans="4:8">
      <c r="D298" s="245"/>
      <c r="H298" s="245"/>
    </row>
    <row r="299" spans="4:8">
      <c r="D299" s="245"/>
      <c r="H299" s="245"/>
    </row>
    <row r="300" spans="4:8">
      <c r="D300" s="245"/>
      <c r="H300" s="245"/>
    </row>
    <row r="301" spans="4:8">
      <c r="D301" s="245"/>
      <c r="H301" s="245"/>
    </row>
    <row r="302" spans="4:8">
      <c r="D302" s="245"/>
      <c r="H302" s="245"/>
    </row>
    <row r="303" spans="4:8">
      <c r="D303" s="245"/>
      <c r="H303" s="245"/>
    </row>
    <row r="304" spans="4:8">
      <c r="D304" s="245"/>
      <c r="H304" s="245"/>
    </row>
    <row r="305" spans="4:8">
      <c r="D305" s="245"/>
      <c r="H305" s="245"/>
    </row>
    <row r="306" spans="4:8">
      <c r="D306" s="245"/>
      <c r="H306" s="245"/>
    </row>
    <row r="307" spans="4:8">
      <c r="D307" s="245"/>
      <c r="H307" s="245"/>
    </row>
    <row r="308" spans="4:8">
      <c r="D308" s="245"/>
      <c r="H308" s="245"/>
    </row>
    <row r="309" spans="4:8">
      <c r="D309" s="245"/>
      <c r="H309" s="245"/>
    </row>
    <row r="310" spans="4:8">
      <c r="D310" s="245"/>
      <c r="H310" s="245"/>
    </row>
    <row r="311" spans="4:8">
      <c r="D311" s="245"/>
      <c r="H311" s="245"/>
    </row>
    <row r="312" spans="4:8">
      <c r="D312" s="245"/>
      <c r="H312" s="245"/>
    </row>
    <row r="313" spans="4:8">
      <c r="D313" s="245"/>
      <c r="H313" s="245"/>
    </row>
    <row r="314" spans="4:8">
      <c r="D314" s="245"/>
      <c r="H314" s="245"/>
    </row>
    <row r="315" spans="4:8">
      <c r="D315" s="245"/>
      <c r="H315" s="245"/>
    </row>
    <row r="316" spans="4:8">
      <c r="D316" s="245"/>
      <c r="H316" s="245"/>
    </row>
    <row r="317" spans="4:8">
      <c r="D317" s="245"/>
      <c r="H317" s="245"/>
    </row>
    <row r="318" spans="4:8">
      <c r="D318" s="245"/>
      <c r="H318" s="245"/>
    </row>
    <row r="319" spans="4:8">
      <c r="D319" s="245"/>
      <c r="H319" s="245"/>
    </row>
    <row r="320" spans="4:8">
      <c r="D320" s="245"/>
      <c r="H320" s="245"/>
    </row>
    <row r="321" spans="4:8">
      <c r="D321" s="245"/>
      <c r="H321" s="245"/>
    </row>
    <row r="322" spans="4:8">
      <c r="D322" s="245"/>
      <c r="H322" s="245"/>
    </row>
    <row r="323" spans="4:8">
      <c r="D323" s="245"/>
      <c r="H323" s="245"/>
    </row>
    <row r="324" spans="4:8">
      <c r="D324" s="245"/>
      <c r="H324" s="245"/>
    </row>
    <row r="325" spans="4:8">
      <c r="D325" s="245"/>
      <c r="H325" s="245"/>
    </row>
    <row r="326" spans="4:8">
      <c r="D326" s="245"/>
      <c r="H326" s="245"/>
    </row>
    <row r="327" spans="4:8">
      <c r="D327" s="245"/>
      <c r="H327" s="245"/>
    </row>
    <row r="328" spans="4:8">
      <c r="D328" s="245"/>
      <c r="H328" s="245"/>
    </row>
    <row r="329" spans="4:8">
      <c r="D329" s="245"/>
      <c r="H329" s="245"/>
    </row>
    <row r="330" spans="4:8">
      <c r="D330" s="245"/>
      <c r="H330" s="245"/>
    </row>
    <row r="331" spans="4:8">
      <c r="D331" s="245"/>
      <c r="H331" s="245"/>
    </row>
    <row r="332" spans="4:8">
      <c r="D332" s="245"/>
      <c r="H332" s="245"/>
    </row>
    <row r="333" spans="4:8">
      <c r="D333" s="245"/>
      <c r="H333" s="245"/>
    </row>
    <row r="334" spans="4:8">
      <c r="D334" s="245"/>
      <c r="H334" s="245"/>
    </row>
    <row r="335" spans="4:8">
      <c r="D335" s="245"/>
      <c r="H335" s="245"/>
    </row>
    <row r="336" spans="4:8">
      <c r="D336" s="245"/>
      <c r="H336" s="245"/>
    </row>
    <row r="337" spans="4:8">
      <c r="D337" s="245"/>
      <c r="H337" s="245"/>
    </row>
    <row r="338" spans="4:8">
      <c r="D338" s="245"/>
      <c r="H338" s="245"/>
    </row>
    <row r="339" spans="4:8">
      <c r="D339" s="245"/>
      <c r="H339" s="245"/>
    </row>
    <row r="340" spans="4:8">
      <c r="D340" s="245"/>
      <c r="H340" s="245"/>
    </row>
    <row r="341" spans="4:8">
      <c r="D341" s="245"/>
      <c r="H341" s="245"/>
    </row>
    <row r="342" spans="4:8">
      <c r="D342" s="245"/>
      <c r="H342" s="245"/>
    </row>
    <row r="343" spans="4:8">
      <c r="D343" s="245"/>
      <c r="H343" s="245"/>
    </row>
    <row r="344" spans="4:8">
      <c r="D344" s="245"/>
      <c r="H344" s="245"/>
    </row>
    <row r="345" spans="4:8">
      <c r="D345" s="245"/>
      <c r="H345" s="245"/>
    </row>
    <row r="346" spans="4:8">
      <c r="D346" s="245"/>
      <c r="H346" s="245"/>
    </row>
    <row r="347" spans="4:8">
      <c r="D347" s="245"/>
      <c r="H347" s="245"/>
    </row>
    <row r="348" spans="4:8">
      <c r="D348" s="245"/>
      <c r="H348" s="245"/>
    </row>
    <row r="349" spans="4:8">
      <c r="D349" s="245"/>
      <c r="H349" s="245"/>
    </row>
    <row r="350" spans="4:8">
      <c r="D350" s="245"/>
      <c r="H350" s="245"/>
    </row>
    <row r="351" spans="4:8">
      <c r="D351" s="245"/>
      <c r="H351" s="245"/>
    </row>
    <row r="352" spans="4:8">
      <c r="D352" s="245"/>
      <c r="H352" s="245"/>
    </row>
    <row r="353" spans="4:8">
      <c r="D353" s="245"/>
      <c r="H353" s="245"/>
    </row>
    <row r="354" spans="4:8">
      <c r="D354" s="245"/>
      <c r="H354" s="245"/>
    </row>
    <row r="355" spans="4:8">
      <c r="D355" s="245"/>
      <c r="H355" s="245"/>
    </row>
    <row r="356" spans="4:8">
      <c r="D356" s="245"/>
      <c r="H356" s="245"/>
    </row>
    <row r="357" spans="4:8">
      <c r="D357" s="245"/>
      <c r="H357" s="245"/>
    </row>
    <row r="358" spans="4:8">
      <c r="D358" s="245"/>
      <c r="H358" s="245"/>
    </row>
    <row r="359" spans="4:8">
      <c r="D359" s="245"/>
      <c r="H359" s="245"/>
    </row>
    <row r="360" spans="4:8">
      <c r="D360" s="245"/>
      <c r="H360" s="245"/>
    </row>
    <row r="361" spans="4:8">
      <c r="D361" s="245"/>
      <c r="H361" s="245"/>
    </row>
    <row r="362" spans="4:8">
      <c r="D362" s="245"/>
      <c r="H362" s="245"/>
    </row>
    <row r="363" spans="4:8">
      <c r="D363" s="245"/>
      <c r="H363" s="245"/>
    </row>
    <row r="364" spans="4:8">
      <c r="D364" s="245"/>
      <c r="H364" s="245"/>
    </row>
    <row r="365" spans="4:8">
      <c r="D365" s="245"/>
      <c r="H365" s="245"/>
    </row>
    <row r="366" spans="4:8">
      <c r="D366" s="245"/>
      <c r="H366" s="245"/>
    </row>
    <row r="367" spans="4:8">
      <c r="D367" s="245"/>
      <c r="H367" s="245"/>
    </row>
    <row r="368" spans="4:8">
      <c r="D368" s="245"/>
      <c r="H368" s="245"/>
    </row>
    <row r="369" spans="4:8">
      <c r="D369" s="245"/>
      <c r="H369" s="245"/>
    </row>
    <row r="370" spans="4:8">
      <c r="D370" s="245"/>
      <c r="H370" s="245"/>
    </row>
    <row r="371" spans="4:8">
      <c r="D371" s="245"/>
      <c r="H371" s="245"/>
    </row>
    <row r="372" spans="4:8">
      <c r="D372" s="245"/>
      <c r="H372" s="245"/>
    </row>
    <row r="373" spans="4:8">
      <c r="D373" s="245"/>
      <c r="H373" s="245"/>
    </row>
    <row r="374" spans="4:8">
      <c r="D374" s="245"/>
      <c r="H374" s="245"/>
    </row>
    <row r="375" spans="4:8">
      <c r="D375" s="245"/>
      <c r="H375" s="245"/>
    </row>
    <row r="376" spans="4:8">
      <c r="D376" s="245"/>
      <c r="H376" s="245"/>
    </row>
    <row r="377" spans="4:8">
      <c r="D377" s="245"/>
      <c r="H377" s="245"/>
    </row>
    <row r="378" spans="4:8">
      <c r="D378" s="245"/>
      <c r="H378" s="245"/>
    </row>
    <row r="379" spans="4:8">
      <c r="D379" s="245"/>
      <c r="H379" s="245"/>
    </row>
    <row r="380" spans="4:8">
      <c r="D380" s="245"/>
      <c r="H380" s="245"/>
    </row>
    <row r="381" spans="4:8">
      <c r="D381" s="245"/>
      <c r="H381" s="245"/>
    </row>
    <row r="382" spans="4:8">
      <c r="D382" s="245"/>
      <c r="H382" s="245"/>
    </row>
    <row r="383" spans="4:8">
      <c r="D383" s="245"/>
      <c r="H383" s="245"/>
    </row>
    <row r="384" spans="4:8">
      <c r="D384" s="245"/>
      <c r="H384" s="245"/>
    </row>
    <row r="385" spans="4:8">
      <c r="D385" s="245"/>
      <c r="H385" s="245"/>
    </row>
    <row r="386" spans="4:8">
      <c r="D386" s="245"/>
      <c r="H386" s="245"/>
    </row>
    <row r="387" spans="4:8">
      <c r="D387" s="245"/>
      <c r="H387" s="245"/>
    </row>
    <row r="388" spans="4:8">
      <c r="D388" s="245"/>
      <c r="H388" s="245"/>
    </row>
    <row r="389" spans="4:8">
      <c r="D389" s="245"/>
      <c r="H389" s="245"/>
    </row>
    <row r="390" spans="4:8">
      <c r="D390" s="245"/>
      <c r="H390" s="245"/>
    </row>
    <row r="391" spans="4:8">
      <c r="D391" s="245"/>
      <c r="H391" s="245"/>
    </row>
    <row r="392" spans="4:8">
      <c r="D392" s="245"/>
      <c r="H392" s="245"/>
    </row>
    <row r="393" spans="4:8">
      <c r="D393" s="245"/>
      <c r="H393" s="245"/>
    </row>
    <row r="394" spans="4:8">
      <c r="D394" s="245"/>
      <c r="H394" s="245"/>
    </row>
    <row r="395" spans="4:8">
      <c r="D395" s="245"/>
      <c r="H395" s="245"/>
    </row>
    <row r="396" spans="4:8">
      <c r="D396" s="245"/>
      <c r="H396" s="245"/>
    </row>
    <row r="397" spans="4:8">
      <c r="D397" s="245"/>
      <c r="H397" s="245"/>
    </row>
    <row r="398" spans="4:8">
      <c r="D398" s="245"/>
      <c r="H398" s="245"/>
    </row>
    <row r="399" spans="4:8">
      <c r="D399" s="245"/>
      <c r="H399" s="245"/>
    </row>
    <row r="400" spans="4:8">
      <c r="D400" s="245"/>
      <c r="H400" s="245"/>
    </row>
    <row r="401" spans="4:8">
      <c r="D401" s="245"/>
      <c r="H401" s="245"/>
    </row>
    <row r="402" spans="4:8">
      <c r="D402" s="245"/>
      <c r="H402" s="245"/>
    </row>
    <row r="403" spans="4:8">
      <c r="D403" s="245"/>
      <c r="H403" s="245"/>
    </row>
    <row r="404" spans="4:8">
      <c r="D404" s="245"/>
      <c r="H404" s="245"/>
    </row>
    <row r="405" spans="4:8">
      <c r="D405" s="245"/>
      <c r="H405" s="245"/>
    </row>
    <row r="406" spans="4:8">
      <c r="D406" s="245"/>
      <c r="H406" s="245"/>
    </row>
    <row r="407" spans="4:8">
      <c r="D407" s="245"/>
      <c r="H407" s="245"/>
    </row>
    <row r="408" spans="4:8">
      <c r="D408" s="245"/>
      <c r="H408" s="245"/>
    </row>
    <row r="409" spans="4:8">
      <c r="D409" s="245"/>
      <c r="H409" s="245"/>
    </row>
    <row r="410" spans="4:8">
      <c r="D410" s="245"/>
      <c r="H410" s="245"/>
    </row>
    <row r="411" spans="4:8">
      <c r="D411" s="245"/>
      <c r="H411" s="245"/>
    </row>
    <row r="412" spans="4:8">
      <c r="D412" s="245"/>
      <c r="H412" s="245"/>
    </row>
    <row r="413" spans="4:8">
      <c r="D413" s="245"/>
      <c r="H413" s="245"/>
    </row>
    <row r="414" spans="4:8">
      <c r="D414" s="245"/>
      <c r="H414" s="245"/>
    </row>
    <row r="415" spans="4:8">
      <c r="D415" s="245"/>
      <c r="H415" s="245"/>
    </row>
    <row r="416" spans="4:8">
      <c r="D416" s="245"/>
      <c r="H416" s="245"/>
    </row>
    <row r="417" spans="4:8">
      <c r="D417" s="245"/>
      <c r="H417" s="245"/>
    </row>
    <row r="418" spans="4:8">
      <c r="D418" s="245"/>
      <c r="H418" s="245"/>
    </row>
    <row r="419" spans="4:8">
      <c r="D419" s="245"/>
      <c r="H419" s="245"/>
    </row>
    <row r="420" spans="4:8">
      <c r="D420" s="245"/>
      <c r="H420" s="245"/>
    </row>
    <row r="421" spans="4:8">
      <c r="D421" s="245"/>
      <c r="H421" s="245"/>
    </row>
    <row r="422" spans="4:8">
      <c r="D422" s="245"/>
      <c r="H422" s="245"/>
    </row>
    <row r="423" spans="4:8">
      <c r="D423" s="245"/>
      <c r="H423" s="245"/>
    </row>
    <row r="424" spans="4:8">
      <c r="D424" s="245"/>
      <c r="H424" s="245"/>
    </row>
    <row r="425" spans="4:8">
      <c r="D425" s="245"/>
      <c r="H425" s="245"/>
    </row>
    <row r="426" spans="4:8">
      <c r="D426" s="245"/>
      <c r="H426" s="245"/>
    </row>
    <row r="427" spans="4:8">
      <c r="D427" s="245"/>
      <c r="H427" s="245"/>
    </row>
    <row r="428" spans="4:8">
      <c r="D428" s="245"/>
      <c r="H428" s="245"/>
    </row>
    <row r="429" spans="4:8">
      <c r="D429" s="245"/>
      <c r="H429" s="245"/>
    </row>
    <row r="430" spans="4:8">
      <c r="D430" s="245"/>
      <c r="H430" s="245"/>
    </row>
    <row r="431" spans="4:8">
      <c r="D431" s="245"/>
      <c r="H431" s="245"/>
    </row>
    <row r="432" spans="4:8">
      <c r="D432" s="245"/>
      <c r="H432" s="245"/>
    </row>
    <row r="433" spans="4:8">
      <c r="D433" s="245"/>
      <c r="H433" s="245"/>
    </row>
    <row r="434" spans="4:8">
      <c r="D434" s="245"/>
      <c r="H434" s="245"/>
    </row>
    <row r="435" spans="4:8">
      <c r="D435" s="245"/>
      <c r="H435" s="245"/>
    </row>
    <row r="436" spans="4:8">
      <c r="D436" s="245"/>
      <c r="H436" s="245"/>
    </row>
    <row r="437" spans="4:8">
      <c r="D437" s="245"/>
      <c r="H437" s="245"/>
    </row>
    <row r="438" spans="4:8">
      <c r="D438" s="245"/>
      <c r="H438" s="245"/>
    </row>
    <row r="439" spans="4:8">
      <c r="D439" s="245"/>
      <c r="H439" s="245"/>
    </row>
    <row r="440" spans="4:8">
      <c r="D440" s="245"/>
      <c r="H440" s="245"/>
    </row>
    <row r="441" spans="4:8">
      <c r="D441" s="245"/>
      <c r="H441" s="245"/>
    </row>
    <row r="442" spans="4:8">
      <c r="D442" s="245"/>
      <c r="H442" s="245"/>
    </row>
    <row r="443" spans="4:8">
      <c r="D443" s="245"/>
      <c r="H443" s="245"/>
    </row>
    <row r="444" spans="4:8">
      <c r="D444" s="245"/>
      <c r="H444" s="245"/>
    </row>
    <row r="445" spans="4:8">
      <c r="D445" s="245"/>
      <c r="H445" s="245"/>
    </row>
    <row r="446" spans="4:8">
      <c r="D446" s="245"/>
      <c r="H446" s="245"/>
    </row>
    <row r="447" spans="4:8">
      <c r="D447" s="245"/>
      <c r="H447" s="245"/>
    </row>
    <row r="448" spans="4:8">
      <c r="D448" s="245"/>
      <c r="H448" s="245"/>
    </row>
    <row r="449" spans="4:8">
      <c r="D449" s="245"/>
      <c r="H449" s="245"/>
    </row>
    <row r="450" spans="4:8">
      <c r="D450" s="245"/>
      <c r="H450" s="245"/>
    </row>
    <row r="451" spans="4:8">
      <c r="D451" s="245"/>
      <c r="H451" s="245"/>
    </row>
    <row r="452" spans="4:8">
      <c r="D452" s="245"/>
      <c r="H452" s="245"/>
    </row>
    <row r="453" spans="4:8">
      <c r="D453" s="245"/>
      <c r="H453" s="245"/>
    </row>
    <row r="454" spans="4:8">
      <c r="D454" s="245"/>
      <c r="H454" s="245"/>
    </row>
    <row r="455" spans="4:8">
      <c r="D455" s="245"/>
      <c r="H455" s="245"/>
    </row>
    <row r="456" spans="4:8">
      <c r="D456" s="245"/>
      <c r="H456" s="245"/>
    </row>
    <row r="457" spans="4:8">
      <c r="D457" s="245"/>
      <c r="H457" s="245"/>
    </row>
    <row r="458" spans="4:8">
      <c r="D458" s="245"/>
      <c r="H458" s="245"/>
    </row>
    <row r="459" spans="4:8">
      <c r="D459" s="245"/>
      <c r="H459" s="245"/>
    </row>
    <row r="460" spans="4:8">
      <c r="D460" s="245"/>
      <c r="H460" s="245"/>
    </row>
    <row r="461" spans="4:8">
      <c r="D461" s="245"/>
      <c r="H461" s="245"/>
    </row>
    <row r="462" spans="4:8">
      <c r="D462" s="245"/>
      <c r="H462" s="245"/>
    </row>
    <row r="463" spans="4:8">
      <c r="D463" s="245"/>
      <c r="H463" s="245"/>
    </row>
    <row r="464" spans="4:8">
      <c r="D464" s="245"/>
      <c r="H464" s="245"/>
    </row>
    <row r="465" spans="4:8">
      <c r="D465" s="245"/>
      <c r="H465" s="245"/>
    </row>
    <row r="466" spans="4:8">
      <c r="D466" s="245"/>
      <c r="H466" s="245"/>
    </row>
    <row r="467" spans="4:8">
      <c r="D467" s="245"/>
      <c r="H467" s="245"/>
    </row>
    <row r="468" spans="4:8">
      <c r="D468" s="245"/>
      <c r="H468" s="245"/>
    </row>
    <row r="469" spans="4:8">
      <c r="D469" s="245"/>
      <c r="H469" s="245"/>
    </row>
    <row r="470" spans="4:8">
      <c r="D470" s="245"/>
      <c r="H470" s="245"/>
    </row>
    <row r="471" spans="4:8">
      <c r="D471" s="245"/>
      <c r="H471" s="245"/>
    </row>
    <row r="472" spans="4:8">
      <c r="D472" s="245"/>
      <c r="H472" s="245"/>
    </row>
    <row r="473" spans="4:8">
      <c r="D473" s="245"/>
      <c r="H473" s="245"/>
    </row>
    <row r="474" spans="4:8">
      <c r="D474" s="245"/>
      <c r="H474" s="245"/>
    </row>
    <row r="475" spans="4:8">
      <c r="D475" s="245"/>
      <c r="H475" s="245"/>
    </row>
    <row r="476" spans="4:8">
      <c r="D476" s="245"/>
      <c r="H476" s="245"/>
    </row>
    <row r="477" spans="4:8">
      <c r="D477" s="245"/>
      <c r="H477" s="245"/>
    </row>
    <row r="478" spans="4:8">
      <c r="D478" s="245"/>
      <c r="H478" s="245"/>
    </row>
    <row r="479" spans="4:8">
      <c r="D479" s="245"/>
      <c r="H479" s="245"/>
    </row>
    <row r="480" spans="4:8">
      <c r="D480" s="245"/>
      <c r="H480" s="245"/>
    </row>
    <row r="481" spans="4:8">
      <c r="D481" s="245"/>
      <c r="H481" s="245"/>
    </row>
    <row r="482" spans="4:8">
      <c r="D482" s="245"/>
      <c r="H482" s="245"/>
    </row>
    <row r="483" spans="4:8">
      <c r="D483" s="245"/>
      <c r="H483" s="245"/>
    </row>
    <row r="484" spans="4:8">
      <c r="D484" s="245"/>
      <c r="H484" s="245"/>
    </row>
    <row r="485" spans="4:8">
      <c r="D485" s="245"/>
      <c r="H485" s="245"/>
    </row>
    <row r="486" spans="4:8">
      <c r="D486" s="245"/>
      <c r="H486" s="245"/>
    </row>
    <row r="487" spans="4:8">
      <c r="D487" s="245"/>
      <c r="H487" s="245"/>
    </row>
    <row r="488" spans="4:8">
      <c r="D488" s="245"/>
      <c r="H488" s="245"/>
    </row>
    <row r="489" spans="4:8">
      <c r="D489" s="245"/>
      <c r="H489" s="245"/>
    </row>
    <row r="490" spans="4:8">
      <c r="D490" s="245"/>
      <c r="H490" s="245"/>
    </row>
    <row r="491" spans="4:8">
      <c r="D491" s="245"/>
      <c r="H491" s="245"/>
    </row>
    <row r="492" spans="4:8">
      <c r="D492" s="245"/>
      <c r="H492" s="245"/>
    </row>
    <row r="493" spans="4:8">
      <c r="D493" s="245"/>
      <c r="H493" s="245"/>
    </row>
    <row r="494" spans="4:8">
      <c r="D494" s="245"/>
      <c r="H494" s="245"/>
    </row>
    <row r="495" spans="4:8">
      <c r="D495" s="245"/>
      <c r="H495" s="245"/>
    </row>
    <row r="496" spans="4:8">
      <c r="D496" s="245"/>
      <c r="H496" s="245"/>
    </row>
    <row r="497" spans="4:8">
      <c r="D497" s="245"/>
      <c r="H497" s="245"/>
    </row>
    <row r="498" spans="4:8">
      <c r="D498" s="245"/>
      <c r="H498" s="245"/>
    </row>
    <row r="499" spans="4:8">
      <c r="D499" s="245"/>
      <c r="H499" s="245"/>
    </row>
    <row r="500" spans="4:8">
      <c r="D500" s="245"/>
      <c r="H500" s="245"/>
    </row>
    <row r="501" spans="4:8">
      <c r="D501" s="245"/>
      <c r="H501" s="245"/>
    </row>
    <row r="502" spans="4:8">
      <c r="D502" s="245"/>
      <c r="H502" s="245"/>
    </row>
    <row r="503" spans="4:8">
      <c r="D503" s="245"/>
      <c r="H503" s="245"/>
    </row>
    <row r="504" spans="4:8">
      <c r="D504" s="245"/>
      <c r="H504" s="245"/>
    </row>
    <row r="505" spans="4:8">
      <c r="D505" s="245"/>
      <c r="H505" s="245"/>
    </row>
    <row r="506" spans="4:8">
      <c r="D506" s="245"/>
      <c r="H506" s="245"/>
    </row>
    <row r="507" spans="4:8">
      <c r="D507" s="245"/>
      <c r="H507" s="245"/>
    </row>
    <row r="508" spans="4:8">
      <c r="D508" s="245"/>
      <c r="H508" s="245"/>
    </row>
    <row r="509" spans="4:8">
      <c r="D509" s="245"/>
      <c r="H509" s="245"/>
    </row>
    <row r="510" spans="4:8">
      <c r="D510" s="245"/>
      <c r="H510" s="245"/>
    </row>
    <row r="511" spans="4:8">
      <c r="D511" s="245"/>
      <c r="H511" s="245"/>
    </row>
    <row r="512" spans="4:8">
      <c r="D512" s="245"/>
      <c r="H512" s="245"/>
    </row>
    <row r="513" spans="4:8">
      <c r="D513" s="245"/>
      <c r="H513" s="245"/>
    </row>
    <row r="514" spans="4:8">
      <c r="D514" s="245"/>
      <c r="H514" s="245"/>
    </row>
    <row r="515" spans="4:8">
      <c r="D515" s="245"/>
      <c r="H515" s="245"/>
    </row>
    <row r="516" spans="4:8">
      <c r="D516" s="245"/>
      <c r="H516" s="245"/>
    </row>
    <row r="517" spans="4:8">
      <c r="D517" s="245"/>
      <c r="H517" s="245"/>
    </row>
    <row r="518" spans="4:8">
      <c r="D518" s="245"/>
      <c r="H518" s="245"/>
    </row>
    <row r="519" spans="4:8">
      <c r="D519" s="245"/>
      <c r="H519" s="245"/>
    </row>
    <row r="520" spans="4:8">
      <c r="D520" s="245"/>
      <c r="H520" s="245"/>
    </row>
    <row r="521" spans="4:8">
      <c r="D521" s="245"/>
      <c r="H521" s="245"/>
    </row>
    <row r="522" spans="4:8">
      <c r="D522" s="245"/>
      <c r="H522" s="245"/>
    </row>
    <row r="523" spans="4:8">
      <c r="D523" s="245"/>
      <c r="H523" s="245"/>
    </row>
    <row r="524" spans="4:8">
      <c r="D524" s="245"/>
      <c r="H524" s="245"/>
    </row>
    <row r="525" spans="4:8">
      <c r="D525" s="245"/>
      <c r="H525" s="245"/>
    </row>
    <row r="526" spans="4:8">
      <c r="D526" s="245"/>
      <c r="H526" s="245"/>
    </row>
    <row r="527" spans="4:8">
      <c r="D527" s="245"/>
      <c r="H527" s="245"/>
    </row>
    <row r="528" spans="4:8">
      <c r="D528" s="245"/>
      <c r="H528" s="245"/>
    </row>
    <row r="529" spans="4:8">
      <c r="D529" s="245"/>
      <c r="H529" s="245"/>
    </row>
    <row r="530" spans="4:8">
      <c r="D530" s="245"/>
      <c r="H530" s="245"/>
    </row>
    <row r="531" spans="4:8">
      <c r="D531" s="245"/>
      <c r="H531" s="245"/>
    </row>
    <row r="532" spans="4:8">
      <c r="D532" s="245"/>
      <c r="H532" s="245"/>
    </row>
    <row r="533" spans="4:8">
      <c r="D533" s="245"/>
      <c r="H533" s="245"/>
    </row>
    <row r="534" spans="4:8">
      <c r="D534" s="245"/>
      <c r="H534" s="245"/>
    </row>
    <row r="535" spans="4:8">
      <c r="D535" s="245"/>
      <c r="H535" s="245"/>
    </row>
    <row r="536" spans="4:8">
      <c r="D536" s="245"/>
      <c r="H536" s="245"/>
    </row>
    <row r="537" spans="4:8">
      <c r="D537" s="245"/>
      <c r="H537" s="245"/>
    </row>
    <row r="538" spans="4:8">
      <c r="D538" s="245"/>
      <c r="H538" s="245"/>
    </row>
    <row r="539" spans="4:8">
      <c r="D539" s="245"/>
      <c r="H539" s="245"/>
    </row>
    <row r="540" spans="4:8">
      <c r="D540" s="245"/>
      <c r="H540" s="245"/>
    </row>
    <row r="541" spans="4:8">
      <c r="D541" s="245"/>
      <c r="H541" s="245"/>
    </row>
    <row r="542" spans="4:8">
      <c r="D542" s="245"/>
      <c r="H542" s="245"/>
    </row>
    <row r="543" spans="4:8">
      <c r="D543" s="245"/>
      <c r="H543" s="245"/>
    </row>
    <row r="544" spans="4:8">
      <c r="D544" s="245"/>
      <c r="H544" s="245"/>
    </row>
    <row r="545" spans="4:8">
      <c r="D545" s="245"/>
      <c r="H545" s="245"/>
    </row>
    <row r="546" spans="4:8">
      <c r="D546" s="245"/>
      <c r="H546" s="245"/>
    </row>
    <row r="547" spans="4:8">
      <c r="D547" s="245"/>
      <c r="H547" s="245"/>
    </row>
    <row r="548" spans="4:8">
      <c r="D548" s="245"/>
      <c r="H548" s="245"/>
    </row>
    <row r="549" spans="4:8">
      <c r="D549" s="245"/>
      <c r="H549" s="245"/>
    </row>
    <row r="550" spans="4:8">
      <c r="D550" s="245"/>
      <c r="H550" s="245"/>
    </row>
    <row r="551" spans="4:8">
      <c r="D551" s="245"/>
      <c r="H551" s="245"/>
    </row>
    <row r="552" spans="4:8">
      <c r="D552" s="245"/>
      <c r="H552" s="245"/>
    </row>
    <row r="553" spans="4:8">
      <c r="D553" s="245"/>
      <c r="H553" s="245"/>
    </row>
    <row r="554" spans="4:8">
      <c r="D554" s="245"/>
      <c r="H554" s="245"/>
    </row>
    <row r="555" spans="4:8">
      <c r="D555" s="245"/>
      <c r="H555" s="245"/>
    </row>
    <row r="556" spans="4:8">
      <c r="D556" s="245"/>
      <c r="H556" s="245"/>
    </row>
    <row r="557" spans="4:8">
      <c r="D557" s="245"/>
      <c r="H557" s="245"/>
    </row>
    <row r="558" spans="4:8">
      <c r="D558" s="245"/>
      <c r="H558" s="245"/>
    </row>
    <row r="559" spans="4:8">
      <c r="D559" s="245"/>
      <c r="H559" s="245"/>
    </row>
    <row r="560" spans="4:8">
      <c r="D560" s="245"/>
      <c r="H560" s="245"/>
    </row>
    <row r="561" spans="4:8">
      <c r="D561" s="245"/>
      <c r="H561" s="245"/>
    </row>
    <row r="562" spans="4:8">
      <c r="D562" s="245"/>
      <c r="H562" s="245"/>
    </row>
    <row r="563" spans="4:8">
      <c r="D563" s="245"/>
      <c r="H563" s="245"/>
    </row>
    <row r="564" spans="4:8">
      <c r="D564" s="245"/>
      <c r="H564" s="245"/>
    </row>
    <row r="565" spans="4:8">
      <c r="D565" s="245"/>
      <c r="H565" s="245"/>
    </row>
    <row r="566" spans="4:8">
      <c r="D566" s="245"/>
      <c r="H566" s="245"/>
    </row>
    <row r="567" spans="4:8">
      <c r="D567" s="245"/>
      <c r="H567" s="245"/>
    </row>
    <row r="568" spans="4:8">
      <c r="D568" s="245"/>
      <c r="H568" s="245"/>
    </row>
    <row r="569" spans="4:8">
      <c r="D569" s="245"/>
      <c r="H569" s="245"/>
    </row>
    <row r="570" spans="4:8">
      <c r="D570" s="245"/>
      <c r="H570" s="245"/>
    </row>
    <row r="571" spans="4:8">
      <c r="D571" s="245"/>
      <c r="H571" s="245"/>
    </row>
    <row r="572" spans="4:8">
      <c r="D572" s="245"/>
      <c r="H572" s="245"/>
    </row>
    <row r="573" spans="4:8">
      <c r="D573" s="245"/>
      <c r="H573" s="245"/>
    </row>
    <row r="574" spans="4:8">
      <c r="D574" s="245"/>
      <c r="H574" s="245"/>
    </row>
    <row r="575" spans="4:8">
      <c r="D575" s="245"/>
      <c r="H575" s="245"/>
    </row>
    <row r="576" spans="4:8">
      <c r="D576" s="245"/>
      <c r="H576" s="245"/>
    </row>
    <row r="577" spans="4:8">
      <c r="D577" s="245"/>
      <c r="H577" s="245"/>
    </row>
    <row r="578" spans="4:8">
      <c r="D578" s="245"/>
      <c r="H578" s="245"/>
    </row>
    <row r="579" spans="4:8">
      <c r="D579" s="245"/>
      <c r="H579" s="245"/>
    </row>
    <row r="580" spans="4:8">
      <c r="D580" s="245"/>
      <c r="H580" s="245"/>
    </row>
    <row r="581" spans="4:8">
      <c r="D581" s="245"/>
      <c r="H581" s="245"/>
    </row>
    <row r="582" spans="4:8">
      <c r="D582" s="245"/>
      <c r="H582" s="245"/>
    </row>
    <row r="583" spans="4:8">
      <c r="D583" s="245"/>
      <c r="H583" s="245"/>
    </row>
    <row r="584" spans="4:8">
      <c r="D584" s="245"/>
      <c r="H584" s="245"/>
    </row>
    <row r="585" spans="4:8">
      <c r="D585" s="245"/>
      <c r="H585" s="245"/>
    </row>
    <row r="586" spans="4:8">
      <c r="D586" s="245"/>
      <c r="H586" s="245"/>
    </row>
    <row r="587" spans="4:8">
      <c r="D587" s="245"/>
      <c r="H587" s="245"/>
    </row>
    <row r="588" spans="4:8">
      <c r="D588" s="245"/>
      <c r="H588" s="245"/>
    </row>
    <row r="589" spans="4:8">
      <c r="D589" s="245"/>
      <c r="H589" s="245"/>
    </row>
    <row r="590" spans="4:8">
      <c r="D590" s="245"/>
      <c r="H590" s="245"/>
    </row>
    <row r="591" spans="4:8">
      <c r="D591" s="245"/>
      <c r="H591" s="245"/>
    </row>
    <row r="592" spans="4:8">
      <c r="D592" s="245"/>
      <c r="H592" s="245"/>
    </row>
    <row r="593" spans="4:8">
      <c r="D593" s="245"/>
      <c r="H593" s="245"/>
    </row>
    <row r="594" spans="4:8">
      <c r="D594" s="245"/>
      <c r="H594" s="245"/>
    </row>
    <row r="595" spans="4:8">
      <c r="D595" s="245"/>
      <c r="H595" s="245"/>
    </row>
    <row r="596" spans="4:8">
      <c r="D596" s="245"/>
      <c r="H596" s="245"/>
    </row>
    <row r="597" spans="4:8">
      <c r="D597" s="245"/>
      <c r="H597" s="245"/>
    </row>
    <row r="598" spans="4:8">
      <c r="D598" s="245"/>
      <c r="H598" s="245"/>
    </row>
    <row r="599" spans="4:8">
      <c r="D599" s="245"/>
      <c r="H599" s="245"/>
    </row>
    <row r="600" spans="4:8">
      <c r="D600" s="245"/>
      <c r="H600" s="245"/>
    </row>
    <row r="601" spans="4:8">
      <c r="D601" s="245"/>
      <c r="H601" s="245"/>
    </row>
    <row r="602" spans="4:8">
      <c r="D602" s="245"/>
      <c r="H602" s="245"/>
    </row>
    <row r="603" spans="4:8">
      <c r="D603" s="245"/>
      <c r="H603" s="245"/>
    </row>
    <row r="604" spans="4:8">
      <c r="D604" s="245"/>
      <c r="H604" s="245"/>
    </row>
    <row r="605" spans="4:8">
      <c r="D605" s="245"/>
      <c r="H605" s="245"/>
    </row>
    <row r="606" spans="4:8">
      <c r="D606" s="245"/>
      <c r="H606" s="245"/>
    </row>
    <row r="607" spans="4:8">
      <c r="D607" s="245"/>
      <c r="H607" s="245"/>
    </row>
    <row r="608" spans="4:8">
      <c r="D608" s="245"/>
      <c r="H608" s="245"/>
    </row>
    <row r="609" spans="4:8">
      <c r="D609" s="245"/>
      <c r="H609" s="245"/>
    </row>
    <row r="610" spans="4:8">
      <c r="D610" s="245"/>
      <c r="H610" s="245"/>
    </row>
    <row r="611" spans="4:8">
      <c r="D611" s="245"/>
      <c r="H611" s="245"/>
    </row>
    <row r="612" spans="4:8">
      <c r="D612" s="245"/>
      <c r="H612" s="245"/>
    </row>
    <row r="613" spans="4:8">
      <c r="D613" s="245"/>
      <c r="H613" s="245"/>
    </row>
    <row r="614" spans="4:8">
      <c r="D614" s="245"/>
      <c r="H614" s="245"/>
    </row>
    <row r="615" spans="4:8">
      <c r="D615" s="245"/>
      <c r="H615" s="245"/>
    </row>
    <row r="616" spans="4:8">
      <c r="D616" s="245"/>
      <c r="H616" s="245"/>
    </row>
    <row r="617" spans="4:8">
      <c r="D617" s="245"/>
      <c r="H617" s="245"/>
    </row>
    <row r="618" spans="4:8">
      <c r="D618" s="245"/>
      <c r="H618" s="245"/>
    </row>
    <row r="619" spans="4:8">
      <c r="D619" s="245"/>
      <c r="H619" s="245"/>
    </row>
    <row r="620" spans="4:8">
      <c r="D620" s="245"/>
      <c r="H620" s="245"/>
    </row>
    <row r="621" spans="4:8">
      <c r="D621" s="245"/>
      <c r="H621" s="245"/>
    </row>
    <row r="622" spans="4:8">
      <c r="D622" s="245"/>
      <c r="H622" s="245"/>
    </row>
    <row r="623" spans="4:8">
      <c r="D623" s="245"/>
      <c r="H623" s="245"/>
    </row>
    <row r="624" spans="4:8">
      <c r="D624" s="245"/>
      <c r="H624" s="245"/>
    </row>
    <row r="625" spans="4:8">
      <c r="D625" s="245"/>
      <c r="H625" s="245"/>
    </row>
    <row r="626" spans="4:8">
      <c r="D626" s="245"/>
      <c r="H626" s="245"/>
    </row>
    <row r="627" spans="4:8">
      <c r="D627" s="245"/>
      <c r="H627" s="245"/>
    </row>
    <row r="628" spans="4:8">
      <c r="D628" s="245"/>
      <c r="H628" s="245"/>
    </row>
    <row r="629" spans="4:8">
      <c r="D629" s="245"/>
      <c r="H629" s="245"/>
    </row>
    <row r="630" spans="4:8">
      <c r="D630" s="245"/>
      <c r="H630" s="245"/>
    </row>
    <row r="631" spans="4:8">
      <c r="D631" s="245"/>
      <c r="H631" s="245"/>
    </row>
    <row r="632" spans="4:8">
      <c r="D632" s="245"/>
      <c r="H632" s="245"/>
    </row>
    <row r="633" spans="4:8">
      <c r="D633" s="245"/>
      <c r="H633" s="245"/>
    </row>
    <row r="634" spans="4:8">
      <c r="D634" s="245"/>
      <c r="H634" s="245"/>
    </row>
    <row r="635" spans="4:8">
      <c r="D635" s="245"/>
      <c r="H635" s="245"/>
    </row>
    <row r="636" spans="4:8">
      <c r="D636" s="245"/>
      <c r="H636" s="245"/>
    </row>
    <row r="637" spans="4:8">
      <c r="D637" s="245"/>
      <c r="H637" s="245"/>
    </row>
    <row r="638" spans="4:8">
      <c r="D638" s="245"/>
      <c r="H638" s="245"/>
    </row>
    <row r="639" spans="4:8">
      <c r="D639" s="245"/>
      <c r="H639" s="245"/>
    </row>
    <row r="640" spans="4:8">
      <c r="D640" s="245"/>
      <c r="H640" s="245"/>
    </row>
    <row r="641" spans="4:8">
      <c r="D641" s="245"/>
      <c r="H641" s="245"/>
    </row>
    <row r="642" spans="4:8">
      <c r="D642" s="245"/>
      <c r="H642" s="245"/>
    </row>
    <row r="643" spans="4:8">
      <c r="D643" s="245"/>
      <c r="H643" s="245"/>
    </row>
    <row r="644" spans="4:8">
      <c r="D644" s="245"/>
      <c r="H644" s="245"/>
    </row>
    <row r="645" spans="4:8">
      <c r="D645" s="245"/>
      <c r="H645" s="245"/>
    </row>
    <row r="646" spans="4:8">
      <c r="D646" s="245"/>
      <c r="H646" s="245"/>
    </row>
    <row r="647" spans="4:8">
      <c r="D647" s="245"/>
      <c r="H647" s="245"/>
    </row>
    <row r="648" spans="4:8">
      <c r="D648" s="245"/>
      <c r="H648" s="245"/>
    </row>
    <row r="649" spans="4:8">
      <c r="D649" s="245"/>
      <c r="H649" s="245"/>
    </row>
    <row r="650" spans="4:8">
      <c r="D650" s="245"/>
      <c r="H650" s="245"/>
    </row>
    <row r="651" spans="4:8">
      <c r="D651" s="245"/>
      <c r="H651" s="245"/>
    </row>
    <row r="652" spans="4:8">
      <c r="D652" s="245"/>
      <c r="H652" s="245"/>
    </row>
    <row r="653" spans="4:8">
      <c r="D653" s="245"/>
      <c r="H653" s="245"/>
    </row>
    <row r="654" spans="4:8">
      <c r="D654" s="245"/>
      <c r="H654" s="245"/>
    </row>
    <row r="655" spans="4:8">
      <c r="D655" s="245"/>
      <c r="H655" s="245"/>
    </row>
    <row r="656" spans="4:8">
      <c r="D656" s="245"/>
      <c r="H656" s="245"/>
    </row>
    <row r="657" spans="4:8">
      <c r="D657" s="245"/>
      <c r="H657" s="245"/>
    </row>
    <row r="658" spans="4:8">
      <c r="D658" s="245"/>
      <c r="H658" s="245"/>
    </row>
    <row r="659" spans="4:8">
      <c r="D659" s="245"/>
      <c r="H659" s="245"/>
    </row>
    <row r="660" spans="4:8">
      <c r="D660" s="245"/>
      <c r="H660" s="245"/>
    </row>
    <row r="661" spans="4:8">
      <c r="D661" s="245"/>
      <c r="H661" s="245"/>
    </row>
    <row r="662" spans="4:8">
      <c r="D662" s="245"/>
      <c r="H662" s="245"/>
    </row>
    <row r="663" spans="4:8">
      <c r="D663" s="245"/>
      <c r="H663" s="245"/>
    </row>
    <row r="664" spans="4:8">
      <c r="D664" s="245"/>
      <c r="H664" s="245"/>
    </row>
    <row r="665" spans="4:8">
      <c r="D665" s="245"/>
      <c r="H665" s="245"/>
    </row>
    <row r="666" spans="4:8">
      <c r="D666" s="245"/>
      <c r="H666" s="245"/>
    </row>
    <row r="667" spans="4:8">
      <c r="D667" s="245"/>
      <c r="H667" s="245"/>
    </row>
    <row r="668" spans="4:8">
      <c r="D668" s="245"/>
      <c r="H668" s="245"/>
    </row>
    <row r="669" spans="4:8">
      <c r="D669" s="245"/>
      <c r="H669" s="245"/>
    </row>
    <row r="670" spans="4:8">
      <c r="D670" s="245"/>
      <c r="H670" s="245"/>
    </row>
    <row r="671" spans="4:8">
      <c r="D671" s="245"/>
      <c r="H671" s="245"/>
    </row>
    <row r="672" spans="4:8">
      <c r="D672" s="245"/>
      <c r="H672" s="245"/>
    </row>
    <row r="673" spans="4:8">
      <c r="D673" s="245"/>
      <c r="H673" s="245"/>
    </row>
    <row r="674" spans="4:8">
      <c r="D674" s="245"/>
      <c r="H674" s="245"/>
    </row>
    <row r="675" spans="4:8">
      <c r="D675" s="245"/>
      <c r="H675" s="245"/>
    </row>
    <row r="676" spans="4:8">
      <c r="D676" s="245"/>
      <c r="H676" s="245"/>
    </row>
    <row r="677" spans="4:8">
      <c r="D677" s="245"/>
      <c r="H677" s="245"/>
    </row>
    <row r="678" spans="4:8">
      <c r="D678" s="245"/>
      <c r="H678" s="245"/>
    </row>
    <row r="679" spans="4:8">
      <c r="D679" s="245"/>
      <c r="H679" s="245"/>
    </row>
    <row r="680" spans="4:8">
      <c r="D680" s="245"/>
      <c r="H680" s="245"/>
    </row>
    <row r="681" spans="4:8">
      <c r="D681" s="245"/>
      <c r="H681" s="245"/>
    </row>
    <row r="682" spans="4:8">
      <c r="D682" s="245"/>
      <c r="H682" s="245"/>
    </row>
    <row r="683" spans="4:8">
      <c r="D683" s="245"/>
      <c r="H683" s="245"/>
    </row>
    <row r="684" spans="4:8">
      <c r="D684" s="245"/>
      <c r="H684" s="245"/>
    </row>
    <row r="685" spans="4:8">
      <c r="D685" s="245"/>
      <c r="H685" s="245"/>
    </row>
    <row r="686" spans="4:8">
      <c r="D686" s="245"/>
      <c r="H686" s="245"/>
    </row>
    <row r="687" spans="4:8">
      <c r="D687" s="245"/>
      <c r="H687" s="245"/>
    </row>
    <row r="688" spans="4:8">
      <c r="D688" s="245"/>
      <c r="H688" s="245"/>
    </row>
    <row r="689" spans="4:8">
      <c r="D689" s="245"/>
      <c r="H689" s="245"/>
    </row>
    <row r="690" spans="4:8">
      <c r="D690" s="245"/>
      <c r="H690" s="245"/>
    </row>
    <row r="691" spans="4:8">
      <c r="D691" s="245"/>
      <c r="H691" s="245"/>
    </row>
    <row r="692" spans="4:8">
      <c r="D692" s="245"/>
      <c r="H692" s="245"/>
    </row>
    <row r="693" spans="4:8">
      <c r="D693" s="245"/>
      <c r="H693" s="245"/>
    </row>
    <row r="694" spans="4:8">
      <c r="D694" s="245"/>
      <c r="H694" s="245"/>
    </row>
    <row r="695" spans="4:8">
      <c r="D695" s="245"/>
      <c r="H695" s="245"/>
    </row>
    <row r="696" spans="4:8">
      <c r="D696" s="245"/>
      <c r="H696" s="245"/>
    </row>
    <row r="697" spans="4:8">
      <c r="D697" s="245"/>
      <c r="H697" s="245"/>
    </row>
    <row r="698" spans="4:8">
      <c r="D698" s="245"/>
      <c r="H698" s="245"/>
    </row>
    <row r="699" spans="4:8">
      <c r="D699" s="245"/>
      <c r="H699" s="245"/>
    </row>
    <row r="700" spans="4:8">
      <c r="D700" s="245"/>
      <c r="H700" s="245"/>
    </row>
    <row r="701" spans="4:8">
      <c r="D701" s="245"/>
      <c r="H701" s="245"/>
    </row>
    <row r="702" spans="4:8">
      <c r="D702" s="245"/>
      <c r="H702" s="245"/>
    </row>
    <row r="703" spans="4:8">
      <c r="D703" s="245"/>
      <c r="H703" s="245"/>
    </row>
    <row r="704" spans="4:8">
      <c r="D704" s="245"/>
      <c r="H704" s="245"/>
    </row>
    <row r="705" spans="4:8">
      <c r="D705" s="245"/>
      <c r="H705" s="245"/>
    </row>
    <row r="706" spans="4:8">
      <c r="D706" s="245"/>
      <c r="H706" s="245"/>
    </row>
    <row r="707" spans="4:8">
      <c r="D707" s="245"/>
      <c r="H707" s="245"/>
    </row>
    <row r="708" spans="4:8">
      <c r="D708" s="245"/>
      <c r="H708" s="245"/>
    </row>
    <row r="709" spans="4:8">
      <c r="D709" s="245"/>
      <c r="H709" s="245"/>
    </row>
    <row r="710" spans="4:8">
      <c r="D710" s="245"/>
      <c r="H710" s="245"/>
    </row>
    <row r="711" spans="4:8">
      <c r="D711" s="245"/>
      <c r="H711" s="245"/>
    </row>
    <row r="712" spans="4:8">
      <c r="D712" s="245"/>
      <c r="H712" s="245"/>
    </row>
    <row r="713" spans="4:8">
      <c r="D713" s="245"/>
      <c r="H713" s="245"/>
    </row>
    <row r="714" spans="4:8">
      <c r="D714" s="245"/>
      <c r="H714" s="245"/>
    </row>
    <row r="715" spans="4:8">
      <c r="D715" s="245"/>
      <c r="H715" s="245"/>
    </row>
    <row r="716" spans="4:8">
      <c r="D716" s="245"/>
      <c r="H716" s="245"/>
    </row>
    <row r="717" spans="4:8">
      <c r="D717" s="245"/>
      <c r="H717" s="245"/>
    </row>
    <row r="718" spans="4:8">
      <c r="D718" s="245"/>
      <c r="H718" s="245"/>
    </row>
    <row r="719" spans="4:8">
      <c r="D719" s="245"/>
      <c r="H719" s="245"/>
    </row>
    <row r="720" spans="4:8">
      <c r="D720" s="245"/>
      <c r="H720" s="245"/>
    </row>
    <row r="721" spans="4:8">
      <c r="D721" s="245"/>
      <c r="H721" s="245"/>
    </row>
    <row r="722" spans="4:8">
      <c r="D722" s="245"/>
      <c r="H722" s="245"/>
    </row>
    <row r="723" spans="4:8">
      <c r="D723" s="245"/>
      <c r="H723" s="245"/>
    </row>
    <row r="724" spans="4:8">
      <c r="D724" s="245"/>
      <c r="H724" s="245"/>
    </row>
    <row r="725" spans="4:8">
      <c r="D725" s="245"/>
      <c r="H725" s="245"/>
    </row>
    <row r="726" spans="4:8">
      <c r="D726" s="245"/>
      <c r="H726" s="245"/>
    </row>
    <row r="727" spans="4:8">
      <c r="D727" s="245"/>
      <c r="H727" s="245"/>
    </row>
    <row r="728" spans="4:8">
      <c r="D728" s="245"/>
      <c r="H728" s="245"/>
    </row>
    <row r="729" spans="4:8">
      <c r="D729" s="245"/>
      <c r="H729" s="245"/>
    </row>
    <row r="730" spans="4:8">
      <c r="D730" s="245"/>
      <c r="H730" s="245"/>
    </row>
    <row r="731" spans="4:8">
      <c r="D731" s="245"/>
      <c r="H731" s="245"/>
    </row>
    <row r="732" spans="4:8">
      <c r="D732" s="245"/>
      <c r="H732" s="245"/>
    </row>
    <row r="733" spans="4:8">
      <c r="D733" s="245"/>
      <c r="H733" s="245"/>
    </row>
    <row r="734" spans="4:8">
      <c r="D734" s="245"/>
      <c r="H734" s="245"/>
    </row>
    <row r="735" spans="4:8">
      <c r="D735" s="245"/>
      <c r="H735" s="245"/>
    </row>
    <row r="736" spans="4:8">
      <c r="D736" s="245"/>
      <c r="H736" s="245"/>
    </row>
    <row r="737" spans="4:8">
      <c r="D737" s="245"/>
      <c r="H737" s="245"/>
    </row>
    <row r="738" spans="4:8">
      <c r="D738" s="245"/>
      <c r="H738" s="245"/>
    </row>
    <row r="739" spans="4:8">
      <c r="D739" s="245"/>
      <c r="H739" s="245"/>
    </row>
    <row r="740" spans="4:8">
      <c r="D740" s="245"/>
      <c r="H740" s="245"/>
    </row>
    <row r="741" spans="4:8">
      <c r="D741" s="245"/>
      <c r="H741" s="245"/>
    </row>
    <row r="742" spans="4:8">
      <c r="D742" s="245"/>
      <c r="H742" s="245"/>
    </row>
    <row r="743" spans="4:8">
      <c r="D743" s="245"/>
      <c r="H743" s="245"/>
    </row>
    <row r="744" spans="4:8">
      <c r="D744" s="245"/>
      <c r="H744" s="245"/>
    </row>
    <row r="745" spans="4:8">
      <c r="D745" s="245"/>
      <c r="H745" s="245"/>
    </row>
    <row r="746" spans="4:8">
      <c r="D746" s="245"/>
      <c r="H746" s="245"/>
    </row>
    <row r="747" spans="4:8">
      <c r="D747" s="245"/>
      <c r="H747" s="245"/>
    </row>
    <row r="748" spans="4:8">
      <c r="D748" s="245"/>
      <c r="H748" s="245"/>
    </row>
    <row r="749" spans="4:8">
      <c r="D749" s="245"/>
      <c r="H749" s="245"/>
    </row>
    <row r="750" spans="4:8">
      <c r="D750" s="245"/>
      <c r="H750" s="245"/>
    </row>
    <row r="751" spans="4:8">
      <c r="D751" s="245"/>
      <c r="H751" s="245"/>
    </row>
    <row r="752" spans="4:8">
      <c r="D752" s="245"/>
      <c r="H752" s="245"/>
    </row>
    <row r="753" spans="4:8">
      <c r="D753" s="245"/>
      <c r="H753" s="245"/>
    </row>
    <row r="754" spans="4:8">
      <c r="D754" s="245"/>
      <c r="H754" s="245"/>
    </row>
    <row r="755" spans="4:8">
      <c r="D755" s="245"/>
      <c r="H755" s="245"/>
    </row>
    <row r="756" spans="4:8">
      <c r="D756" s="245"/>
      <c r="H756" s="245"/>
    </row>
    <row r="757" spans="4:8">
      <c r="D757" s="245"/>
      <c r="H757" s="245"/>
    </row>
    <row r="758" spans="4:8">
      <c r="D758" s="245"/>
      <c r="H758" s="245"/>
    </row>
    <row r="759" spans="4:8">
      <c r="D759" s="245"/>
      <c r="H759" s="245"/>
    </row>
    <row r="760" spans="4:8">
      <c r="D760" s="245"/>
      <c r="H760" s="245"/>
    </row>
    <row r="761" spans="4:8">
      <c r="D761" s="245"/>
      <c r="H761" s="245"/>
    </row>
    <row r="762" spans="4:8">
      <c r="D762" s="245"/>
      <c r="H762" s="245"/>
    </row>
    <row r="763" spans="4:8">
      <c r="D763" s="245"/>
      <c r="H763" s="245"/>
    </row>
    <row r="764" spans="4:8">
      <c r="D764" s="245"/>
      <c r="H764" s="245"/>
    </row>
    <row r="765" spans="4:8">
      <c r="D765" s="245"/>
      <c r="H765" s="245"/>
    </row>
    <row r="766" spans="4:8">
      <c r="D766" s="245"/>
      <c r="H766" s="245"/>
    </row>
    <row r="767" spans="4:8">
      <c r="D767" s="245"/>
      <c r="H767" s="245"/>
    </row>
    <row r="768" spans="4:8">
      <c r="D768" s="245"/>
      <c r="H768" s="245"/>
    </row>
    <row r="769" spans="4:8">
      <c r="D769" s="245"/>
      <c r="H769" s="245"/>
    </row>
    <row r="770" spans="4:8">
      <c r="D770" s="245"/>
      <c r="H770" s="245"/>
    </row>
    <row r="771" spans="4:8">
      <c r="D771" s="245"/>
      <c r="H771" s="245"/>
    </row>
    <row r="772" spans="4:8">
      <c r="D772" s="245"/>
      <c r="H772" s="245"/>
    </row>
    <row r="773" spans="4:8">
      <c r="D773" s="245"/>
      <c r="H773" s="245"/>
    </row>
    <row r="774" spans="4:8">
      <c r="D774" s="245"/>
      <c r="H774" s="245"/>
    </row>
    <row r="775" spans="4:8">
      <c r="D775" s="245"/>
      <c r="H775" s="245"/>
    </row>
    <row r="776" spans="4:8">
      <c r="D776" s="245"/>
      <c r="H776" s="245"/>
    </row>
    <row r="777" spans="4:8">
      <c r="D777" s="245"/>
      <c r="H777" s="245"/>
    </row>
    <row r="778" spans="4:8">
      <c r="D778" s="245"/>
      <c r="H778" s="245"/>
    </row>
    <row r="779" spans="4:8">
      <c r="D779" s="245"/>
      <c r="H779" s="245"/>
    </row>
    <row r="780" spans="4:8">
      <c r="D780" s="245"/>
      <c r="H780" s="245"/>
    </row>
    <row r="781" spans="4:8">
      <c r="D781" s="245"/>
      <c r="H781" s="245"/>
    </row>
    <row r="782" spans="4:8">
      <c r="D782" s="245"/>
      <c r="H782" s="245"/>
    </row>
    <row r="783" spans="4:8">
      <c r="D783" s="245"/>
      <c r="H783" s="245"/>
    </row>
    <row r="784" spans="4:8">
      <c r="D784" s="245"/>
      <c r="H784" s="245"/>
    </row>
    <row r="785" spans="4:8">
      <c r="D785" s="245"/>
      <c r="H785" s="245"/>
    </row>
    <row r="786" spans="4:8">
      <c r="D786" s="245"/>
      <c r="H786" s="245"/>
    </row>
    <row r="787" spans="4:8">
      <c r="D787" s="245"/>
      <c r="H787" s="245"/>
    </row>
    <row r="788" spans="4:8">
      <c r="D788" s="245"/>
      <c r="H788" s="245"/>
    </row>
    <row r="789" spans="4:8">
      <c r="D789" s="245"/>
      <c r="H789" s="245"/>
    </row>
    <row r="790" spans="4:8">
      <c r="D790" s="245"/>
      <c r="H790" s="245"/>
    </row>
    <row r="791" spans="4:8">
      <c r="D791" s="245"/>
      <c r="H791" s="245"/>
    </row>
    <row r="792" spans="4:8">
      <c r="D792" s="245"/>
      <c r="H792" s="245"/>
    </row>
    <row r="793" spans="4:8">
      <c r="D793" s="245"/>
      <c r="H793" s="245"/>
    </row>
    <row r="794" spans="4:8">
      <c r="D794" s="245"/>
      <c r="H794" s="245"/>
    </row>
    <row r="795" spans="4:8">
      <c r="D795" s="245"/>
      <c r="H795" s="245"/>
    </row>
    <row r="796" spans="4:8">
      <c r="D796" s="245"/>
      <c r="H796" s="245"/>
    </row>
    <row r="797" spans="4:8">
      <c r="D797" s="245"/>
      <c r="H797" s="245"/>
    </row>
    <row r="798" spans="4:8">
      <c r="D798" s="245"/>
      <c r="H798" s="245"/>
    </row>
    <row r="799" spans="4:8">
      <c r="D799" s="245"/>
      <c r="H799" s="245"/>
    </row>
    <row r="800" spans="4:8">
      <c r="D800" s="245"/>
      <c r="H800" s="245"/>
    </row>
    <row r="801" spans="4:8">
      <c r="D801" s="245"/>
      <c r="H801" s="245"/>
    </row>
    <row r="802" spans="4:8">
      <c r="D802" s="245"/>
      <c r="H802" s="245"/>
    </row>
    <row r="803" spans="4:8">
      <c r="D803" s="245"/>
      <c r="H803" s="245"/>
    </row>
    <row r="804" spans="4:8">
      <c r="D804" s="245"/>
      <c r="H804" s="245"/>
    </row>
    <row r="805" spans="4:8">
      <c r="D805" s="245"/>
      <c r="H805" s="245"/>
    </row>
    <row r="806" spans="4:8">
      <c r="D806" s="245"/>
      <c r="H806" s="245"/>
    </row>
    <row r="807" spans="4:8">
      <c r="D807" s="245"/>
      <c r="H807" s="245"/>
    </row>
    <row r="808" spans="4:8">
      <c r="D808" s="245"/>
      <c r="H808" s="245"/>
    </row>
    <row r="809" spans="4:8">
      <c r="D809" s="245"/>
      <c r="H809" s="245"/>
    </row>
    <row r="810" spans="4:8">
      <c r="D810" s="245"/>
      <c r="H810" s="245"/>
    </row>
    <row r="811" spans="4:8">
      <c r="D811" s="245"/>
      <c r="H811" s="245"/>
    </row>
    <row r="812" spans="4:8">
      <c r="D812" s="245"/>
      <c r="H812" s="245"/>
    </row>
    <row r="813" spans="4:8">
      <c r="D813" s="245"/>
      <c r="H813" s="245"/>
    </row>
    <row r="814" spans="4:8">
      <c r="D814" s="245"/>
      <c r="H814" s="245"/>
    </row>
    <row r="815" spans="4:8">
      <c r="D815" s="245"/>
      <c r="H815" s="245"/>
    </row>
    <row r="816" spans="4:8">
      <c r="D816" s="245"/>
      <c r="H816" s="245"/>
    </row>
    <row r="817" spans="4:8">
      <c r="D817" s="245"/>
      <c r="H817" s="245"/>
    </row>
    <row r="818" spans="4:8">
      <c r="D818" s="245"/>
      <c r="H818" s="245"/>
    </row>
    <row r="819" spans="4:8">
      <c r="D819" s="245"/>
      <c r="H819" s="245"/>
    </row>
    <row r="820" spans="4:8">
      <c r="D820" s="245"/>
      <c r="H820" s="245"/>
    </row>
    <row r="821" spans="4:8">
      <c r="D821" s="245"/>
      <c r="H821" s="245"/>
    </row>
    <row r="822" spans="4:8">
      <c r="D822" s="245"/>
      <c r="H822" s="245"/>
    </row>
    <row r="823" spans="4:8">
      <c r="D823" s="245"/>
      <c r="H823" s="245"/>
    </row>
    <row r="824" spans="4:8">
      <c r="D824" s="245"/>
      <c r="H824" s="245"/>
    </row>
    <row r="825" spans="4:8">
      <c r="D825" s="245"/>
      <c r="H825" s="245"/>
    </row>
    <row r="826" spans="4:8">
      <c r="D826" s="245"/>
      <c r="H826" s="245"/>
    </row>
    <row r="827" spans="4:8">
      <c r="D827" s="245"/>
      <c r="H827" s="245"/>
    </row>
    <row r="828" spans="4:8">
      <c r="D828" s="245"/>
      <c r="H828" s="245"/>
    </row>
    <row r="829" spans="4:8">
      <c r="D829" s="245"/>
      <c r="H829" s="245"/>
    </row>
    <row r="830" spans="4:8">
      <c r="D830" s="245"/>
      <c r="H830" s="245"/>
    </row>
    <row r="831" spans="4:8">
      <c r="D831" s="245"/>
      <c r="H831" s="245"/>
    </row>
    <row r="832" spans="4:8">
      <c r="D832" s="245"/>
      <c r="H832" s="245"/>
    </row>
    <row r="833" spans="4:8">
      <c r="D833" s="245"/>
      <c r="H833" s="245"/>
    </row>
    <row r="834" spans="4:8">
      <c r="D834" s="245"/>
      <c r="H834" s="245"/>
    </row>
    <row r="835" spans="4:8">
      <c r="D835" s="245"/>
      <c r="H835" s="245"/>
    </row>
    <row r="836" spans="4:8">
      <c r="D836" s="245"/>
      <c r="H836" s="245"/>
    </row>
    <row r="837" spans="4:8">
      <c r="D837" s="245"/>
      <c r="H837" s="245"/>
    </row>
    <row r="838" spans="4:8">
      <c r="D838" s="245"/>
      <c r="H838" s="245"/>
    </row>
    <row r="839" spans="4:8">
      <c r="D839" s="245"/>
      <c r="H839" s="245"/>
    </row>
    <row r="840" spans="4:8">
      <c r="D840" s="245"/>
      <c r="H840" s="245"/>
    </row>
    <row r="841" spans="4:8">
      <c r="D841" s="245"/>
      <c r="H841" s="245"/>
    </row>
    <row r="842" spans="4:8">
      <c r="D842" s="245"/>
      <c r="H842" s="245"/>
    </row>
    <row r="843" spans="4:8">
      <c r="D843" s="245"/>
      <c r="H843" s="245"/>
    </row>
    <row r="844" spans="4:8">
      <c r="D844" s="245"/>
      <c r="H844" s="245"/>
    </row>
    <row r="845" spans="4:8">
      <c r="D845" s="245"/>
      <c r="H845" s="245"/>
    </row>
    <row r="846" spans="4:8">
      <c r="D846" s="245"/>
      <c r="H846" s="245"/>
    </row>
    <row r="847" spans="4:8">
      <c r="D847" s="245"/>
      <c r="H847" s="245"/>
    </row>
    <row r="848" spans="4:8">
      <c r="D848" s="245"/>
      <c r="H848" s="245"/>
    </row>
    <row r="849" spans="4:8">
      <c r="D849" s="245"/>
      <c r="H849" s="245"/>
    </row>
    <row r="850" spans="4:8">
      <c r="D850" s="245"/>
      <c r="H850" s="245"/>
    </row>
    <row r="851" spans="4:8">
      <c r="D851" s="245"/>
      <c r="H851" s="245"/>
    </row>
    <row r="852" spans="4:8">
      <c r="D852" s="245"/>
      <c r="H852" s="245"/>
    </row>
    <row r="853" spans="4:8">
      <c r="D853" s="245"/>
      <c r="H853" s="245"/>
    </row>
    <row r="854" spans="4:8">
      <c r="D854" s="245"/>
      <c r="H854" s="245"/>
    </row>
    <row r="855" spans="4:8">
      <c r="D855" s="245"/>
      <c r="H855" s="245"/>
    </row>
    <row r="856" spans="4:8">
      <c r="D856" s="245"/>
      <c r="H856" s="245"/>
    </row>
    <row r="857" spans="4:8">
      <c r="D857" s="245"/>
      <c r="H857" s="245"/>
    </row>
    <row r="858" spans="4:8">
      <c r="D858" s="245"/>
      <c r="H858" s="245"/>
    </row>
    <row r="859" spans="4:8">
      <c r="D859" s="245"/>
      <c r="H859" s="245"/>
    </row>
    <row r="860" spans="4:8">
      <c r="D860" s="245"/>
      <c r="H860" s="245"/>
    </row>
    <row r="861" spans="4:8">
      <c r="D861" s="245"/>
      <c r="H861" s="245"/>
    </row>
    <row r="862" spans="4:8">
      <c r="D862" s="245"/>
      <c r="H862" s="245"/>
    </row>
    <row r="863" spans="4:8">
      <c r="D863" s="245"/>
      <c r="H863" s="245"/>
    </row>
    <row r="864" spans="4:8">
      <c r="D864" s="245"/>
      <c r="H864" s="245"/>
    </row>
    <row r="865" spans="4:8">
      <c r="D865" s="245"/>
      <c r="H865" s="245"/>
    </row>
    <row r="866" spans="4:8">
      <c r="D866" s="245"/>
      <c r="H866" s="245"/>
    </row>
    <row r="867" spans="4:8">
      <c r="D867" s="245"/>
      <c r="H867" s="245"/>
    </row>
    <row r="868" spans="4:8">
      <c r="D868" s="245"/>
      <c r="H868" s="245"/>
    </row>
    <row r="869" spans="4:8">
      <c r="D869" s="245"/>
      <c r="H869" s="245"/>
    </row>
    <row r="870" spans="4:8">
      <c r="D870" s="245"/>
      <c r="H870" s="245"/>
    </row>
    <row r="871" spans="4:8">
      <c r="D871" s="245"/>
      <c r="H871" s="245"/>
    </row>
    <row r="872" spans="4:8">
      <c r="D872" s="245"/>
      <c r="H872" s="245"/>
    </row>
    <row r="873" spans="4:8">
      <c r="D873" s="245"/>
      <c r="H873" s="245"/>
    </row>
    <row r="874" spans="4:8">
      <c r="D874" s="245"/>
      <c r="H874" s="245"/>
    </row>
    <row r="875" spans="4:8">
      <c r="D875" s="245"/>
      <c r="H875" s="245"/>
    </row>
    <row r="876" spans="4:8">
      <c r="D876" s="245"/>
      <c r="H876" s="245"/>
    </row>
    <row r="877" spans="4:8">
      <c r="D877" s="245"/>
      <c r="H877" s="245"/>
    </row>
    <row r="878" spans="4:8">
      <c r="D878" s="245"/>
      <c r="H878" s="245"/>
    </row>
    <row r="879" spans="4:8">
      <c r="D879" s="245"/>
      <c r="H879" s="245"/>
    </row>
    <row r="880" spans="4:8">
      <c r="D880" s="245"/>
      <c r="H880" s="245"/>
    </row>
    <row r="881" spans="4:8">
      <c r="D881" s="245"/>
      <c r="H881" s="245"/>
    </row>
    <row r="882" spans="4:8">
      <c r="D882" s="245"/>
      <c r="H882" s="245"/>
    </row>
    <row r="883" spans="4:8">
      <c r="D883" s="245"/>
      <c r="H883" s="245"/>
    </row>
    <row r="884" spans="4:8">
      <c r="D884" s="245"/>
      <c r="H884" s="245"/>
    </row>
    <row r="885" spans="4:8">
      <c r="D885" s="245"/>
      <c r="H885" s="245"/>
    </row>
    <row r="886" spans="4:8">
      <c r="D886" s="245"/>
      <c r="H886" s="245"/>
    </row>
    <row r="887" spans="4:8">
      <c r="D887" s="245"/>
      <c r="H887" s="245"/>
    </row>
    <row r="888" spans="4:8">
      <c r="D888" s="245"/>
      <c r="H888" s="245"/>
    </row>
    <row r="889" spans="4:8">
      <c r="D889" s="245"/>
      <c r="H889" s="245"/>
    </row>
    <row r="890" spans="4:8">
      <c r="D890" s="245"/>
      <c r="H890" s="245"/>
    </row>
    <row r="891" spans="4:8">
      <c r="D891" s="245"/>
      <c r="H891" s="245"/>
    </row>
    <row r="892" spans="4:8">
      <c r="D892" s="245"/>
      <c r="H892" s="245"/>
    </row>
    <row r="893" spans="4:8">
      <c r="D893" s="245"/>
      <c r="H893" s="245"/>
    </row>
    <row r="894" spans="4:8">
      <c r="D894" s="245"/>
      <c r="H894" s="245"/>
    </row>
    <row r="895" spans="4:8">
      <c r="D895" s="245"/>
      <c r="H895" s="245"/>
    </row>
    <row r="896" spans="4:8">
      <c r="D896" s="245"/>
      <c r="H896" s="245"/>
    </row>
    <row r="897" spans="4:8">
      <c r="D897" s="245"/>
      <c r="H897" s="245"/>
    </row>
    <row r="898" spans="4:8">
      <c r="D898" s="245"/>
      <c r="H898" s="245"/>
    </row>
    <row r="899" spans="4:8">
      <c r="D899" s="245"/>
      <c r="H899" s="245"/>
    </row>
    <row r="900" spans="4:8">
      <c r="D900" s="245"/>
      <c r="H900" s="245"/>
    </row>
    <row r="901" spans="4:8">
      <c r="D901" s="245"/>
      <c r="H901" s="245"/>
    </row>
    <row r="902" spans="4:8">
      <c r="D902" s="245"/>
      <c r="H902" s="245"/>
    </row>
    <row r="903" spans="4:8">
      <c r="D903" s="245"/>
      <c r="H903" s="245"/>
    </row>
    <row r="904" spans="4:8">
      <c r="D904" s="245"/>
      <c r="H904" s="245"/>
    </row>
    <row r="905" spans="4:8">
      <c r="D905" s="245"/>
      <c r="H905" s="245"/>
    </row>
    <row r="906" spans="4:8">
      <c r="D906" s="245"/>
      <c r="H906" s="245"/>
    </row>
    <row r="907" spans="4:8">
      <c r="D907" s="245"/>
      <c r="H907" s="245"/>
    </row>
    <row r="908" spans="4:8">
      <c r="D908" s="245"/>
      <c r="H908" s="245"/>
    </row>
    <row r="909" spans="4:8">
      <c r="D909" s="245"/>
      <c r="H909" s="245"/>
    </row>
    <row r="910" spans="4:8">
      <c r="D910" s="245"/>
      <c r="H910" s="245"/>
    </row>
    <row r="911" spans="4:8">
      <c r="D911" s="245"/>
      <c r="H911" s="245"/>
    </row>
    <row r="912" spans="4:8">
      <c r="D912" s="245"/>
      <c r="H912" s="245"/>
    </row>
    <row r="913" spans="4:8">
      <c r="D913" s="245"/>
      <c r="H913" s="245"/>
    </row>
    <row r="914" spans="4:8">
      <c r="D914" s="245"/>
      <c r="H914" s="245"/>
    </row>
    <row r="915" spans="4:8">
      <c r="D915" s="245"/>
      <c r="H915" s="245"/>
    </row>
    <row r="916" spans="4:8">
      <c r="D916" s="245"/>
      <c r="H916" s="245"/>
    </row>
    <row r="917" spans="4:8">
      <c r="D917" s="245"/>
      <c r="H917" s="245"/>
    </row>
    <row r="918" spans="4:8">
      <c r="D918" s="245"/>
      <c r="H918" s="245"/>
    </row>
    <row r="919" spans="4:8">
      <c r="D919" s="245"/>
      <c r="H919" s="245"/>
    </row>
    <row r="920" spans="4:8">
      <c r="D920" s="245"/>
      <c r="H920" s="245"/>
    </row>
    <row r="921" spans="4:8">
      <c r="D921" s="245"/>
      <c r="H921" s="245"/>
    </row>
    <row r="922" spans="4:8">
      <c r="D922" s="245"/>
      <c r="H922" s="245"/>
    </row>
    <row r="923" spans="4:8">
      <c r="D923" s="245"/>
      <c r="H923" s="245"/>
    </row>
    <row r="924" spans="4:8">
      <c r="D924" s="245"/>
      <c r="H924" s="245"/>
    </row>
    <row r="925" spans="4:8">
      <c r="D925" s="245"/>
      <c r="H925" s="245"/>
    </row>
    <row r="926" spans="4:8">
      <c r="D926" s="245"/>
      <c r="H926" s="245"/>
    </row>
    <row r="927" spans="4:8">
      <c r="D927" s="245"/>
      <c r="H927" s="245"/>
    </row>
    <row r="928" spans="4:8">
      <c r="D928" s="245"/>
      <c r="H928" s="245"/>
    </row>
    <row r="929" spans="4:8">
      <c r="D929" s="245"/>
      <c r="H929" s="245"/>
    </row>
    <row r="930" spans="4:8">
      <c r="D930" s="245"/>
      <c r="H930" s="245"/>
    </row>
    <row r="931" spans="4:8">
      <c r="D931" s="245"/>
      <c r="H931" s="245"/>
    </row>
    <row r="932" spans="4:8">
      <c r="D932" s="245"/>
      <c r="H932" s="245"/>
    </row>
    <row r="933" spans="4:8">
      <c r="D933" s="245"/>
      <c r="H933" s="245"/>
    </row>
    <row r="934" spans="4:8">
      <c r="D934" s="245"/>
      <c r="H934" s="245"/>
    </row>
    <row r="935" spans="4:8">
      <c r="D935" s="245"/>
      <c r="H935" s="245"/>
    </row>
    <row r="936" spans="4:8">
      <c r="D936" s="245"/>
      <c r="H936" s="245"/>
    </row>
    <row r="937" spans="4:8">
      <c r="D937" s="245"/>
      <c r="H937" s="245"/>
    </row>
    <row r="938" spans="4:8">
      <c r="D938" s="245"/>
      <c r="H938" s="245"/>
    </row>
    <row r="939" spans="4:8">
      <c r="D939" s="245"/>
      <c r="H939" s="245"/>
    </row>
    <row r="940" spans="4:8">
      <c r="D940" s="245"/>
      <c r="H940" s="245"/>
    </row>
    <row r="941" spans="4:8">
      <c r="D941" s="245"/>
      <c r="H941" s="245"/>
    </row>
    <row r="942" spans="4:8">
      <c r="D942" s="245"/>
      <c r="H942" s="245"/>
    </row>
    <row r="943" spans="4:8">
      <c r="D943" s="245"/>
      <c r="H943" s="245"/>
    </row>
    <row r="944" spans="4:8">
      <c r="D944" s="245"/>
      <c r="H944" s="245"/>
    </row>
    <row r="945" spans="4:8">
      <c r="D945" s="245"/>
      <c r="H945" s="245"/>
    </row>
    <row r="946" spans="4:8">
      <c r="D946" s="245"/>
      <c r="H946" s="245"/>
    </row>
    <row r="947" spans="4:8">
      <c r="D947" s="245"/>
      <c r="H947" s="245"/>
    </row>
    <row r="948" spans="4:8">
      <c r="D948" s="245"/>
      <c r="H948" s="245"/>
    </row>
    <row r="949" spans="4:8">
      <c r="D949" s="245"/>
      <c r="H949" s="245"/>
    </row>
    <row r="950" spans="4:8">
      <c r="D950" s="245"/>
      <c r="H950" s="245"/>
    </row>
    <row r="951" spans="4:8">
      <c r="D951" s="245"/>
      <c r="H951" s="245"/>
    </row>
    <row r="952" spans="4:8">
      <c r="D952" s="245"/>
      <c r="H952" s="245"/>
    </row>
    <row r="953" spans="4:8">
      <c r="D953" s="245"/>
      <c r="H953" s="245"/>
    </row>
    <row r="954" spans="4:8">
      <c r="D954" s="245"/>
      <c r="H954" s="245"/>
    </row>
    <row r="955" spans="4:8">
      <c r="D955" s="245"/>
      <c r="H955" s="245"/>
    </row>
    <row r="956" spans="4:8">
      <c r="D956" s="245"/>
      <c r="H956" s="245"/>
    </row>
    <row r="957" spans="4:8">
      <c r="D957" s="245"/>
      <c r="H957" s="245"/>
    </row>
    <row r="958" spans="4:8">
      <c r="D958" s="245"/>
      <c r="H958" s="245"/>
    </row>
    <row r="959" spans="4:8">
      <c r="D959" s="245"/>
      <c r="H959" s="245"/>
    </row>
    <row r="960" spans="4:8">
      <c r="D960" s="245"/>
      <c r="H960" s="245"/>
    </row>
    <row r="961" spans="4:8">
      <c r="D961" s="245"/>
      <c r="H961" s="245"/>
    </row>
    <row r="962" spans="4:8">
      <c r="D962" s="245"/>
      <c r="H962" s="245"/>
    </row>
    <row r="963" spans="4:8">
      <c r="D963" s="245"/>
      <c r="H963" s="245"/>
    </row>
    <row r="964" spans="4:8">
      <c r="D964" s="245"/>
      <c r="H964" s="245"/>
    </row>
    <row r="965" spans="4:8">
      <c r="D965" s="245"/>
      <c r="H965" s="245"/>
    </row>
    <row r="966" spans="4:8">
      <c r="D966" s="245"/>
      <c r="H966" s="245"/>
    </row>
    <row r="967" spans="4:8">
      <c r="D967" s="245"/>
      <c r="H967" s="245"/>
    </row>
    <row r="968" spans="4:8">
      <c r="D968" s="245"/>
      <c r="H968" s="245"/>
    </row>
    <row r="969" spans="4:8">
      <c r="D969" s="245"/>
      <c r="H969" s="245"/>
    </row>
    <row r="970" spans="4:8">
      <c r="D970" s="245"/>
      <c r="H970" s="245"/>
    </row>
    <row r="971" spans="4:8">
      <c r="D971" s="245"/>
      <c r="H971" s="245"/>
    </row>
    <row r="972" spans="4:8">
      <c r="D972" s="245"/>
      <c r="H972" s="245"/>
    </row>
    <row r="973" spans="4:8">
      <c r="D973" s="245"/>
      <c r="H973" s="245"/>
    </row>
    <row r="974" spans="4:8">
      <c r="D974" s="245"/>
      <c r="H974" s="245"/>
    </row>
    <row r="975" spans="4:8">
      <c r="D975" s="245"/>
      <c r="H975" s="245"/>
    </row>
    <row r="976" spans="4:8">
      <c r="D976" s="245"/>
      <c r="H976" s="245"/>
    </row>
    <row r="977" spans="4:8">
      <c r="D977" s="245"/>
      <c r="H977" s="245"/>
    </row>
    <row r="978" spans="4:8">
      <c r="D978" s="245"/>
      <c r="H978" s="245"/>
    </row>
    <row r="979" spans="4:8">
      <c r="D979" s="245"/>
      <c r="H979" s="245"/>
    </row>
    <row r="980" spans="4:8">
      <c r="D980" s="245"/>
      <c r="H980" s="245"/>
    </row>
    <row r="981" spans="4:8">
      <c r="D981" s="245"/>
      <c r="H981" s="245"/>
    </row>
    <row r="982" spans="4:8">
      <c r="D982" s="245"/>
      <c r="H982" s="245"/>
    </row>
    <row r="983" spans="4:8">
      <c r="D983" s="245"/>
      <c r="H983" s="245"/>
    </row>
    <row r="984" spans="4:8">
      <c r="D984" s="245"/>
      <c r="H984" s="245"/>
    </row>
    <row r="985" spans="4:8">
      <c r="D985" s="245"/>
      <c r="H985" s="245"/>
    </row>
    <row r="986" spans="4:8">
      <c r="D986" s="245"/>
      <c r="H986" s="245"/>
    </row>
    <row r="987" spans="4:8">
      <c r="D987" s="245"/>
      <c r="H987" s="245"/>
    </row>
    <row r="988" spans="4:8">
      <c r="D988" s="245"/>
      <c r="H988" s="245"/>
    </row>
    <row r="989" spans="4:8">
      <c r="D989" s="245"/>
      <c r="H989" s="245"/>
    </row>
    <row r="990" spans="4:8">
      <c r="D990" s="245"/>
      <c r="H990" s="245"/>
    </row>
    <row r="991" spans="4:8">
      <c r="D991" s="245"/>
      <c r="H991" s="245"/>
    </row>
    <row r="992" spans="4:8">
      <c r="D992" s="245"/>
      <c r="H992" s="245"/>
    </row>
    <row r="993" spans="4:8">
      <c r="D993" s="245"/>
      <c r="H993" s="245"/>
    </row>
    <row r="994" spans="4:8">
      <c r="D994" s="245"/>
      <c r="H994" s="245"/>
    </row>
    <row r="995" spans="4:8">
      <c r="D995" s="245"/>
      <c r="H995" s="245"/>
    </row>
    <row r="996" spans="4:8">
      <c r="D996" s="245"/>
      <c r="H996" s="245"/>
    </row>
    <row r="997" spans="4:8">
      <c r="D997" s="245"/>
      <c r="H997" s="245"/>
    </row>
    <row r="998" spans="4:8">
      <c r="D998" s="245"/>
      <c r="H998" s="245"/>
    </row>
    <row r="999" spans="4:8">
      <c r="D999" s="245"/>
      <c r="H999" s="245"/>
    </row>
    <row r="1000" spans="4:8">
      <c r="D1000" s="245"/>
      <c r="H1000" s="245"/>
    </row>
    <row r="1001" spans="4:8">
      <c r="D1001" s="245"/>
      <c r="H1001" s="245"/>
    </row>
    <row r="1002" spans="4:8">
      <c r="D1002" s="245"/>
      <c r="H1002" s="245"/>
    </row>
    <row r="1003" spans="4:8">
      <c r="D1003" s="245"/>
      <c r="H1003" s="245"/>
    </row>
    <row r="1004" spans="4:8">
      <c r="D1004" s="245"/>
      <c r="H1004" s="245"/>
    </row>
    <row r="1005" spans="4:8">
      <c r="D1005" s="245"/>
      <c r="H1005" s="245"/>
    </row>
    <row r="1006" spans="4:8">
      <c r="D1006" s="245"/>
      <c r="H1006" s="245"/>
    </row>
    <row r="1007" spans="4:8">
      <c r="D1007" s="245"/>
      <c r="H1007" s="245"/>
    </row>
    <row r="1008" spans="4:8">
      <c r="D1008" s="245"/>
      <c r="H1008" s="245"/>
    </row>
    <row r="1009" spans="4:8">
      <c r="D1009" s="245"/>
      <c r="H1009" s="245"/>
    </row>
    <row r="1010" spans="4:8">
      <c r="D1010" s="245"/>
      <c r="H1010" s="245"/>
    </row>
    <row r="1011" spans="4:8">
      <c r="D1011" s="245"/>
      <c r="H1011" s="245"/>
    </row>
    <row r="1012" spans="4:8">
      <c r="D1012" s="245"/>
      <c r="H1012" s="245"/>
    </row>
    <row r="1013" spans="4:8">
      <c r="D1013" s="245"/>
      <c r="H1013" s="245"/>
    </row>
    <row r="1014" spans="4:8">
      <c r="D1014" s="245"/>
      <c r="H1014" s="245"/>
    </row>
    <row r="1015" spans="4:8">
      <c r="D1015" s="245"/>
      <c r="H1015" s="245"/>
    </row>
    <row r="1016" spans="4:8">
      <c r="D1016" s="245"/>
      <c r="H1016" s="245"/>
    </row>
    <row r="1017" spans="4:8">
      <c r="D1017" s="245"/>
      <c r="H1017" s="245"/>
    </row>
    <row r="1018" spans="4:8">
      <c r="D1018" s="245"/>
      <c r="H1018" s="245"/>
    </row>
    <row r="1019" spans="4:8">
      <c r="D1019" s="245"/>
      <c r="H1019" s="245"/>
    </row>
    <row r="1020" spans="4:8">
      <c r="D1020" s="245"/>
      <c r="H1020" s="245"/>
    </row>
    <row r="1021" spans="4:8">
      <c r="D1021" s="245"/>
      <c r="H1021" s="245"/>
    </row>
    <row r="1022" spans="4:8">
      <c r="D1022" s="245"/>
      <c r="H1022" s="245"/>
    </row>
    <row r="1023" spans="4:8">
      <c r="D1023" s="245"/>
      <c r="H1023" s="245"/>
    </row>
    <row r="1024" spans="4:8">
      <c r="D1024" s="245"/>
      <c r="H1024" s="245"/>
    </row>
    <row r="1025" spans="4:8">
      <c r="D1025" s="245"/>
      <c r="H1025" s="245"/>
    </row>
    <row r="1026" spans="4:8">
      <c r="D1026" s="245"/>
      <c r="H1026" s="245"/>
    </row>
    <row r="1027" spans="4:8">
      <c r="D1027" s="245"/>
      <c r="H1027" s="245"/>
    </row>
    <row r="1028" spans="4:8">
      <c r="D1028" s="245"/>
      <c r="H1028" s="245"/>
    </row>
    <row r="1029" spans="4:8">
      <c r="D1029" s="245"/>
      <c r="H1029" s="245"/>
    </row>
    <row r="1030" spans="4:8">
      <c r="D1030" s="245"/>
      <c r="H1030" s="245"/>
    </row>
    <row r="1031" spans="4:8">
      <c r="D1031" s="245"/>
      <c r="H1031" s="245"/>
    </row>
    <row r="1032" spans="4:8">
      <c r="D1032" s="245"/>
      <c r="H1032" s="245"/>
    </row>
    <row r="1033" spans="4:8">
      <c r="D1033" s="245"/>
      <c r="H1033" s="245"/>
    </row>
    <row r="1034" spans="4:8">
      <c r="D1034" s="245"/>
      <c r="H1034" s="245"/>
    </row>
    <row r="1035" spans="4:8">
      <c r="D1035" s="245"/>
      <c r="H1035" s="245"/>
    </row>
    <row r="1036" spans="4:8">
      <c r="D1036" s="245"/>
      <c r="H1036" s="245"/>
    </row>
    <row r="1037" spans="4:8">
      <c r="D1037" s="245"/>
      <c r="H1037" s="245"/>
    </row>
    <row r="1038" spans="4:8">
      <c r="D1038" s="245"/>
      <c r="H1038" s="245"/>
    </row>
    <row r="1039" spans="4:8">
      <c r="D1039" s="245"/>
      <c r="H1039" s="245"/>
    </row>
    <row r="1040" spans="4:8">
      <c r="D1040" s="245"/>
      <c r="H1040" s="245"/>
    </row>
    <row r="1041" spans="4:8">
      <c r="D1041" s="245"/>
      <c r="H1041" s="245"/>
    </row>
    <row r="1042" spans="4:8">
      <c r="D1042" s="245"/>
      <c r="H1042" s="245"/>
    </row>
    <row r="1043" spans="4:8">
      <c r="D1043" s="245"/>
      <c r="H1043" s="245"/>
    </row>
    <row r="1044" spans="4:8">
      <c r="D1044" s="245"/>
      <c r="H1044" s="245"/>
    </row>
    <row r="1045" spans="4:8">
      <c r="D1045" s="245"/>
      <c r="H1045" s="245"/>
    </row>
    <row r="1046" spans="4:8">
      <c r="D1046" s="245"/>
      <c r="H1046" s="245"/>
    </row>
    <row r="1047" spans="4:8">
      <c r="D1047" s="245"/>
      <c r="H1047" s="245"/>
    </row>
    <row r="1048" spans="4:8">
      <c r="D1048" s="245"/>
      <c r="H1048" s="245"/>
    </row>
    <row r="1049" spans="4:8">
      <c r="D1049" s="245"/>
      <c r="H1049" s="245"/>
    </row>
    <row r="1050" spans="4:8">
      <c r="D1050" s="245"/>
      <c r="H1050" s="245"/>
    </row>
    <row r="1051" spans="4:8">
      <c r="D1051" s="245"/>
      <c r="H1051" s="245"/>
    </row>
    <row r="1052" spans="4:8">
      <c r="D1052" s="245"/>
      <c r="H1052" s="245"/>
    </row>
    <row r="1053" spans="4:8">
      <c r="D1053" s="245"/>
      <c r="H1053" s="245"/>
    </row>
    <row r="1054" spans="4:8">
      <c r="D1054" s="245"/>
      <c r="H1054" s="245"/>
    </row>
    <row r="1055" spans="4:8">
      <c r="D1055" s="245"/>
      <c r="H1055" s="245"/>
    </row>
    <row r="1056" spans="4:8">
      <c r="D1056" s="245"/>
      <c r="H1056" s="245"/>
    </row>
    <row r="1057" spans="4:8">
      <c r="D1057" s="245"/>
      <c r="H1057" s="245"/>
    </row>
    <row r="1058" spans="4:8">
      <c r="D1058" s="245"/>
      <c r="H1058" s="245"/>
    </row>
    <row r="1059" spans="4:8">
      <c r="D1059" s="245"/>
      <c r="H1059" s="245"/>
    </row>
    <row r="1060" spans="4:8">
      <c r="D1060" s="245"/>
      <c r="H1060" s="245"/>
    </row>
    <row r="1061" spans="4:8">
      <c r="D1061" s="245"/>
      <c r="H1061" s="245"/>
    </row>
    <row r="1062" spans="4:8">
      <c r="D1062" s="245"/>
      <c r="H1062" s="245"/>
    </row>
    <row r="1063" spans="4:8">
      <c r="D1063" s="245"/>
      <c r="H1063" s="245"/>
    </row>
    <row r="1064" spans="4:8">
      <c r="D1064" s="245"/>
      <c r="H1064" s="245"/>
    </row>
    <row r="1065" spans="4:8">
      <c r="D1065" s="245"/>
      <c r="H1065" s="245"/>
    </row>
    <row r="1066" spans="4:8">
      <c r="D1066" s="245"/>
      <c r="H1066" s="245"/>
    </row>
    <row r="1067" spans="4:8">
      <c r="D1067" s="245"/>
      <c r="H1067" s="245"/>
    </row>
    <row r="1068" spans="4:8">
      <c r="D1068" s="245"/>
      <c r="H1068" s="245"/>
    </row>
    <row r="1069" spans="4:8">
      <c r="D1069" s="245"/>
      <c r="H1069" s="245"/>
    </row>
    <row r="1070" spans="4:8">
      <c r="D1070" s="245"/>
      <c r="H1070" s="245"/>
    </row>
    <row r="1071" spans="4:8">
      <c r="D1071" s="245"/>
      <c r="H1071" s="245"/>
    </row>
    <row r="1072" spans="4:8">
      <c r="D1072" s="245"/>
      <c r="H1072" s="245"/>
    </row>
    <row r="1073" spans="4:8">
      <c r="D1073" s="245"/>
      <c r="H1073" s="245"/>
    </row>
    <row r="1074" spans="4:8">
      <c r="D1074" s="245"/>
      <c r="H1074" s="245"/>
    </row>
    <row r="1075" spans="4:8">
      <c r="D1075" s="245"/>
      <c r="H1075" s="245"/>
    </row>
    <row r="1076" spans="4:8">
      <c r="D1076" s="245"/>
      <c r="H1076" s="245"/>
    </row>
    <row r="1077" spans="4:8">
      <c r="D1077" s="245"/>
      <c r="H1077" s="245"/>
    </row>
    <row r="1078" spans="4:8">
      <c r="D1078" s="245"/>
      <c r="H1078" s="245"/>
    </row>
    <row r="1079" spans="4:8">
      <c r="D1079" s="245"/>
      <c r="H1079" s="245"/>
    </row>
    <row r="1080" spans="4:8">
      <c r="D1080" s="245"/>
      <c r="H1080" s="245"/>
    </row>
    <row r="1081" spans="4:8">
      <c r="D1081" s="245"/>
      <c r="H1081" s="245"/>
    </row>
    <row r="1082" spans="4:8">
      <c r="D1082" s="245"/>
      <c r="H1082" s="245"/>
    </row>
    <row r="1083" spans="4:8">
      <c r="D1083" s="245"/>
      <c r="H1083" s="245"/>
    </row>
    <row r="1084" spans="4:8">
      <c r="D1084" s="245"/>
      <c r="H1084" s="245"/>
    </row>
    <row r="1085" spans="4:8">
      <c r="D1085" s="245"/>
      <c r="H1085" s="245"/>
    </row>
    <row r="1086" spans="4:8">
      <c r="D1086" s="245"/>
      <c r="H1086" s="245"/>
    </row>
    <row r="1087" spans="4:8">
      <c r="D1087" s="245"/>
      <c r="H1087" s="245"/>
    </row>
    <row r="1088" spans="4:8">
      <c r="D1088" s="245"/>
      <c r="H1088" s="245"/>
    </row>
    <row r="1089" spans="4:8">
      <c r="D1089" s="245"/>
      <c r="H1089" s="245"/>
    </row>
    <row r="1090" spans="4:8">
      <c r="D1090" s="245"/>
      <c r="H1090" s="245"/>
    </row>
    <row r="1091" spans="4:8">
      <c r="D1091" s="245"/>
      <c r="H1091" s="245"/>
    </row>
    <row r="1092" spans="4:8">
      <c r="D1092" s="245"/>
      <c r="H1092" s="245"/>
    </row>
    <row r="1093" spans="4:8">
      <c r="D1093" s="245"/>
      <c r="H1093" s="245"/>
    </row>
    <row r="1094" spans="4:8">
      <c r="D1094" s="245"/>
      <c r="H1094" s="245"/>
    </row>
    <row r="1095" spans="4:8">
      <c r="D1095" s="245"/>
      <c r="H1095" s="245"/>
    </row>
    <row r="1096" spans="4:8">
      <c r="D1096" s="245"/>
      <c r="H1096" s="245"/>
    </row>
    <row r="1097" spans="4:8">
      <c r="D1097" s="245"/>
      <c r="H1097" s="245"/>
    </row>
    <row r="1098" spans="4:8">
      <c r="D1098" s="245"/>
      <c r="H1098" s="245"/>
    </row>
    <row r="1099" spans="4:8">
      <c r="D1099" s="245"/>
      <c r="H1099" s="245"/>
    </row>
    <row r="1100" spans="4:8">
      <c r="D1100" s="245"/>
      <c r="H1100" s="245"/>
    </row>
    <row r="1101" spans="4:8">
      <c r="D1101" s="245"/>
      <c r="H1101" s="245"/>
    </row>
    <row r="1102" spans="4:8">
      <c r="D1102" s="245"/>
      <c r="H1102" s="245"/>
    </row>
    <row r="1103" spans="4:8">
      <c r="D1103" s="245"/>
      <c r="H1103" s="245"/>
    </row>
    <row r="1104" spans="4:8">
      <c r="D1104" s="245"/>
      <c r="H1104" s="245"/>
    </row>
    <row r="1105" spans="4:8">
      <c r="D1105" s="245"/>
      <c r="H1105" s="245"/>
    </row>
    <row r="1106" spans="4:8">
      <c r="D1106" s="245"/>
      <c r="H1106" s="245"/>
    </row>
    <row r="1107" spans="4:8">
      <c r="D1107" s="245"/>
      <c r="H1107" s="245"/>
    </row>
    <row r="1108" spans="4:8">
      <c r="D1108" s="245"/>
      <c r="H1108" s="245"/>
    </row>
    <row r="1109" spans="4:8">
      <c r="D1109" s="245"/>
      <c r="H1109" s="245"/>
    </row>
    <row r="1110" spans="4:8">
      <c r="D1110" s="245"/>
      <c r="H1110" s="245"/>
    </row>
    <row r="1111" spans="4:8">
      <c r="D1111" s="245"/>
      <c r="H1111" s="245"/>
    </row>
    <row r="1112" spans="4:8">
      <c r="D1112" s="245"/>
      <c r="H1112" s="245"/>
    </row>
    <row r="1113" spans="4:8">
      <c r="D1113" s="245"/>
      <c r="H1113" s="245"/>
    </row>
    <row r="1114" spans="4:8">
      <c r="D1114" s="245"/>
      <c r="H1114" s="245"/>
    </row>
    <row r="1115" spans="4:8">
      <c r="D1115" s="245"/>
      <c r="H1115" s="245"/>
    </row>
    <row r="1116" spans="4:8">
      <c r="D1116" s="245"/>
      <c r="H1116" s="245"/>
    </row>
    <row r="1117" spans="4:8">
      <c r="D1117" s="245"/>
      <c r="H1117" s="245"/>
    </row>
    <row r="1118" spans="4:8">
      <c r="D1118" s="245"/>
      <c r="H1118" s="245"/>
    </row>
    <row r="1119" spans="4:8">
      <c r="D1119" s="245"/>
      <c r="H1119" s="245"/>
    </row>
    <row r="1120" spans="4:8">
      <c r="D1120" s="245"/>
      <c r="H1120" s="245"/>
    </row>
    <row r="1121" spans="4:8">
      <c r="D1121" s="245"/>
      <c r="H1121" s="245"/>
    </row>
    <row r="1122" spans="4:8">
      <c r="D1122" s="245"/>
      <c r="H1122" s="245"/>
    </row>
    <row r="1123" spans="4:8">
      <c r="D1123" s="245"/>
      <c r="H1123" s="245"/>
    </row>
    <row r="1124" spans="4:8">
      <c r="D1124" s="245"/>
      <c r="H1124" s="245"/>
    </row>
    <row r="1125" spans="4:8">
      <c r="D1125" s="245"/>
      <c r="H1125" s="245"/>
    </row>
    <row r="1126" spans="4:8">
      <c r="D1126" s="245"/>
      <c r="H1126" s="245"/>
    </row>
    <row r="1127" spans="4:8">
      <c r="D1127" s="245"/>
      <c r="H1127" s="245"/>
    </row>
    <row r="1128" spans="4:8">
      <c r="D1128" s="245"/>
      <c r="H1128" s="245"/>
    </row>
    <row r="1129" spans="4:8">
      <c r="D1129" s="245"/>
      <c r="H1129" s="245"/>
    </row>
    <row r="1130" spans="4:8">
      <c r="D1130" s="245"/>
      <c r="H1130" s="245"/>
    </row>
    <row r="1131" spans="4:8">
      <c r="D1131" s="245"/>
      <c r="H1131" s="245"/>
    </row>
    <row r="1132" spans="4:8">
      <c r="D1132" s="245"/>
      <c r="H1132" s="245"/>
    </row>
    <row r="1133" spans="4:8">
      <c r="D1133" s="245"/>
      <c r="H1133" s="245"/>
    </row>
    <row r="1134" spans="4:8">
      <c r="D1134" s="245"/>
      <c r="H1134" s="245"/>
    </row>
    <row r="1135" spans="4:8">
      <c r="D1135" s="245"/>
      <c r="H1135" s="245"/>
    </row>
    <row r="1136" spans="4:8">
      <c r="D1136" s="245"/>
      <c r="H1136" s="245"/>
    </row>
    <row r="1137" spans="4:8">
      <c r="D1137" s="245"/>
      <c r="H1137" s="245"/>
    </row>
    <row r="1138" spans="4:8">
      <c r="D1138" s="245"/>
      <c r="H1138" s="245"/>
    </row>
    <row r="1139" spans="4:8">
      <c r="D1139" s="245"/>
      <c r="H1139" s="245"/>
    </row>
    <row r="1140" spans="4:8">
      <c r="D1140" s="245"/>
      <c r="H1140" s="245"/>
    </row>
    <row r="1141" spans="4:8">
      <c r="D1141" s="245"/>
      <c r="H1141" s="245"/>
    </row>
    <row r="1142" spans="4:8">
      <c r="D1142" s="245"/>
      <c r="H1142" s="245"/>
    </row>
    <row r="1143" spans="4:8">
      <c r="D1143" s="245"/>
      <c r="H1143" s="245"/>
    </row>
    <row r="1144" spans="4:8">
      <c r="D1144" s="245"/>
      <c r="H1144" s="245"/>
    </row>
    <row r="1145" spans="4:8">
      <c r="D1145" s="245"/>
      <c r="H1145" s="245"/>
    </row>
    <row r="1146" spans="4:8">
      <c r="D1146" s="245"/>
      <c r="H1146" s="245"/>
    </row>
    <row r="1147" spans="4:8">
      <c r="D1147" s="245"/>
      <c r="H1147" s="245"/>
    </row>
    <row r="1148" spans="4:8">
      <c r="D1148" s="245"/>
      <c r="H1148" s="245"/>
    </row>
    <row r="1149" spans="4:8">
      <c r="D1149" s="245"/>
      <c r="H1149" s="245"/>
    </row>
    <row r="1150" spans="4:8">
      <c r="D1150" s="245"/>
      <c r="H1150" s="245"/>
    </row>
    <row r="1151" spans="4:8">
      <c r="D1151" s="245"/>
      <c r="H1151" s="245"/>
    </row>
    <row r="1152" spans="4:8">
      <c r="D1152" s="245"/>
      <c r="H1152" s="245"/>
    </row>
    <row r="1153" spans="4:8">
      <c r="D1153" s="245"/>
      <c r="H1153" s="245"/>
    </row>
    <row r="1154" spans="4:8">
      <c r="D1154" s="245"/>
      <c r="H1154" s="245"/>
    </row>
    <row r="1155" spans="4:8">
      <c r="D1155" s="245"/>
      <c r="H1155" s="245"/>
    </row>
    <row r="1156" spans="4:8">
      <c r="D1156" s="245"/>
      <c r="H1156" s="245"/>
    </row>
    <row r="1157" spans="4:8">
      <c r="D1157" s="245"/>
      <c r="H1157" s="245"/>
    </row>
    <row r="1158" spans="4:8">
      <c r="D1158" s="245"/>
      <c r="H1158" s="245"/>
    </row>
    <row r="1159" spans="4:8">
      <c r="D1159" s="245"/>
      <c r="H1159" s="245"/>
    </row>
    <row r="1160" spans="4:8">
      <c r="D1160" s="245"/>
      <c r="H1160" s="245"/>
    </row>
    <row r="1161" spans="4:8">
      <c r="D1161" s="245"/>
      <c r="H1161" s="245"/>
    </row>
    <row r="1162" spans="4:8">
      <c r="D1162" s="245"/>
      <c r="H1162" s="245"/>
    </row>
    <row r="1163" spans="4:8">
      <c r="D1163" s="245"/>
      <c r="H1163" s="245"/>
    </row>
    <row r="1164" spans="4:8">
      <c r="D1164" s="245"/>
      <c r="H1164" s="245"/>
    </row>
    <row r="1165" spans="4:8">
      <c r="D1165" s="245"/>
      <c r="H1165" s="245"/>
    </row>
    <row r="1166" spans="4:8">
      <c r="D1166" s="245"/>
      <c r="H1166" s="245"/>
    </row>
    <row r="1167" spans="4:8">
      <c r="D1167" s="245"/>
      <c r="H1167" s="245"/>
    </row>
    <row r="1168" spans="4:8">
      <c r="D1168" s="245"/>
      <c r="H1168" s="245"/>
    </row>
    <row r="1169" spans="4:8">
      <c r="D1169" s="245"/>
      <c r="H1169" s="245"/>
    </row>
    <row r="1170" spans="4:8">
      <c r="D1170" s="245"/>
      <c r="H1170" s="245"/>
    </row>
    <row r="1171" spans="4:8">
      <c r="D1171" s="245"/>
      <c r="H1171" s="245"/>
    </row>
    <row r="1172" spans="4:8">
      <c r="D1172" s="245"/>
      <c r="H1172" s="245"/>
    </row>
    <row r="1173" spans="4:8">
      <c r="D1173" s="245"/>
      <c r="H1173" s="245"/>
    </row>
    <row r="1174" spans="4:8">
      <c r="D1174" s="245"/>
      <c r="H1174" s="245"/>
    </row>
    <row r="1175" spans="4:8">
      <c r="D1175" s="245"/>
      <c r="H1175" s="245"/>
    </row>
    <row r="1176" spans="4:8">
      <c r="D1176" s="245"/>
      <c r="H1176" s="245"/>
    </row>
    <row r="1177" spans="4:8">
      <c r="D1177" s="245"/>
      <c r="H1177" s="245"/>
    </row>
    <row r="1178" spans="4:8">
      <c r="D1178" s="245"/>
      <c r="H1178" s="245"/>
    </row>
    <row r="1179" spans="4:8">
      <c r="D1179" s="245"/>
      <c r="H1179" s="245"/>
    </row>
    <row r="1180" spans="4:8">
      <c r="D1180" s="245"/>
      <c r="H1180" s="245"/>
    </row>
    <row r="1181" spans="4:8">
      <c r="D1181" s="245"/>
      <c r="H1181" s="245"/>
    </row>
    <row r="1182" spans="4:8">
      <c r="D1182" s="245"/>
      <c r="H1182" s="245"/>
    </row>
    <row r="1183" spans="4:8">
      <c r="D1183" s="245"/>
      <c r="H1183" s="245"/>
    </row>
    <row r="1184" spans="4:8">
      <c r="D1184" s="245"/>
      <c r="H1184" s="245"/>
    </row>
    <row r="1185" spans="4:8">
      <c r="D1185" s="245"/>
      <c r="H1185" s="245"/>
    </row>
    <row r="1186" spans="4:8">
      <c r="D1186" s="245"/>
      <c r="H1186" s="245"/>
    </row>
    <row r="1187" spans="4:8">
      <c r="D1187" s="245"/>
      <c r="H1187" s="245"/>
    </row>
    <row r="1188" spans="4:8">
      <c r="D1188" s="245"/>
      <c r="H1188" s="245"/>
    </row>
    <row r="1189" spans="4:8">
      <c r="D1189" s="245"/>
      <c r="H1189" s="245"/>
    </row>
    <row r="1190" spans="4:8">
      <c r="D1190" s="245"/>
      <c r="H1190" s="245"/>
    </row>
    <row r="1191" spans="4:8">
      <c r="D1191" s="245"/>
      <c r="H1191" s="245"/>
    </row>
    <row r="1192" spans="4:8">
      <c r="D1192" s="245"/>
      <c r="H1192" s="245"/>
    </row>
    <row r="1193" spans="4:8">
      <c r="D1193" s="245"/>
      <c r="H1193" s="245"/>
    </row>
    <row r="1194" spans="4:8">
      <c r="D1194" s="245"/>
      <c r="H1194" s="245"/>
    </row>
    <row r="1195" spans="4:8">
      <c r="D1195" s="245"/>
      <c r="H1195" s="245"/>
    </row>
    <row r="1196" spans="4:8">
      <c r="D1196" s="245"/>
      <c r="H1196" s="245"/>
    </row>
    <row r="1197" spans="4:8">
      <c r="D1197" s="245"/>
      <c r="H1197" s="245"/>
    </row>
    <row r="1198" spans="4:8">
      <c r="D1198" s="245"/>
      <c r="H1198" s="245"/>
    </row>
    <row r="1199" spans="4:8">
      <c r="D1199" s="245"/>
      <c r="H1199" s="245"/>
    </row>
    <row r="1200" spans="4:8">
      <c r="D1200" s="245"/>
      <c r="H1200" s="245"/>
    </row>
    <row r="1201" spans="4:8">
      <c r="D1201" s="245"/>
      <c r="H1201" s="245"/>
    </row>
    <row r="1202" spans="4:8">
      <c r="D1202" s="245"/>
      <c r="H1202" s="245"/>
    </row>
    <row r="1203" spans="4:8">
      <c r="D1203" s="245"/>
      <c r="H1203" s="245"/>
    </row>
    <row r="1204" spans="4:8">
      <c r="D1204" s="245"/>
      <c r="H1204" s="245"/>
    </row>
    <row r="1205" spans="4:8">
      <c r="D1205" s="245"/>
      <c r="H1205" s="245"/>
    </row>
    <row r="1206" spans="4:8">
      <c r="D1206" s="245"/>
      <c r="H1206" s="245"/>
    </row>
    <row r="1207" spans="4:8">
      <c r="D1207" s="245"/>
      <c r="H1207" s="245"/>
    </row>
    <row r="1208" spans="4:8">
      <c r="D1208" s="245"/>
      <c r="H1208" s="245"/>
    </row>
    <row r="1209" spans="4:8">
      <c r="D1209" s="245"/>
      <c r="H1209" s="245"/>
    </row>
    <row r="1210" spans="4:8">
      <c r="D1210" s="245"/>
      <c r="H1210" s="245"/>
    </row>
    <row r="1211" spans="4:8">
      <c r="D1211" s="245"/>
      <c r="H1211" s="245"/>
    </row>
    <row r="1212" spans="4:8">
      <c r="D1212" s="245"/>
      <c r="H1212" s="245"/>
    </row>
    <row r="1213" spans="4:8">
      <c r="D1213" s="245"/>
      <c r="H1213" s="245"/>
    </row>
    <row r="1214" spans="4:8">
      <c r="D1214" s="245"/>
      <c r="H1214" s="245"/>
    </row>
    <row r="1215" spans="4:8">
      <c r="D1215" s="245"/>
      <c r="H1215" s="245"/>
    </row>
    <row r="1216" spans="4:8">
      <c r="D1216" s="245"/>
      <c r="H1216" s="245"/>
    </row>
    <row r="1217" spans="4:8">
      <c r="D1217" s="245"/>
      <c r="H1217" s="245"/>
    </row>
    <row r="1218" spans="4:8">
      <c r="D1218" s="245"/>
      <c r="H1218" s="245"/>
    </row>
    <row r="1219" spans="4:8">
      <c r="D1219" s="245"/>
      <c r="H1219" s="245"/>
    </row>
    <row r="1220" spans="4:8">
      <c r="D1220" s="245"/>
      <c r="H1220" s="245"/>
    </row>
    <row r="1221" spans="4:8">
      <c r="D1221" s="245"/>
      <c r="H1221" s="245"/>
    </row>
    <row r="1222" spans="4:8">
      <c r="D1222" s="245"/>
      <c r="H1222" s="245"/>
    </row>
    <row r="1223" spans="4:8">
      <c r="D1223" s="245"/>
      <c r="H1223" s="245"/>
    </row>
    <row r="1224" spans="4:8">
      <c r="D1224" s="245"/>
      <c r="H1224" s="245"/>
    </row>
    <row r="1225" spans="4:8">
      <c r="D1225" s="245"/>
      <c r="H1225" s="245"/>
    </row>
    <row r="1226" spans="4:8">
      <c r="D1226" s="245"/>
      <c r="H1226" s="245"/>
    </row>
    <row r="1227" spans="4:8">
      <c r="D1227" s="245"/>
      <c r="H1227" s="245"/>
    </row>
    <row r="1228" spans="4:8">
      <c r="D1228" s="245"/>
      <c r="H1228" s="245"/>
    </row>
    <row r="1229" spans="4:8">
      <c r="D1229" s="245"/>
      <c r="H1229" s="245"/>
    </row>
    <row r="1230" spans="4:8">
      <c r="D1230" s="245"/>
      <c r="H1230" s="245"/>
    </row>
    <row r="1231" spans="4:8">
      <c r="D1231" s="245"/>
      <c r="H1231" s="245"/>
    </row>
    <row r="1232" spans="4:8">
      <c r="D1232" s="245"/>
      <c r="H1232" s="245"/>
    </row>
    <row r="1233" spans="4:8">
      <c r="D1233" s="245"/>
      <c r="H1233" s="245"/>
    </row>
    <row r="1234" spans="4:8">
      <c r="D1234" s="245"/>
      <c r="H1234" s="245"/>
    </row>
    <row r="1235" spans="4:8">
      <c r="D1235" s="245"/>
      <c r="H1235" s="245"/>
    </row>
    <row r="1236" spans="4:8">
      <c r="D1236" s="245"/>
      <c r="H1236" s="245"/>
    </row>
    <row r="1237" spans="4:8">
      <c r="D1237" s="245"/>
      <c r="H1237" s="245"/>
    </row>
    <row r="1238" spans="4:8">
      <c r="D1238" s="245"/>
      <c r="H1238" s="245"/>
    </row>
    <row r="1239" spans="4:8">
      <c r="D1239" s="245"/>
      <c r="H1239" s="245"/>
    </row>
    <row r="1240" spans="4:8">
      <c r="D1240" s="245"/>
      <c r="H1240" s="245"/>
    </row>
    <row r="1241" spans="4:8">
      <c r="D1241" s="245"/>
      <c r="H1241" s="245"/>
    </row>
    <row r="1242" spans="4:8">
      <c r="D1242" s="245"/>
      <c r="H1242" s="245"/>
    </row>
    <row r="1243" spans="4:8">
      <c r="D1243" s="245"/>
      <c r="H1243" s="245"/>
    </row>
    <row r="1244" spans="4:8">
      <c r="D1244" s="245"/>
      <c r="H1244" s="245"/>
    </row>
    <row r="1245" spans="4:8">
      <c r="D1245" s="245"/>
      <c r="H1245" s="245"/>
    </row>
    <row r="1246" spans="4:8">
      <c r="D1246" s="245"/>
      <c r="H1246" s="245"/>
    </row>
    <row r="1247" spans="4:8">
      <c r="D1247" s="245"/>
      <c r="H1247" s="245"/>
    </row>
    <row r="1248" spans="4:8">
      <c r="D1248" s="245"/>
      <c r="H1248" s="245"/>
    </row>
    <row r="1249" spans="4:8">
      <c r="D1249" s="245"/>
      <c r="H1249" s="245"/>
    </row>
    <row r="1250" spans="4:8">
      <c r="D1250" s="245"/>
      <c r="H1250" s="245"/>
    </row>
    <row r="1251" spans="4:8">
      <c r="D1251" s="245"/>
      <c r="H1251" s="245"/>
    </row>
    <row r="1252" spans="4:8">
      <c r="D1252" s="245"/>
      <c r="H1252" s="245"/>
    </row>
    <row r="1253" spans="4:8">
      <c r="D1253" s="245"/>
      <c r="H1253" s="245"/>
    </row>
    <row r="1254" spans="4:8">
      <c r="D1254" s="245"/>
      <c r="H1254" s="245"/>
    </row>
    <row r="1255" spans="4:8">
      <c r="D1255" s="245"/>
      <c r="H1255" s="245"/>
    </row>
    <row r="1256" spans="4:8">
      <c r="D1256" s="245"/>
      <c r="H1256" s="245"/>
    </row>
    <row r="1257" spans="4:8">
      <c r="D1257" s="245"/>
      <c r="H1257" s="245"/>
    </row>
    <row r="1258" spans="4:8">
      <c r="D1258" s="245"/>
      <c r="H1258" s="245"/>
    </row>
    <row r="1259" spans="4:8">
      <c r="D1259" s="245"/>
      <c r="H1259" s="245"/>
    </row>
    <row r="1260" spans="4:8">
      <c r="D1260" s="245"/>
      <c r="H1260" s="245"/>
    </row>
    <row r="1261" spans="4:8">
      <c r="D1261" s="245"/>
      <c r="H1261" s="245"/>
    </row>
    <row r="1262" spans="4:8">
      <c r="D1262" s="245"/>
      <c r="H1262" s="245"/>
    </row>
    <row r="1263" spans="4:8">
      <c r="D1263" s="245"/>
      <c r="H1263" s="245"/>
    </row>
    <row r="1264" spans="4:8">
      <c r="D1264" s="245"/>
      <c r="H1264" s="245"/>
    </row>
    <row r="1265" spans="4:8">
      <c r="D1265" s="245"/>
      <c r="H1265" s="245"/>
    </row>
    <row r="1266" spans="4:8">
      <c r="D1266" s="245"/>
      <c r="H1266" s="245"/>
    </row>
    <row r="1267" spans="4:8">
      <c r="D1267" s="245"/>
      <c r="H1267" s="245"/>
    </row>
    <row r="1268" spans="4:8">
      <c r="D1268" s="245"/>
      <c r="H1268" s="245"/>
    </row>
    <row r="1269" spans="4:8">
      <c r="D1269" s="245"/>
      <c r="H1269" s="245"/>
    </row>
    <row r="1270" spans="4:8">
      <c r="D1270" s="245"/>
      <c r="H1270" s="245"/>
    </row>
    <row r="1271" spans="4:8">
      <c r="D1271" s="245"/>
      <c r="H1271" s="245"/>
    </row>
    <row r="1272" spans="4:8">
      <c r="D1272" s="245"/>
      <c r="H1272" s="245"/>
    </row>
    <row r="1273" spans="4:8">
      <c r="D1273" s="245"/>
      <c r="H1273" s="245"/>
    </row>
    <row r="1274" spans="4:8">
      <c r="D1274" s="245"/>
      <c r="H1274" s="245"/>
    </row>
    <row r="1275" spans="4:8">
      <c r="D1275" s="245"/>
      <c r="H1275" s="245"/>
    </row>
    <row r="1276" spans="4:8">
      <c r="D1276" s="245"/>
      <c r="H1276" s="245"/>
    </row>
    <row r="1277" spans="4:8">
      <c r="D1277" s="245"/>
      <c r="H1277" s="245"/>
    </row>
    <row r="1278" spans="4:8">
      <c r="D1278" s="245"/>
      <c r="H1278" s="245"/>
    </row>
    <row r="1279" spans="4:8">
      <c r="D1279" s="245"/>
      <c r="H1279" s="245"/>
    </row>
    <row r="1280" spans="4:8">
      <c r="D1280" s="245"/>
      <c r="H1280" s="245"/>
    </row>
    <row r="1281" spans="4:8">
      <c r="D1281" s="245"/>
      <c r="H1281" s="245"/>
    </row>
    <row r="1282" spans="4:8">
      <c r="D1282" s="245"/>
      <c r="H1282" s="245"/>
    </row>
    <row r="1283" spans="4:8">
      <c r="D1283" s="245"/>
      <c r="H1283" s="245"/>
    </row>
    <row r="1284" spans="4:8">
      <c r="D1284" s="245"/>
      <c r="H1284" s="245"/>
    </row>
    <row r="1285" spans="4:8">
      <c r="D1285" s="245"/>
      <c r="H1285" s="245"/>
    </row>
    <row r="1286" spans="4:8">
      <c r="D1286" s="245"/>
      <c r="H1286" s="245"/>
    </row>
    <row r="1287" spans="4:8">
      <c r="D1287" s="245"/>
      <c r="H1287" s="245"/>
    </row>
    <row r="1288" spans="4:8">
      <c r="D1288" s="245"/>
      <c r="H1288" s="245"/>
    </row>
    <row r="1289" spans="4:8">
      <c r="D1289" s="245"/>
      <c r="H1289" s="245"/>
    </row>
    <row r="1290" spans="4:8">
      <c r="D1290" s="245"/>
      <c r="H1290" s="245"/>
    </row>
    <row r="1291" spans="4:8">
      <c r="D1291" s="245"/>
      <c r="H1291" s="245"/>
    </row>
    <row r="1292" spans="4:8">
      <c r="D1292" s="245"/>
      <c r="H1292" s="245"/>
    </row>
    <row r="1293" spans="4:8">
      <c r="D1293" s="245"/>
      <c r="H1293" s="245"/>
    </row>
    <row r="1294" spans="4:8">
      <c r="D1294" s="245"/>
      <c r="H1294" s="245"/>
    </row>
    <row r="1295" spans="4:8">
      <c r="D1295" s="245"/>
      <c r="H1295" s="245"/>
    </row>
    <row r="1296" spans="4:8">
      <c r="D1296" s="245"/>
      <c r="H1296" s="245"/>
    </row>
    <row r="1297" spans="4:8">
      <c r="D1297" s="245"/>
      <c r="H1297" s="245"/>
    </row>
    <row r="1298" spans="4:8">
      <c r="D1298" s="245"/>
      <c r="H1298" s="245"/>
    </row>
    <row r="1299" spans="4:8">
      <c r="D1299" s="245"/>
      <c r="H1299" s="245"/>
    </row>
    <row r="1300" spans="4:8">
      <c r="D1300" s="245"/>
      <c r="H1300" s="245"/>
    </row>
    <row r="1301" spans="4:8">
      <c r="D1301" s="245"/>
      <c r="H1301" s="245"/>
    </row>
    <row r="1302" spans="4:8">
      <c r="D1302" s="245"/>
      <c r="H1302" s="245"/>
    </row>
    <row r="1303" spans="4:8">
      <c r="D1303" s="245"/>
      <c r="H1303" s="245"/>
    </row>
    <row r="1304" spans="4:8">
      <c r="D1304" s="245"/>
      <c r="H1304" s="245"/>
    </row>
    <row r="1305" spans="4:8">
      <c r="D1305" s="245"/>
      <c r="H1305" s="245"/>
    </row>
    <row r="1306" spans="4:8">
      <c r="D1306" s="245"/>
      <c r="H1306" s="245"/>
    </row>
    <row r="1307" spans="4:8">
      <c r="D1307" s="245"/>
      <c r="H1307" s="245"/>
    </row>
    <row r="1308" spans="4:8">
      <c r="D1308" s="245"/>
      <c r="H1308" s="245"/>
    </row>
    <row r="1309" spans="4:8">
      <c r="D1309" s="245"/>
      <c r="H1309" s="245"/>
    </row>
    <row r="1310" spans="4:8">
      <c r="D1310" s="245"/>
      <c r="H1310" s="245"/>
    </row>
    <row r="1311" spans="4:8">
      <c r="D1311" s="245"/>
      <c r="H1311" s="245"/>
    </row>
    <row r="1312" spans="4:8">
      <c r="D1312" s="245"/>
      <c r="H1312" s="245"/>
    </row>
    <row r="1313" spans="4:8">
      <c r="D1313" s="245"/>
      <c r="H1313" s="245"/>
    </row>
    <row r="1314" spans="4:8">
      <c r="D1314" s="245"/>
      <c r="H1314" s="245"/>
    </row>
    <row r="1315" spans="4:8">
      <c r="D1315" s="245"/>
      <c r="H1315" s="245"/>
    </row>
    <row r="1316" spans="4:8">
      <c r="D1316" s="245"/>
      <c r="H1316" s="245"/>
    </row>
    <row r="1317" spans="4:8">
      <c r="D1317" s="245"/>
      <c r="H1317" s="245"/>
    </row>
    <row r="1318" spans="4:8">
      <c r="D1318" s="245"/>
      <c r="H1318" s="245"/>
    </row>
    <row r="1319" spans="4:8">
      <c r="D1319" s="245"/>
      <c r="H1319" s="245"/>
    </row>
    <row r="1320" spans="4:8">
      <c r="D1320" s="245"/>
      <c r="H1320" s="245"/>
    </row>
    <row r="1321" spans="4:8">
      <c r="D1321" s="245"/>
      <c r="H1321" s="245"/>
    </row>
    <row r="1322" spans="4:8">
      <c r="D1322" s="245"/>
      <c r="H1322" s="245"/>
    </row>
    <row r="1323" spans="4:8">
      <c r="D1323" s="245"/>
      <c r="H1323" s="245"/>
    </row>
    <row r="1324" spans="4:8">
      <c r="D1324" s="245"/>
      <c r="H1324" s="245"/>
    </row>
    <row r="1325" spans="4:8">
      <c r="D1325" s="245"/>
      <c r="H1325" s="245"/>
    </row>
    <row r="1326" spans="4:8">
      <c r="D1326" s="245"/>
      <c r="H1326" s="245"/>
    </row>
    <row r="1327" spans="4:8">
      <c r="D1327" s="245"/>
      <c r="H1327" s="245"/>
    </row>
    <row r="1328" spans="4:8">
      <c r="D1328" s="245"/>
      <c r="H1328" s="245"/>
    </row>
    <row r="1329" spans="4:8">
      <c r="D1329" s="245"/>
      <c r="H1329" s="245"/>
    </row>
    <row r="1330" spans="4:8">
      <c r="D1330" s="245"/>
      <c r="H1330" s="245"/>
    </row>
    <row r="1331" spans="4:8">
      <c r="D1331" s="245"/>
      <c r="H1331" s="245"/>
    </row>
    <row r="1332" spans="4:8">
      <c r="D1332" s="245"/>
      <c r="H1332" s="245"/>
    </row>
    <row r="1333" spans="4:8">
      <c r="D1333" s="245"/>
      <c r="H1333" s="245"/>
    </row>
    <row r="1334" spans="4:8">
      <c r="D1334" s="245"/>
      <c r="H1334" s="245"/>
    </row>
    <row r="1335" spans="4:8">
      <c r="D1335" s="245"/>
      <c r="H1335" s="245"/>
    </row>
    <row r="1336" spans="4:8">
      <c r="D1336" s="245"/>
      <c r="H1336" s="245"/>
    </row>
    <row r="1337" spans="4:8">
      <c r="D1337" s="245"/>
      <c r="H1337" s="245"/>
    </row>
    <row r="1338" spans="4:8">
      <c r="D1338" s="245"/>
      <c r="H1338" s="245"/>
    </row>
    <row r="1339" spans="4:8">
      <c r="D1339" s="245"/>
      <c r="H1339" s="245"/>
    </row>
    <row r="1340" spans="4:8">
      <c r="D1340" s="245"/>
      <c r="H1340" s="245"/>
    </row>
    <row r="1341" spans="4:8">
      <c r="D1341" s="245"/>
      <c r="H1341" s="245"/>
    </row>
    <row r="1342" spans="4:8">
      <c r="D1342" s="245"/>
      <c r="H1342" s="245"/>
    </row>
    <row r="1343" spans="4:8">
      <c r="D1343" s="245"/>
      <c r="H1343" s="245"/>
    </row>
    <row r="1344" spans="4:8">
      <c r="D1344" s="245"/>
      <c r="H1344" s="245"/>
    </row>
    <row r="1345" spans="4:8">
      <c r="D1345" s="245"/>
      <c r="H1345" s="245"/>
    </row>
    <row r="1346" spans="4:8">
      <c r="D1346" s="245"/>
      <c r="H1346" s="245"/>
    </row>
    <row r="1347" spans="4:8">
      <c r="D1347" s="245"/>
      <c r="H1347" s="245"/>
    </row>
    <row r="1348" spans="4:8">
      <c r="D1348" s="245"/>
      <c r="H1348" s="245"/>
    </row>
    <row r="1349" spans="4:8">
      <c r="D1349" s="245"/>
      <c r="H1349" s="245"/>
    </row>
    <row r="1350" spans="4:8">
      <c r="D1350" s="245"/>
      <c r="H1350" s="245"/>
    </row>
    <row r="1351" spans="4:8">
      <c r="D1351" s="245"/>
      <c r="H1351" s="245"/>
    </row>
    <row r="1352" spans="4:8">
      <c r="D1352" s="245"/>
      <c r="H1352" s="245"/>
    </row>
    <row r="1353" spans="4:8">
      <c r="D1353" s="245"/>
      <c r="H1353" s="245"/>
    </row>
    <row r="1354" spans="4:8">
      <c r="D1354" s="245"/>
      <c r="H1354" s="245"/>
    </row>
    <row r="1355" spans="4:8">
      <c r="D1355" s="245"/>
      <c r="H1355" s="245"/>
    </row>
    <row r="1356" spans="4:8">
      <c r="D1356" s="245"/>
      <c r="H1356" s="245"/>
    </row>
    <row r="1357" spans="4:8">
      <c r="D1357" s="245"/>
      <c r="H1357" s="245"/>
    </row>
    <row r="1358" spans="4:8">
      <c r="D1358" s="245"/>
      <c r="H1358" s="245"/>
    </row>
    <row r="1359" spans="4:8">
      <c r="D1359" s="245"/>
      <c r="H1359" s="245"/>
    </row>
    <row r="1360" spans="4:8">
      <c r="D1360" s="245"/>
      <c r="H1360" s="245"/>
    </row>
    <row r="1361" spans="4:8">
      <c r="D1361" s="245"/>
      <c r="H1361" s="245"/>
    </row>
    <row r="1362" spans="4:8">
      <c r="D1362" s="245"/>
      <c r="H1362" s="245"/>
    </row>
    <row r="1363" spans="4:8">
      <c r="D1363" s="245"/>
      <c r="H1363" s="245"/>
    </row>
    <row r="1364" spans="4:8">
      <c r="D1364" s="245"/>
      <c r="H1364" s="245"/>
    </row>
    <row r="1365" spans="4:8">
      <c r="D1365" s="245"/>
      <c r="H1365" s="245"/>
    </row>
    <row r="1366" spans="4:8">
      <c r="D1366" s="245"/>
      <c r="H1366" s="245"/>
    </row>
    <row r="1367" spans="4:8">
      <c r="D1367" s="245"/>
      <c r="H1367" s="245"/>
    </row>
    <row r="1368" spans="4:8">
      <c r="D1368" s="245"/>
      <c r="H1368" s="245"/>
    </row>
    <row r="1369" spans="4:8">
      <c r="D1369" s="245"/>
      <c r="H1369" s="245"/>
    </row>
    <row r="1370" spans="4:8">
      <c r="D1370" s="245"/>
      <c r="H1370" s="245"/>
    </row>
    <row r="1371" spans="4:8">
      <c r="D1371" s="245"/>
      <c r="H1371" s="245"/>
    </row>
    <row r="1372" spans="4:8">
      <c r="D1372" s="245"/>
      <c r="H1372" s="245"/>
    </row>
    <row r="1373" spans="4:8">
      <c r="D1373" s="245"/>
      <c r="H1373" s="245"/>
    </row>
    <row r="1374" spans="4:8">
      <c r="D1374" s="245"/>
      <c r="H1374" s="245"/>
    </row>
    <row r="1375" spans="4:8">
      <c r="D1375" s="245"/>
      <c r="H1375" s="245"/>
    </row>
    <row r="1376" spans="4:8">
      <c r="D1376" s="245"/>
      <c r="H1376" s="245"/>
    </row>
    <row r="1377" spans="4:8">
      <c r="D1377" s="245"/>
      <c r="H1377" s="245"/>
    </row>
    <row r="1378" spans="4:8">
      <c r="D1378" s="245"/>
      <c r="H1378" s="245"/>
    </row>
    <row r="1379" spans="4:8">
      <c r="D1379" s="245"/>
      <c r="H1379" s="245"/>
    </row>
    <row r="1380" spans="4:8">
      <c r="D1380" s="245"/>
      <c r="H1380" s="245"/>
    </row>
    <row r="1381" spans="4:8">
      <c r="D1381" s="245"/>
      <c r="H1381" s="245"/>
    </row>
    <row r="1382" spans="4:8">
      <c r="D1382" s="245"/>
      <c r="H1382" s="245"/>
    </row>
    <row r="1383" spans="4:8">
      <c r="D1383" s="245"/>
      <c r="H1383" s="245"/>
    </row>
    <row r="1384" spans="4:8">
      <c r="D1384" s="245"/>
      <c r="H1384" s="245"/>
    </row>
    <row r="1385" spans="4:8">
      <c r="D1385" s="245"/>
      <c r="H1385" s="245"/>
    </row>
    <row r="1386" spans="4:8">
      <c r="D1386" s="245"/>
      <c r="H1386" s="245"/>
    </row>
    <row r="1387" spans="4:8">
      <c r="D1387" s="245"/>
      <c r="H1387" s="245"/>
    </row>
    <row r="1388" spans="4:8">
      <c r="D1388" s="245"/>
      <c r="H1388" s="245"/>
    </row>
    <row r="1389" spans="4:8">
      <c r="D1389" s="245"/>
      <c r="H1389" s="245"/>
    </row>
    <row r="1390" spans="4:8">
      <c r="D1390" s="245"/>
      <c r="H1390" s="245"/>
    </row>
    <row r="1391" spans="4:8">
      <c r="D1391" s="245"/>
      <c r="H1391" s="245"/>
    </row>
    <row r="1392" spans="4:8">
      <c r="D1392" s="245"/>
      <c r="H1392" s="245"/>
    </row>
    <row r="1393" spans="4:8">
      <c r="D1393" s="245"/>
      <c r="H1393" s="245"/>
    </row>
    <row r="1394" spans="4:8">
      <c r="D1394" s="245"/>
      <c r="H1394" s="245"/>
    </row>
    <row r="1395" spans="4:8">
      <c r="D1395" s="245"/>
      <c r="H1395" s="245"/>
    </row>
    <row r="1396" spans="4:8">
      <c r="D1396" s="245"/>
      <c r="H1396" s="245"/>
    </row>
    <row r="1397" spans="4:8">
      <c r="D1397" s="245"/>
      <c r="H1397" s="245"/>
    </row>
    <row r="1398" spans="4:8">
      <c r="D1398" s="245"/>
      <c r="H1398" s="245"/>
    </row>
    <row r="1399" spans="4:8">
      <c r="D1399" s="245"/>
      <c r="H1399" s="245"/>
    </row>
    <row r="1400" spans="4:8">
      <c r="D1400" s="245"/>
      <c r="H1400" s="245"/>
    </row>
    <row r="1401" spans="4:8">
      <c r="D1401" s="245"/>
      <c r="H1401" s="245"/>
    </row>
    <row r="1402" spans="4:8">
      <c r="D1402" s="245"/>
      <c r="H1402" s="245"/>
    </row>
    <row r="1403" spans="4:8">
      <c r="D1403" s="245"/>
      <c r="H1403" s="245"/>
    </row>
    <row r="1404" spans="4:8">
      <c r="D1404" s="245"/>
      <c r="H1404" s="245"/>
    </row>
    <row r="1405" spans="4:8">
      <c r="D1405" s="245"/>
      <c r="H1405" s="245"/>
    </row>
    <row r="1406" spans="4:8">
      <c r="D1406" s="245"/>
      <c r="H1406" s="245"/>
    </row>
    <row r="1407" spans="4:8">
      <c r="D1407" s="245"/>
      <c r="H1407" s="245"/>
    </row>
    <row r="1408" spans="4:8">
      <c r="D1408" s="245"/>
      <c r="H1408" s="245"/>
    </row>
    <row r="1409" spans="4:8">
      <c r="D1409" s="245"/>
      <c r="H1409" s="245"/>
    </row>
    <row r="1410" spans="4:8">
      <c r="D1410" s="245"/>
      <c r="H1410" s="245"/>
    </row>
    <row r="1411" spans="4:8">
      <c r="D1411" s="245"/>
      <c r="H1411" s="245"/>
    </row>
    <row r="1412" spans="4:8">
      <c r="D1412" s="245"/>
      <c r="H1412" s="245"/>
    </row>
    <row r="1413" spans="4:8">
      <c r="D1413" s="245"/>
      <c r="H1413" s="245"/>
    </row>
    <row r="1414" spans="4:8">
      <c r="D1414" s="245"/>
      <c r="H1414" s="245"/>
    </row>
    <row r="1415" spans="4:8">
      <c r="D1415" s="245"/>
      <c r="H1415" s="245"/>
    </row>
    <row r="1416" spans="4:8">
      <c r="D1416" s="245"/>
      <c r="H1416" s="245"/>
    </row>
    <row r="1417" spans="4:8">
      <c r="D1417" s="245"/>
      <c r="H1417" s="245"/>
    </row>
    <row r="1418" spans="4:8">
      <c r="D1418" s="245"/>
      <c r="H1418" s="245"/>
    </row>
    <row r="1419" spans="4:8">
      <c r="D1419" s="245"/>
      <c r="H1419" s="245"/>
    </row>
    <row r="1420" spans="4:8">
      <c r="D1420" s="245"/>
      <c r="H1420" s="245"/>
    </row>
    <row r="1421" spans="4:8">
      <c r="D1421" s="245"/>
      <c r="H1421" s="245"/>
    </row>
    <row r="1422" spans="4:8">
      <c r="D1422" s="245"/>
      <c r="H1422" s="245"/>
    </row>
    <row r="1423" spans="4:8">
      <c r="D1423" s="245"/>
      <c r="H1423" s="245"/>
    </row>
    <row r="1424" spans="4:8">
      <c r="D1424" s="245"/>
      <c r="H1424" s="245"/>
    </row>
    <row r="1425" spans="4:8">
      <c r="D1425" s="245"/>
      <c r="H1425" s="245"/>
    </row>
    <row r="1426" spans="4:8">
      <c r="D1426" s="245"/>
      <c r="H1426" s="245"/>
    </row>
    <row r="1427" spans="4:8">
      <c r="D1427" s="245"/>
      <c r="H1427" s="245"/>
    </row>
    <row r="1428" spans="4:8">
      <c r="D1428" s="245"/>
      <c r="H1428" s="245"/>
    </row>
    <row r="1429" spans="4:8">
      <c r="D1429" s="245"/>
      <c r="H1429" s="245"/>
    </row>
    <row r="1430" spans="4:8">
      <c r="D1430" s="245"/>
      <c r="H1430" s="245"/>
    </row>
    <row r="1431" spans="4:8">
      <c r="D1431" s="245"/>
      <c r="H1431" s="245"/>
    </row>
    <row r="1432" spans="4:8">
      <c r="D1432" s="245"/>
      <c r="H1432" s="245"/>
    </row>
    <row r="1433" spans="4:8">
      <c r="D1433" s="245"/>
      <c r="H1433" s="245"/>
    </row>
    <row r="1434" spans="4:8">
      <c r="D1434" s="245"/>
      <c r="H1434" s="245"/>
    </row>
    <row r="1435" spans="4:8">
      <c r="D1435" s="245"/>
      <c r="H1435" s="245"/>
    </row>
    <row r="1436" spans="4:8">
      <c r="D1436" s="245"/>
      <c r="H1436" s="245"/>
    </row>
    <row r="1437" spans="4:8">
      <c r="D1437" s="245"/>
      <c r="H1437" s="245"/>
    </row>
    <row r="1438" spans="4:8">
      <c r="D1438" s="245"/>
      <c r="H1438" s="245"/>
    </row>
    <row r="1439" spans="4:8">
      <c r="D1439" s="245"/>
      <c r="H1439" s="245"/>
    </row>
    <row r="1440" spans="4:8">
      <c r="D1440" s="245"/>
      <c r="H1440" s="245"/>
    </row>
    <row r="1441" spans="4:8">
      <c r="D1441" s="245"/>
      <c r="H1441" s="245"/>
    </row>
    <row r="1442" spans="4:8">
      <c r="D1442" s="245"/>
      <c r="H1442" s="245"/>
    </row>
    <row r="1443" spans="4:8">
      <c r="D1443" s="245"/>
      <c r="H1443" s="245"/>
    </row>
    <row r="1444" spans="4:8">
      <c r="D1444" s="245"/>
      <c r="H1444" s="245"/>
    </row>
    <row r="1445" spans="4:8">
      <c r="D1445" s="245"/>
      <c r="H1445" s="245"/>
    </row>
    <row r="1446" spans="4:8">
      <c r="D1446" s="245"/>
      <c r="H1446" s="245"/>
    </row>
    <row r="1447" spans="4:8">
      <c r="D1447" s="245"/>
      <c r="H1447" s="245"/>
    </row>
    <row r="1448" spans="4:8">
      <c r="D1448" s="245"/>
      <c r="H1448" s="245"/>
    </row>
    <row r="1449" spans="4:8">
      <c r="D1449" s="245"/>
      <c r="H1449" s="245"/>
    </row>
    <row r="1450" spans="4:8">
      <c r="D1450" s="245"/>
      <c r="H1450" s="245"/>
    </row>
    <row r="1451" spans="4:8">
      <c r="D1451" s="245"/>
      <c r="H1451" s="245"/>
    </row>
    <row r="1452" spans="4:8">
      <c r="D1452" s="245"/>
      <c r="H1452" s="245"/>
    </row>
    <row r="1453" spans="4:8">
      <c r="D1453" s="245"/>
      <c r="H1453" s="245"/>
    </row>
    <row r="1454" spans="4:8">
      <c r="D1454" s="245"/>
      <c r="H1454" s="245"/>
    </row>
    <row r="1455" spans="4:8">
      <c r="D1455" s="245"/>
      <c r="H1455" s="245"/>
    </row>
    <row r="1456" spans="4:8">
      <c r="D1456" s="245"/>
      <c r="H1456" s="245"/>
    </row>
    <row r="1457" spans="4:8">
      <c r="D1457" s="245"/>
      <c r="H1457" s="245"/>
    </row>
    <row r="1458" spans="4:8">
      <c r="D1458" s="245"/>
      <c r="H1458" s="245"/>
    </row>
    <row r="1459" spans="4:8">
      <c r="D1459" s="245"/>
      <c r="H1459" s="245"/>
    </row>
    <row r="1460" spans="4:8">
      <c r="D1460" s="245"/>
      <c r="H1460" s="245"/>
    </row>
    <row r="1461" spans="4:8">
      <c r="D1461" s="245"/>
      <c r="H1461" s="245"/>
    </row>
    <row r="1462" spans="4:8">
      <c r="D1462" s="245"/>
      <c r="H1462" s="245"/>
    </row>
    <row r="1463" spans="4:8">
      <c r="D1463" s="245"/>
      <c r="H1463" s="245"/>
    </row>
    <row r="1464" spans="4:8">
      <c r="D1464" s="245"/>
      <c r="H1464" s="245"/>
    </row>
    <row r="1465" spans="4:8">
      <c r="D1465" s="245"/>
      <c r="H1465" s="245"/>
    </row>
    <row r="1466" spans="4:8">
      <c r="D1466" s="245"/>
      <c r="H1466" s="245"/>
    </row>
    <row r="1467" spans="4:8">
      <c r="D1467" s="245"/>
      <c r="H1467" s="245"/>
    </row>
    <row r="1468" spans="4:8">
      <c r="D1468" s="245"/>
      <c r="H1468" s="245"/>
    </row>
    <row r="1469" spans="4:8">
      <c r="D1469" s="245"/>
      <c r="H1469" s="245"/>
    </row>
    <row r="1470" spans="4:8">
      <c r="D1470" s="245"/>
      <c r="H1470" s="245"/>
    </row>
    <row r="1471" spans="4:8">
      <c r="D1471" s="245"/>
      <c r="H1471" s="245"/>
    </row>
    <row r="1472" spans="4:8">
      <c r="D1472" s="245"/>
      <c r="H1472" s="245"/>
    </row>
    <row r="1473" spans="4:8">
      <c r="D1473" s="245"/>
      <c r="H1473" s="245"/>
    </row>
    <row r="1474" spans="4:8">
      <c r="D1474" s="245"/>
      <c r="H1474" s="245"/>
    </row>
    <row r="1475" spans="4:8">
      <c r="D1475" s="245"/>
      <c r="H1475" s="245"/>
    </row>
    <row r="1476" spans="4:8">
      <c r="D1476" s="245"/>
      <c r="H1476" s="245"/>
    </row>
    <row r="1477" spans="4:8">
      <c r="D1477" s="245"/>
      <c r="H1477" s="245"/>
    </row>
    <row r="1478" spans="4:8">
      <c r="D1478" s="245"/>
      <c r="H1478" s="245"/>
    </row>
    <row r="1479" spans="4:8">
      <c r="D1479" s="245"/>
      <c r="H1479" s="245"/>
    </row>
    <row r="1480" spans="4:8">
      <c r="D1480" s="245"/>
      <c r="H1480" s="245"/>
    </row>
    <row r="1481" spans="4:8">
      <c r="D1481" s="245"/>
      <c r="H1481" s="245"/>
    </row>
    <row r="1482" spans="4:8">
      <c r="D1482" s="245"/>
      <c r="H1482" s="245"/>
    </row>
    <row r="1483" spans="4:8">
      <c r="D1483" s="245"/>
      <c r="H1483" s="245"/>
    </row>
    <row r="1484" spans="4:8">
      <c r="D1484" s="245"/>
      <c r="H1484" s="245"/>
    </row>
    <row r="1485" spans="4:8">
      <c r="D1485" s="245"/>
      <c r="H1485" s="245"/>
    </row>
    <row r="1486" spans="4:8">
      <c r="D1486" s="245"/>
      <c r="H1486" s="245"/>
    </row>
    <row r="1487" spans="4:8">
      <c r="D1487" s="245"/>
      <c r="H1487" s="245"/>
    </row>
    <row r="1488" spans="4:8">
      <c r="D1488" s="245"/>
      <c r="H1488" s="245"/>
    </row>
    <row r="1489" spans="4:8">
      <c r="D1489" s="245"/>
      <c r="H1489" s="245"/>
    </row>
    <row r="1490" spans="4:8">
      <c r="D1490" s="245"/>
      <c r="H1490" s="245"/>
    </row>
    <row r="1491" spans="4:8">
      <c r="D1491" s="245"/>
      <c r="H1491" s="245"/>
    </row>
    <row r="1492" spans="4:8">
      <c r="D1492" s="245"/>
      <c r="H1492" s="245"/>
    </row>
    <row r="1493" spans="4:8">
      <c r="D1493" s="245"/>
      <c r="H1493" s="245"/>
    </row>
    <row r="1494" spans="4:8">
      <c r="D1494" s="245"/>
      <c r="H1494" s="245"/>
    </row>
    <row r="1495" spans="4:8">
      <c r="D1495" s="245"/>
      <c r="H1495" s="245"/>
    </row>
    <row r="1496" spans="4:8">
      <c r="D1496" s="245"/>
      <c r="H1496" s="245"/>
    </row>
    <row r="1497" spans="4:8">
      <c r="D1497" s="245"/>
      <c r="H1497" s="245"/>
    </row>
    <row r="1498" spans="4:8">
      <c r="D1498" s="245"/>
      <c r="H1498" s="245"/>
    </row>
    <row r="1499" spans="4:8">
      <c r="D1499" s="245"/>
      <c r="H1499" s="245"/>
    </row>
    <row r="1500" spans="4:8">
      <c r="D1500" s="245"/>
      <c r="H1500" s="245"/>
    </row>
    <row r="1501" spans="4:8">
      <c r="D1501" s="245"/>
      <c r="H1501" s="245"/>
    </row>
    <row r="1502" spans="4:8">
      <c r="D1502" s="245"/>
      <c r="H1502" s="245"/>
    </row>
    <row r="1503" spans="4:8">
      <c r="D1503" s="245"/>
      <c r="H1503" s="245"/>
    </row>
    <row r="1504" spans="4:8">
      <c r="D1504" s="245"/>
      <c r="H1504" s="245"/>
    </row>
    <row r="1505" spans="4:8">
      <c r="D1505" s="245"/>
      <c r="H1505" s="245"/>
    </row>
    <row r="1506" spans="4:8">
      <c r="D1506" s="245"/>
      <c r="H1506" s="245"/>
    </row>
    <row r="1507" spans="4:8">
      <c r="D1507" s="245"/>
      <c r="H1507" s="245"/>
    </row>
    <row r="1508" spans="4:8">
      <c r="D1508" s="245"/>
      <c r="H1508" s="245"/>
    </row>
    <row r="1509" spans="4:8">
      <c r="D1509" s="245"/>
      <c r="H1509" s="245"/>
    </row>
    <row r="1510" spans="4:8">
      <c r="D1510" s="245"/>
      <c r="H1510" s="245"/>
    </row>
    <row r="1511" spans="4:8">
      <c r="D1511" s="245"/>
      <c r="H1511" s="245"/>
    </row>
    <row r="1512" spans="4:8">
      <c r="D1512" s="245"/>
      <c r="H1512" s="245"/>
    </row>
    <row r="1513" spans="4:8">
      <c r="D1513" s="245"/>
      <c r="H1513" s="245"/>
    </row>
    <row r="1514" spans="4:8">
      <c r="D1514" s="245"/>
      <c r="H1514" s="245"/>
    </row>
    <row r="1515" spans="4:8">
      <c r="D1515" s="245"/>
      <c r="H1515" s="245"/>
    </row>
    <row r="1516" spans="4:8">
      <c r="D1516" s="245"/>
      <c r="H1516" s="245"/>
    </row>
    <row r="1517" spans="4:8">
      <c r="D1517" s="245"/>
      <c r="H1517" s="245"/>
    </row>
    <row r="1518" spans="4:8">
      <c r="D1518" s="245"/>
      <c r="H1518" s="245"/>
    </row>
    <row r="1519" spans="4:8">
      <c r="D1519" s="245"/>
      <c r="H1519" s="245"/>
    </row>
    <row r="1520" spans="4:8">
      <c r="D1520" s="245"/>
      <c r="H1520" s="245"/>
    </row>
    <row r="1521" spans="4:8">
      <c r="D1521" s="245"/>
      <c r="H1521" s="245"/>
    </row>
    <row r="1522" spans="4:8">
      <c r="D1522" s="245"/>
      <c r="H1522" s="245"/>
    </row>
    <row r="1523" spans="4:8">
      <c r="D1523" s="245"/>
      <c r="H1523" s="245"/>
    </row>
    <row r="1524" spans="4:8">
      <c r="D1524" s="245"/>
      <c r="H1524" s="245"/>
    </row>
    <row r="1525" spans="4:8">
      <c r="D1525" s="245"/>
      <c r="H1525" s="245"/>
    </row>
    <row r="1526" spans="4:8">
      <c r="D1526" s="245"/>
      <c r="H1526" s="245"/>
    </row>
    <row r="1527" spans="4:8">
      <c r="D1527" s="245"/>
      <c r="H1527" s="245"/>
    </row>
    <row r="1528" spans="4:8">
      <c r="D1528" s="245"/>
      <c r="H1528" s="245"/>
    </row>
    <row r="1529" spans="4:8">
      <c r="D1529" s="245"/>
      <c r="H1529" s="245"/>
    </row>
    <row r="1530" spans="4:8">
      <c r="D1530" s="245"/>
      <c r="H1530" s="245"/>
    </row>
    <row r="1531" spans="4:8">
      <c r="D1531" s="245"/>
      <c r="H1531" s="245"/>
    </row>
    <row r="1532" spans="4:8">
      <c r="D1532" s="245"/>
      <c r="H1532" s="245"/>
    </row>
    <row r="1533" spans="4:8">
      <c r="D1533" s="245"/>
      <c r="H1533" s="245"/>
    </row>
    <row r="1534" spans="4:8">
      <c r="D1534" s="245"/>
      <c r="H1534" s="245"/>
    </row>
    <row r="1535" spans="4:8">
      <c r="D1535" s="245"/>
      <c r="H1535" s="245"/>
    </row>
    <row r="1536" spans="4:8">
      <c r="D1536" s="245"/>
      <c r="H1536" s="245"/>
    </row>
    <row r="1537" spans="4:8">
      <c r="D1537" s="245"/>
      <c r="H1537" s="245"/>
    </row>
    <row r="1538" spans="4:8">
      <c r="D1538" s="245"/>
      <c r="H1538" s="245"/>
    </row>
    <row r="1539" spans="4:8">
      <c r="D1539" s="245"/>
      <c r="H1539" s="245"/>
    </row>
    <row r="1540" spans="4:8">
      <c r="D1540" s="245"/>
      <c r="H1540" s="245"/>
    </row>
    <row r="1541" spans="4:8">
      <c r="D1541" s="245"/>
      <c r="H1541" s="245"/>
    </row>
    <row r="1542" spans="4:8">
      <c r="D1542" s="245"/>
      <c r="H1542" s="245"/>
    </row>
    <row r="1543" spans="4:8">
      <c r="D1543" s="245"/>
      <c r="H1543" s="245"/>
    </row>
    <row r="1544" spans="4:8">
      <c r="D1544" s="245"/>
      <c r="H1544" s="245"/>
    </row>
    <row r="1545" spans="4:8">
      <c r="D1545" s="245"/>
      <c r="H1545" s="245"/>
    </row>
    <row r="1546" spans="4:8">
      <c r="D1546" s="245"/>
      <c r="H1546" s="245"/>
    </row>
    <row r="1547" spans="4:8">
      <c r="D1547" s="245"/>
      <c r="H1547" s="245"/>
    </row>
    <row r="1548" spans="4:8">
      <c r="D1548" s="245"/>
      <c r="H1548" s="245"/>
    </row>
    <row r="1549" spans="4:8">
      <c r="D1549" s="245"/>
      <c r="H1549" s="245"/>
    </row>
    <row r="1550" spans="4:8">
      <c r="D1550" s="245"/>
      <c r="H1550" s="245"/>
    </row>
    <row r="1551" spans="4:8">
      <c r="D1551" s="245"/>
      <c r="H1551" s="245"/>
    </row>
    <row r="1552" spans="4:8">
      <c r="D1552" s="245"/>
      <c r="H1552" s="245"/>
    </row>
    <row r="1553" spans="4:8">
      <c r="D1553" s="245"/>
      <c r="H1553" s="245"/>
    </row>
    <row r="1554" spans="4:8">
      <c r="D1554" s="245"/>
      <c r="H1554" s="245"/>
    </row>
    <row r="1555" spans="4:8">
      <c r="D1555" s="245"/>
      <c r="H1555" s="245"/>
    </row>
    <row r="1556" spans="4:8">
      <c r="D1556" s="245"/>
      <c r="H1556" s="245"/>
    </row>
    <row r="1557" spans="4:8">
      <c r="D1557" s="245"/>
      <c r="H1557" s="245"/>
    </row>
    <row r="1558" spans="4:8">
      <c r="D1558" s="245"/>
      <c r="H1558" s="245"/>
    </row>
    <row r="1559" spans="4:8">
      <c r="D1559" s="245"/>
      <c r="H1559" s="245"/>
    </row>
    <row r="1560" spans="4:8">
      <c r="D1560" s="245"/>
      <c r="H1560" s="245"/>
    </row>
    <row r="1561" spans="4:8">
      <c r="D1561" s="245"/>
      <c r="H1561" s="245"/>
    </row>
    <row r="1562" spans="4:8">
      <c r="D1562" s="245"/>
      <c r="H1562" s="245"/>
    </row>
    <row r="1563" spans="4:8">
      <c r="D1563" s="245"/>
      <c r="H1563" s="245"/>
    </row>
    <row r="1564" spans="4:8">
      <c r="D1564" s="245"/>
      <c r="H1564" s="245"/>
    </row>
    <row r="1565" spans="4:8">
      <c r="D1565" s="245"/>
      <c r="H1565" s="245"/>
    </row>
    <row r="1566" spans="4:8">
      <c r="D1566" s="245"/>
      <c r="H1566" s="245"/>
    </row>
    <row r="1567" spans="4:8">
      <c r="D1567" s="245"/>
      <c r="H1567" s="245"/>
    </row>
    <row r="1568" spans="4:8">
      <c r="D1568" s="245"/>
      <c r="H1568" s="245"/>
    </row>
    <row r="1569" spans="4:8">
      <c r="D1569" s="245"/>
      <c r="H1569" s="245"/>
    </row>
    <row r="1570" spans="4:8">
      <c r="D1570" s="245"/>
      <c r="H1570" s="245"/>
    </row>
    <row r="1571" spans="4:8">
      <c r="D1571" s="245"/>
      <c r="H1571" s="245"/>
    </row>
    <row r="1572" spans="4:8">
      <c r="D1572" s="245"/>
      <c r="H1572" s="245"/>
    </row>
    <row r="1573" spans="4:8">
      <c r="D1573" s="245"/>
      <c r="H1573" s="245"/>
    </row>
    <row r="1574" spans="4:8">
      <c r="D1574" s="245"/>
      <c r="H1574" s="245"/>
    </row>
    <row r="1575" spans="4:8">
      <c r="D1575" s="245"/>
      <c r="H1575" s="245"/>
    </row>
    <row r="1576" spans="4:8">
      <c r="D1576" s="245"/>
      <c r="H1576" s="245"/>
    </row>
    <row r="1577" spans="4:8">
      <c r="D1577" s="245"/>
      <c r="H1577" s="245"/>
    </row>
    <row r="1578" spans="4:8">
      <c r="D1578" s="245"/>
      <c r="H1578" s="245"/>
    </row>
    <row r="1579" spans="4:8">
      <c r="D1579" s="245"/>
      <c r="H1579" s="245"/>
    </row>
    <row r="1580" spans="4:8">
      <c r="D1580" s="245"/>
      <c r="H1580" s="245"/>
    </row>
    <row r="1581" spans="4:8">
      <c r="D1581" s="245"/>
      <c r="H1581" s="245"/>
    </row>
    <row r="1582" spans="4:8">
      <c r="D1582" s="245"/>
      <c r="H1582" s="245"/>
    </row>
    <row r="1583" spans="4:8">
      <c r="D1583" s="245"/>
      <c r="H1583" s="245"/>
    </row>
    <row r="1584" spans="4:8">
      <c r="D1584" s="245"/>
      <c r="H1584" s="245"/>
    </row>
    <row r="1585" spans="4:8">
      <c r="D1585" s="245"/>
      <c r="H1585" s="245"/>
    </row>
    <row r="1586" spans="4:8">
      <c r="D1586" s="245"/>
      <c r="H1586" s="245"/>
    </row>
    <row r="1587" spans="4:8">
      <c r="D1587" s="245"/>
      <c r="H1587" s="245"/>
    </row>
    <row r="1588" spans="4:8">
      <c r="D1588" s="245"/>
      <c r="H1588" s="245"/>
    </row>
    <row r="1589" spans="4:8">
      <c r="D1589" s="245"/>
      <c r="H1589" s="245"/>
    </row>
    <row r="1590" spans="4:8">
      <c r="D1590" s="245"/>
      <c r="H1590" s="245"/>
    </row>
    <row r="1591" spans="4:8">
      <c r="D1591" s="245"/>
      <c r="H1591" s="245"/>
    </row>
    <row r="1592" spans="4:8">
      <c r="D1592" s="245"/>
      <c r="H1592" s="245"/>
    </row>
    <row r="1593" spans="4:8">
      <c r="D1593" s="245"/>
      <c r="H1593" s="245"/>
    </row>
    <row r="1594" spans="4:8">
      <c r="D1594" s="245"/>
      <c r="H1594" s="245"/>
    </row>
    <row r="1595" spans="4:8">
      <c r="D1595" s="245"/>
      <c r="H1595" s="245"/>
    </row>
    <row r="1596" spans="4:8">
      <c r="D1596" s="245"/>
      <c r="H1596" s="245"/>
    </row>
    <row r="1597" spans="4:8">
      <c r="D1597" s="245"/>
      <c r="H1597" s="245"/>
    </row>
    <row r="1598" spans="4:8">
      <c r="D1598" s="245"/>
      <c r="H1598" s="245"/>
    </row>
    <row r="1599" spans="4:8">
      <c r="D1599" s="245"/>
      <c r="H1599" s="245"/>
    </row>
    <row r="1600" spans="4:8">
      <c r="D1600" s="245"/>
      <c r="H1600" s="245"/>
    </row>
    <row r="1601" spans="4:8">
      <c r="D1601" s="245"/>
      <c r="H1601" s="245"/>
    </row>
    <row r="1602" spans="4:8">
      <c r="D1602" s="245"/>
      <c r="H1602" s="245"/>
    </row>
    <row r="1603" spans="4:8">
      <c r="D1603" s="245"/>
      <c r="H1603" s="245"/>
    </row>
    <row r="1604" spans="4:8">
      <c r="D1604" s="245"/>
      <c r="H1604" s="245"/>
    </row>
    <row r="1605" spans="4:8">
      <c r="D1605" s="245"/>
      <c r="H1605" s="245"/>
    </row>
    <row r="1606" spans="4:8">
      <c r="D1606" s="245"/>
      <c r="H1606" s="245"/>
    </row>
    <row r="1607" spans="4:8">
      <c r="D1607" s="245"/>
      <c r="H1607" s="245"/>
    </row>
    <row r="1608" spans="4:8">
      <c r="D1608" s="245"/>
      <c r="H1608" s="245"/>
    </row>
    <row r="1609" spans="4:8">
      <c r="D1609" s="245"/>
      <c r="H1609" s="245"/>
    </row>
    <row r="1610" spans="4:8">
      <c r="D1610" s="245"/>
      <c r="H1610" s="245"/>
    </row>
    <row r="1611" spans="4:8">
      <c r="D1611" s="245"/>
      <c r="H1611" s="245"/>
    </row>
    <row r="1612" spans="4:8">
      <c r="D1612" s="245"/>
      <c r="H1612" s="245"/>
    </row>
    <row r="1613" spans="4:8">
      <c r="D1613" s="245"/>
      <c r="H1613" s="245"/>
    </row>
    <row r="1614" spans="4:8">
      <c r="D1614" s="245"/>
      <c r="H1614" s="245"/>
    </row>
    <row r="1615" spans="4:8">
      <c r="D1615" s="245"/>
      <c r="H1615" s="245"/>
    </row>
    <row r="1616" spans="4:8">
      <c r="D1616" s="245"/>
      <c r="H1616" s="245"/>
    </row>
    <row r="1617" spans="4:8">
      <c r="D1617" s="245"/>
      <c r="H1617" s="245"/>
    </row>
    <row r="1618" spans="4:8">
      <c r="D1618" s="245"/>
      <c r="H1618" s="245"/>
    </row>
    <row r="1619" spans="4:8">
      <c r="D1619" s="245"/>
      <c r="H1619" s="245"/>
    </row>
    <row r="1620" spans="4:8">
      <c r="D1620" s="245"/>
      <c r="H1620" s="245"/>
    </row>
    <row r="1621" spans="4:8">
      <c r="D1621" s="245"/>
      <c r="H1621" s="245"/>
    </row>
    <row r="1622" spans="4:8">
      <c r="D1622" s="245"/>
      <c r="H1622" s="245"/>
    </row>
    <row r="1623" spans="4:8">
      <c r="D1623" s="245"/>
      <c r="H1623" s="245"/>
    </row>
    <row r="1624" spans="4:8">
      <c r="D1624" s="245"/>
      <c r="H1624" s="245"/>
    </row>
    <row r="1625" spans="4:8">
      <c r="D1625" s="245"/>
      <c r="H1625" s="245"/>
    </row>
    <row r="1626" spans="4:8">
      <c r="D1626" s="245"/>
      <c r="H1626" s="245"/>
    </row>
    <row r="1627" spans="4:8">
      <c r="D1627" s="245"/>
      <c r="H1627" s="245"/>
    </row>
    <row r="1628" spans="4:8">
      <c r="D1628" s="245"/>
      <c r="H1628" s="245"/>
    </row>
    <row r="1629" spans="4:8">
      <c r="D1629" s="245"/>
      <c r="H1629" s="245"/>
    </row>
    <row r="1630" spans="4:8">
      <c r="D1630" s="245"/>
      <c r="H1630" s="245"/>
    </row>
    <row r="1631" spans="4:8">
      <c r="D1631" s="245"/>
      <c r="H1631" s="245"/>
    </row>
    <row r="1632" spans="4:8">
      <c r="D1632" s="245"/>
      <c r="H1632" s="245"/>
    </row>
    <row r="1633" spans="4:8">
      <c r="D1633" s="245"/>
      <c r="H1633" s="245"/>
    </row>
    <row r="1634" spans="4:8">
      <c r="D1634" s="245"/>
      <c r="H1634" s="245"/>
    </row>
    <row r="1635" spans="4:8">
      <c r="D1635" s="245"/>
      <c r="H1635" s="245"/>
    </row>
    <row r="1636" spans="4:8">
      <c r="D1636" s="245"/>
      <c r="H1636" s="245"/>
    </row>
    <row r="1637" spans="4:8">
      <c r="D1637" s="245"/>
      <c r="H1637" s="245"/>
    </row>
    <row r="1638" spans="4:8">
      <c r="D1638" s="245"/>
      <c r="H1638" s="245"/>
    </row>
    <row r="1639" spans="4:8">
      <c r="D1639" s="245"/>
      <c r="H1639" s="245"/>
    </row>
    <row r="1640" spans="4:8">
      <c r="D1640" s="245"/>
      <c r="H1640" s="245"/>
    </row>
    <row r="1641" spans="4:8">
      <c r="D1641" s="245"/>
      <c r="H1641" s="245"/>
    </row>
    <row r="1642" spans="4:8">
      <c r="D1642" s="245"/>
      <c r="H1642" s="245"/>
    </row>
    <row r="1643" spans="4:8">
      <c r="D1643" s="245"/>
      <c r="H1643" s="245"/>
    </row>
    <row r="1644" spans="4:8">
      <c r="D1644" s="245"/>
      <c r="H1644" s="245"/>
    </row>
    <row r="1645" spans="4:8">
      <c r="D1645" s="245"/>
      <c r="H1645" s="245"/>
    </row>
    <row r="1646" spans="4:8">
      <c r="D1646" s="245"/>
      <c r="H1646" s="245"/>
    </row>
    <row r="1647" spans="4:8">
      <c r="D1647" s="245"/>
      <c r="H1647" s="245"/>
    </row>
    <row r="1648" spans="4:8">
      <c r="D1648" s="245"/>
      <c r="H1648" s="245"/>
    </row>
    <row r="1649" spans="4:8">
      <c r="D1649" s="245"/>
      <c r="H1649" s="245"/>
    </row>
    <row r="1650" spans="4:8">
      <c r="D1650" s="245"/>
      <c r="H1650" s="245"/>
    </row>
    <row r="1651" spans="4:8">
      <c r="D1651" s="245"/>
      <c r="H1651" s="245"/>
    </row>
    <row r="1652" spans="4:8">
      <c r="D1652" s="245"/>
      <c r="H1652" s="245"/>
    </row>
    <row r="1653" spans="4:8">
      <c r="D1653" s="245"/>
      <c r="H1653" s="245"/>
    </row>
    <row r="1654" spans="4:8">
      <c r="D1654" s="245"/>
      <c r="H1654" s="245"/>
    </row>
    <row r="1655" spans="4:8">
      <c r="D1655" s="245"/>
      <c r="H1655" s="245"/>
    </row>
    <row r="1656" spans="4:8">
      <c r="D1656" s="245"/>
      <c r="H1656" s="245"/>
    </row>
    <row r="1657" spans="4:8">
      <c r="D1657" s="245"/>
      <c r="H1657" s="245"/>
    </row>
    <row r="1658" spans="4:8">
      <c r="D1658" s="245"/>
      <c r="H1658" s="245"/>
    </row>
    <row r="1659" spans="4:8">
      <c r="D1659" s="245"/>
      <c r="H1659" s="245"/>
    </row>
    <row r="1660" spans="4:8">
      <c r="D1660" s="245"/>
      <c r="H1660" s="245"/>
    </row>
    <row r="1661" spans="4:8">
      <c r="D1661" s="245"/>
      <c r="H1661" s="245"/>
    </row>
    <row r="1662" spans="4:8">
      <c r="D1662" s="245"/>
      <c r="H1662" s="245"/>
    </row>
    <row r="1663" spans="4:8">
      <c r="D1663" s="245"/>
      <c r="H1663" s="245"/>
    </row>
    <row r="1664" spans="4:8">
      <c r="D1664" s="245"/>
      <c r="H1664" s="245"/>
    </row>
    <row r="1665" spans="4:8">
      <c r="D1665" s="245"/>
      <c r="H1665" s="245"/>
    </row>
    <row r="1666" spans="4:8">
      <c r="D1666" s="245"/>
      <c r="H1666" s="245"/>
    </row>
    <row r="1667" spans="4:8">
      <c r="D1667" s="245"/>
      <c r="H1667" s="245"/>
    </row>
    <row r="1668" spans="4:8">
      <c r="D1668" s="245"/>
      <c r="H1668" s="245"/>
    </row>
    <row r="1669" spans="4:8">
      <c r="D1669" s="245"/>
      <c r="H1669" s="245"/>
    </row>
    <row r="1670" spans="4:8">
      <c r="D1670" s="245"/>
      <c r="H1670" s="245"/>
    </row>
    <row r="1671" spans="4:8">
      <c r="D1671" s="245"/>
      <c r="H1671" s="245"/>
    </row>
    <row r="1672" spans="4:8">
      <c r="D1672" s="245"/>
      <c r="H1672" s="245"/>
    </row>
    <row r="1673" spans="4:8">
      <c r="D1673" s="245"/>
      <c r="H1673" s="245"/>
    </row>
    <row r="1674" spans="4:8">
      <c r="D1674" s="245"/>
      <c r="H1674" s="245"/>
    </row>
    <row r="1675" spans="4:8">
      <c r="D1675" s="245"/>
      <c r="H1675" s="245"/>
    </row>
    <row r="1676" spans="4:8">
      <c r="D1676" s="245"/>
      <c r="H1676" s="245"/>
    </row>
    <row r="1677" spans="4:8">
      <c r="D1677" s="245"/>
      <c r="H1677" s="245"/>
    </row>
    <row r="1678" spans="4:8">
      <c r="D1678" s="245"/>
      <c r="H1678" s="245"/>
    </row>
    <row r="1679" spans="4:8">
      <c r="D1679" s="245"/>
      <c r="H1679" s="245"/>
    </row>
    <row r="1680" spans="4:8">
      <c r="D1680" s="245"/>
      <c r="H1680" s="245"/>
    </row>
    <row r="1681" spans="4:8">
      <c r="D1681" s="245"/>
      <c r="H1681" s="245"/>
    </row>
    <row r="1682" spans="4:8">
      <c r="D1682" s="245"/>
      <c r="H1682" s="245"/>
    </row>
    <row r="1683" spans="4:8">
      <c r="D1683" s="245"/>
      <c r="H1683" s="245"/>
    </row>
    <row r="1684" spans="4:8">
      <c r="D1684" s="245"/>
      <c r="H1684" s="245"/>
    </row>
    <row r="1685" spans="4:8">
      <c r="D1685" s="245"/>
      <c r="H1685" s="245"/>
    </row>
    <row r="1686" spans="4:8">
      <c r="D1686" s="245"/>
      <c r="H1686" s="245"/>
    </row>
    <row r="1687" spans="4:8">
      <c r="D1687" s="245"/>
      <c r="H1687" s="245"/>
    </row>
    <row r="1688" spans="4:8">
      <c r="D1688" s="245"/>
      <c r="H1688" s="245"/>
    </row>
    <row r="1689" spans="4:8">
      <c r="D1689" s="245"/>
      <c r="H1689" s="245"/>
    </row>
    <row r="1690" spans="4:8">
      <c r="D1690" s="245"/>
      <c r="H1690" s="245"/>
    </row>
    <row r="1691" spans="4:8">
      <c r="D1691" s="245"/>
      <c r="H1691" s="245"/>
    </row>
    <row r="1692" spans="4:8">
      <c r="D1692" s="245"/>
      <c r="H1692" s="245"/>
    </row>
    <row r="1693" spans="4:8">
      <c r="D1693" s="245"/>
      <c r="H1693" s="245"/>
    </row>
    <row r="1694" spans="4:8">
      <c r="D1694" s="245"/>
      <c r="H1694" s="245"/>
    </row>
    <row r="1695" spans="4:8">
      <c r="D1695" s="245"/>
      <c r="H1695" s="245"/>
    </row>
    <row r="1696" spans="4:8">
      <c r="D1696" s="245"/>
      <c r="H1696" s="245"/>
    </row>
    <row r="1697" spans="4:8">
      <c r="D1697" s="245"/>
      <c r="H1697" s="245"/>
    </row>
    <row r="1698" spans="4:8">
      <c r="D1698" s="245"/>
      <c r="H1698" s="245"/>
    </row>
    <row r="1699" spans="4:8">
      <c r="D1699" s="245"/>
      <c r="H1699" s="245"/>
    </row>
    <row r="1700" spans="4:8">
      <c r="D1700" s="245"/>
      <c r="H1700" s="245"/>
    </row>
    <row r="1701" spans="4:8">
      <c r="D1701" s="245"/>
      <c r="H1701" s="245"/>
    </row>
    <row r="1702" spans="4:8">
      <c r="D1702" s="245"/>
      <c r="H1702" s="245"/>
    </row>
    <row r="1703" spans="4:8">
      <c r="D1703" s="245"/>
      <c r="H1703" s="245"/>
    </row>
    <row r="1704" spans="4:8">
      <c r="D1704" s="245"/>
      <c r="H1704" s="245"/>
    </row>
    <row r="1705" spans="4:8">
      <c r="D1705" s="245"/>
      <c r="H1705" s="245"/>
    </row>
    <row r="1706" spans="4:8">
      <c r="D1706" s="245"/>
      <c r="H1706" s="245"/>
    </row>
    <row r="1707" spans="4:8">
      <c r="D1707" s="245"/>
      <c r="H1707" s="245"/>
    </row>
    <row r="1708" spans="4:8">
      <c r="D1708" s="245"/>
      <c r="H1708" s="245"/>
    </row>
    <row r="1709" spans="4:8">
      <c r="D1709" s="245"/>
      <c r="H1709" s="245"/>
    </row>
    <row r="1710" spans="4:8">
      <c r="D1710" s="245"/>
      <c r="H1710" s="245"/>
    </row>
    <row r="1711" spans="4:8">
      <c r="D1711" s="245"/>
      <c r="H1711" s="245"/>
    </row>
    <row r="1712" spans="4:8">
      <c r="D1712" s="245"/>
      <c r="H1712" s="245"/>
    </row>
    <row r="1713" spans="4:8">
      <c r="D1713" s="245"/>
      <c r="H1713" s="245"/>
    </row>
    <row r="1714" spans="4:8">
      <c r="D1714" s="245"/>
      <c r="H1714" s="245"/>
    </row>
    <row r="1715" spans="4:8">
      <c r="D1715" s="245"/>
      <c r="H1715" s="245"/>
    </row>
    <row r="1716" spans="4:8">
      <c r="D1716" s="245"/>
      <c r="H1716" s="245"/>
    </row>
    <row r="1717" spans="4:8">
      <c r="D1717" s="245"/>
      <c r="H1717" s="245"/>
    </row>
    <row r="1718" spans="4:8">
      <c r="D1718" s="245"/>
      <c r="H1718" s="245"/>
    </row>
    <row r="1719" spans="4:8">
      <c r="D1719" s="245"/>
      <c r="H1719" s="245"/>
    </row>
    <row r="1720" spans="4:8">
      <c r="D1720" s="245"/>
      <c r="H1720" s="245"/>
    </row>
    <row r="1721" spans="4:8">
      <c r="D1721" s="245"/>
      <c r="H1721" s="245"/>
    </row>
    <row r="1722" spans="4:8">
      <c r="D1722" s="245"/>
      <c r="H1722" s="245"/>
    </row>
    <row r="1723" spans="4:8">
      <c r="D1723" s="245"/>
      <c r="H1723" s="245"/>
    </row>
    <row r="1724" spans="4:8">
      <c r="D1724" s="245"/>
      <c r="H1724" s="245"/>
    </row>
    <row r="1725" spans="4:8">
      <c r="D1725" s="245"/>
      <c r="H1725" s="245"/>
    </row>
    <row r="1726" spans="4:8">
      <c r="D1726" s="245"/>
      <c r="H1726" s="245"/>
    </row>
    <row r="1727" spans="4:8">
      <c r="D1727" s="245"/>
      <c r="H1727" s="245"/>
    </row>
    <row r="1728" spans="4:8">
      <c r="D1728" s="245"/>
      <c r="H1728" s="245"/>
    </row>
    <row r="1729" spans="4:8">
      <c r="D1729" s="245"/>
      <c r="H1729" s="245"/>
    </row>
    <row r="1730" spans="4:8">
      <c r="D1730" s="245"/>
      <c r="H1730" s="245"/>
    </row>
    <row r="1731" spans="4:8">
      <c r="D1731" s="245"/>
      <c r="H1731" s="245"/>
    </row>
    <row r="1732" spans="4:8">
      <c r="D1732" s="245"/>
      <c r="H1732" s="245"/>
    </row>
    <row r="1733" spans="4:8">
      <c r="D1733" s="245"/>
      <c r="H1733" s="245"/>
    </row>
    <row r="1734" spans="4:8">
      <c r="D1734" s="245"/>
      <c r="H1734" s="245"/>
    </row>
    <row r="1735" spans="4:8">
      <c r="D1735" s="245"/>
      <c r="H1735" s="245"/>
    </row>
    <row r="1736" spans="4:8">
      <c r="D1736" s="245"/>
      <c r="H1736" s="245"/>
    </row>
    <row r="1737" spans="4:8">
      <c r="D1737" s="245"/>
      <c r="H1737" s="245"/>
    </row>
    <row r="1738" spans="4:8">
      <c r="D1738" s="245"/>
      <c r="H1738" s="245"/>
    </row>
    <row r="1739" spans="4:8">
      <c r="D1739" s="245"/>
      <c r="H1739" s="245"/>
    </row>
    <row r="1740" spans="4:8">
      <c r="D1740" s="245"/>
      <c r="H1740" s="245"/>
    </row>
    <row r="1741" spans="4:8">
      <c r="D1741" s="245"/>
      <c r="H1741" s="245"/>
    </row>
    <row r="1742" spans="4:8">
      <c r="D1742" s="245"/>
      <c r="H1742" s="245"/>
    </row>
    <row r="1743" spans="4:8">
      <c r="D1743" s="245"/>
      <c r="H1743" s="245"/>
    </row>
    <row r="1744" spans="4:8">
      <c r="D1744" s="245"/>
      <c r="H1744" s="245"/>
    </row>
    <row r="1745" spans="4:8">
      <c r="D1745" s="245"/>
      <c r="H1745" s="245"/>
    </row>
    <row r="1746" spans="4:8">
      <c r="D1746" s="245"/>
      <c r="H1746" s="245"/>
    </row>
    <row r="1747" spans="4:8">
      <c r="D1747" s="245"/>
      <c r="H1747" s="245"/>
    </row>
    <row r="1748" spans="4:8">
      <c r="D1748" s="245"/>
      <c r="H1748" s="245"/>
    </row>
    <row r="1749" spans="4:8">
      <c r="D1749" s="245"/>
      <c r="H1749" s="245"/>
    </row>
    <row r="1750" spans="4:8">
      <c r="D1750" s="245"/>
      <c r="H1750" s="245"/>
    </row>
    <row r="1751" spans="4:8">
      <c r="D1751" s="245"/>
      <c r="H1751" s="245"/>
    </row>
    <row r="1752" spans="4:8">
      <c r="D1752" s="245"/>
      <c r="H1752" s="245"/>
    </row>
    <row r="1753" spans="4:8">
      <c r="D1753" s="245"/>
      <c r="H1753" s="245"/>
    </row>
    <row r="1754" spans="4:8">
      <c r="D1754" s="245"/>
      <c r="H1754" s="245"/>
    </row>
    <row r="1755" spans="4:8">
      <c r="D1755" s="245"/>
      <c r="H1755" s="245"/>
    </row>
    <row r="1756" spans="4:8">
      <c r="D1756" s="245"/>
      <c r="H1756" s="245"/>
    </row>
    <row r="1757" spans="4:8">
      <c r="D1757" s="245"/>
      <c r="H1757" s="245"/>
    </row>
    <row r="1758" spans="4:8">
      <c r="D1758" s="245"/>
      <c r="H1758" s="245"/>
    </row>
    <row r="1759" spans="4:8">
      <c r="D1759" s="245"/>
      <c r="H1759" s="245"/>
    </row>
    <row r="1760" spans="4:8">
      <c r="D1760" s="245"/>
      <c r="H1760" s="245"/>
    </row>
    <row r="1761" spans="4:8">
      <c r="D1761" s="245"/>
      <c r="H1761" s="245"/>
    </row>
    <row r="1762" spans="4:8">
      <c r="D1762" s="245"/>
      <c r="H1762" s="245"/>
    </row>
    <row r="1763" spans="4:8">
      <c r="D1763" s="245"/>
      <c r="H1763" s="245"/>
    </row>
    <row r="1764" spans="4:8">
      <c r="D1764" s="245"/>
      <c r="H1764" s="245"/>
    </row>
    <row r="1765" spans="4:8">
      <c r="D1765" s="245"/>
      <c r="H1765" s="245"/>
    </row>
    <row r="1766" spans="4:8">
      <c r="D1766" s="245"/>
      <c r="H1766" s="245"/>
    </row>
    <row r="1767" spans="4:8">
      <c r="D1767" s="245"/>
      <c r="H1767" s="245"/>
    </row>
    <row r="1768" spans="4:8">
      <c r="D1768" s="245"/>
      <c r="H1768" s="245"/>
    </row>
    <row r="1769" spans="4:8">
      <c r="D1769" s="245"/>
      <c r="H1769" s="245"/>
    </row>
    <row r="1770" spans="4:8">
      <c r="D1770" s="245"/>
      <c r="H1770" s="245"/>
    </row>
    <row r="1771" spans="4:8">
      <c r="D1771" s="245"/>
      <c r="H1771" s="245"/>
    </row>
    <row r="1772" spans="4:8">
      <c r="D1772" s="245"/>
      <c r="H1772" s="245"/>
    </row>
    <row r="1773" spans="4:8">
      <c r="D1773" s="245"/>
      <c r="H1773" s="245"/>
    </row>
    <row r="1774" spans="4:8">
      <c r="D1774" s="245"/>
      <c r="H1774" s="245"/>
    </row>
    <row r="1775" spans="4:8">
      <c r="D1775" s="245"/>
      <c r="H1775" s="245"/>
    </row>
    <row r="1776" spans="4:8">
      <c r="D1776" s="245"/>
      <c r="H1776" s="245"/>
    </row>
    <row r="1777" spans="4:8">
      <c r="D1777" s="245"/>
      <c r="H1777" s="245"/>
    </row>
    <row r="1778" spans="4:8">
      <c r="D1778" s="245"/>
      <c r="H1778" s="245"/>
    </row>
    <row r="1779" spans="4:8">
      <c r="D1779" s="245"/>
      <c r="H1779" s="245"/>
    </row>
    <row r="1780" spans="4:8">
      <c r="D1780" s="245"/>
      <c r="H1780" s="245"/>
    </row>
    <row r="1781" spans="4:8">
      <c r="D1781" s="245"/>
      <c r="H1781" s="245"/>
    </row>
    <row r="1782" spans="4:8">
      <c r="D1782" s="245"/>
      <c r="H1782" s="245"/>
    </row>
    <row r="1783" spans="4:8">
      <c r="D1783" s="245"/>
      <c r="H1783" s="245"/>
    </row>
    <row r="1784" spans="4:8">
      <c r="D1784" s="245"/>
      <c r="H1784" s="245"/>
    </row>
    <row r="1785" spans="4:8">
      <c r="D1785" s="245"/>
      <c r="H1785" s="245"/>
    </row>
    <row r="1786" spans="4:8">
      <c r="D1786" s="245"/>
      <c r="H1786" s="245"/>
    </row>
    <row r="1787" spans="4:8">
      <c r="D1787" s="245"/>
      <c r="H1787" s="245"/>
    </row>
    <row r="1788" spans="4:8">
      <c r="D1788" s="245"/>
      <c r="H1788" s="245"/>
    </row>
    <row r="1789" spans="4:8">
      <c r="D1789" s="245"/>
      <c r="H1789" s="245"/>
    </row>
    <row r="1790" spans="4:8">
      <c r="D1790" s="245"/>
      <c r="H1790" s="245"/>
    </row>
    <row r="1791" spans="4:8">
      <c r="D1791" s="245"/>
      <c r="H1791" s="245"/>
    </row>
    <row r="1792" spans="4:8">
      <c r="D1792" s="245"/>
      <c r="H1792" s="245"/>
    </row>
    <row r="1793" spans="4:8">
      <c r="D1793" s="245"/>
      <c r="H1793" s="245"/>
    </row>
    <row r="1794" spans="4:8">
      <c r="D1794" s="245"/>
      <c r="H1794" s="245"/>
    </row>
    <row r="1795" spans="4:8">
      <c r="D1795" s="245"/>
      <c r="H1795" s="245"/>
    </row>
    <row r="1796" spans="4:8">
      <c r="D1796" s="245"/>
      <c r="H1796" s="245"/>
    </row>
    <row r="1797" spans="4:8">
      <c r="D1797" s="245"/>
      <c r="H1797" s="245"/>
    </row>
    <row r="1798" spans="4:8">
      <c r="D1798" s="245"/>
      <c r="H1798" s="245"/>
    </row>
    <row r="1799" spans="4:8">
      <c r="D1799" s="245"/>
      <c r="H1799" s="245"/>
    </row>
    <row r="1800" spans="4:8">
      <c r="D1800" s="245"/>
      <c r="H1800" s="245"/>
    </row>
    <row r="1801" spans="4:8">
      <c r="D1801" s="245"/>
      <c r="H1801" s="245"/>
    </row>
    <row r="1802" spans="4:8">
      <c r="D1802" s="245"/>
      <c r="H1802" s="245"/>
    </row>
    <row r="1803" spans="4:8">
      <c r="D1803" s="245"/>
      <c r="H1803" s="245"/>
    </row>
    <row r="1804" spans="4:8">
      <c r="D1804" s="245"/>
      <c r="H1804" s="245"/>
    </row>
    <row r="1805" spans="4:8">
      <c r="D1805" s="245"/>
      <c r="H1805" s="245"/>
    </row>
    <row r="1806" spans="4:8">
      <c r="D1806" s="245"/>
      <c r="H1806" s="245"/>
    </row>
    <row r="1807" spans="4:8">
      <c r="D1807" s="245"/>
      <c r="H1807" s="245"/>
    </row>
    <row r="1808" spans="4:8">
      <c r="D1808" s="245"/>
      <c r="H1808" s="245"/>
    </row>
    <row r="1809" spans="4:8">
      <c r="D1809" s="245"/>
      <c r="H1809" s="245"/>
    </row>
    <row r="1810" spans="4:8">
      <c r="D1810" s="245"/>
      <c r="H1810" s="245"/>
    </row>
    <row r="1811" spans="4:8">
      <c r="D1811" s="245"/>
      <c r="H1811" s="245"/>
    </row>
    <row r="1812" spans="4:8">
      <c r="D1812" s="245"/>
      <c r="H1812" s="245"/>
    </row>
    <row r="1813" spans="4:8">
      <c r="D1813" s="245"/>
      <c r="H1813" s="245"/>
    </row>
    <row r="1814" spans="4:8">
      <c r="D1814" s="245"/>
      <c r="H1814" s="245"/>
    </row>
    <row r="1815" spans="4:8">
      <c r="D1815" s="245"/>
      <c r="H1815" s="245"/>
    </row>
    <row r="1816" spans="4:8">
      <c r="D1816" s="245"/>
      <c r="H1816" s="245"/>
    </row>
    <row r="1817" spans="4:8">
      <c r="D1817" s="245"/>
      <c r="H1817" s="245"/>
    </row>
    <row r="1818" spans="4:8">
      <c r="D1818" s="245"/>
      <c r="H1818" s="245"/>
    </row>
    <row r="1819" spans="4:8">
      <c r="D1819" s="245"/>
      <c r="H1819" s="245"/>
    </row>
    <row r="1820" spans="4:8">
      <c r="D1820" s="245"/>
      <c r="H1820" s="245"/>
    </row>
    <row r="1821" spans="4:8">
      <c r="D1821" s="245"/>
      <c r="H1821" s="245"/>
    </row>
    <row r="1822" spans="4:8">
      <c r="D1822" s="245"/>
      <c r="H1822" s="245"/>
    </row>
    <row r="1823" spans="4:8">
      <c r="D1823" s="245"/>
      <c r="H1823" s="245"/>
    </row>
    <row r="1824" spans="4:8">
      <c r="D1824" s="245"/>
      <c r="H1824" s="245"/>
    </row>
    <row r="1825" spans="4:8">
      <c r="D1825" s="245"/>
      <c r="H1825" s="245"/>
    </row>
    <row r="1826" spans="4:8">
      <c r="D1826" s="245"/>
      <c r="H1826" s="245"/>
    </row>
    <row r="1827" spans="4:8">
      <c r="D1827" s="245"/>
      <c r="H1827" s="245"/>
    </row>
    <row r="1828" spans="4:8">
      <c r="D1828" s="245"/>
      <c r="H1828" s="245"/>
    </row>
    <row r="1829" spans="4:8">
      <c r="D1829" s="245"/>
      <c r="H1829" s="245"/>
    </row>
    <row r="1830" spans="4:8">
      <c r="D1830" s="245"/>
      <c r="H1830" s="245"/>
    </row>
    <row r="1831" spans="4:8">
      <c r="D1831" s="245"/>
      <c r="H1831" s="245"/>
    </row>
    <row r="1832" spans="4:8">
      <c r="D1832" s="245"/>
      <c r="H1832" s="245"/>
    </row>
    <row r="1833" spans="4:8">
      <c r="D1833" s="245"/>
      <c r="H1833" s="245"/>
    </row>
    <row r="1834" spans="4:8">
      <c r="D1834" s="245"/>
      <c r="H1834" s="245"/>
    </row>
    <row r="1835" spans="4:8">
      <c r="D1835" s="245"/>
      <c r="H1835" s="245"/>
    </row>
    <row r="1836" spans="4:8">
      <c r="D1836" s="245"/>
      <c r="H1836" s="245"/>
    </row>
    <row r="1837" spans="4:8">
      <c r="D1837" s="245"/>
      <c r="H1837" s="245"/>
    </row>
    <row r="1838" spans="4:8">
      <c r="D1838" s="245"/>
      <c r="H1838" s="245"/>
    </row>
    <row r="1839" spans="4:8">
      <c r="D1839" s="245"/>
      <c r="H1839" s="245"/>
    </row>
    <row r="1840" spans="4:8">
      <c r="D1840" s="245"/>
      <c r="H1840" s="245"/>
    </row>
    <row r="1841" spans="4:8">
      <c r="D1841" s="245"/>
      <c r="H1841" s="245"/>
    </row>
    <row r="1842" spans="4:8">
      <c r="D1842" s="245"/>
      <c r="H1842" s="245"/>
    </row>
    <row r="1843" spans="4:8">
      <c r="D1843" s="245"/>
      <c r="H1843" s="245"/>
    </row>
    <row r="1844" spans="4:8">
      <c r="D1844" s="245"/>
      <c r="H1844" s="245"/>
    </row>
    <row r="1845" spans="4:8">
      <c r="D1845" s="245"/>
      <c r="H1845" s="245"/>
    </row>
    <row r="1846" spans="4:8">
      <c r="D1846" s="245"/>
      <c r="H1846" s="245"/>
    </row>
    <row r="1847" spans="4:8">
      <c r="D1847" s="245"/>
      <c r="H1847" s="245"/>
    </row>
    <row r="1848" spans="4:8">
      <c r="D1848" s="245"/>
      <c r="H1848" s="245"/>
    </row>
    <row r="1849" spans="4:8">
      <c r="D1849" s="245"/>
      <c r="H1849" s="245"/>
    </row>
    <row r="1850" spans="4:8">
      <c r="D1850" s="245"/>
      <c r="H1850" s="245"/>
    </row>
    <row r="1851" spans="4:8">
      <c r="D1851" s="245"/>
      <c r="H1851" s="245"/>
    </row>
    <row r="1852" spans="4:8">
      <c r="D1852" s="245"/>
      <c r="H1852" s="245"/>
    </row>
    <row r="1853" spans="4:8">
      <c r="D1853" s="245"/>
      <c r="H1853" s="245"/>
    </row>
    <row r="1854" spans="4:8">
      <c r="D1854" s="245"/>
      <c r="H1854" s="245"/>
    </row>
    <row r="1855" spans="4:8">
      <c r="D1855" s="245"/>
      <c r="H1855" s="245"/>
    </row>
    <row r="1856" spans="4:8">
      <c r="D1856" s="245"/>
      <c r="H1856" s="245"/>
    </row>
    <row r="1857" spans="4:8">
      <c r="D1857" s="245"/>
      <c r="H1857" s="245"/>
    </row>
    <row r="1858" spans="4:8">
      <c r="D1858" s="245"/>
      <c r="H1858" s="245"/>
    </row>
    <row r="1859" spans="4:8">
      <c r="D1859" s="245"/>
      <c r="H1859" s="245"/>
    </row>
    <row r="1860" spans="4:8">
      <c r="D1860" s="245"/>
      <c r="H1860" s="245"/>
    </row>
    <row r="1861" spans="4:8">
      <c r="D1861" s="245"/>
      <c r="H1861" s="245"/>
    </row>
    <row r="1862" spans="4:8">
      <c r="D1862" s="245"/>
      <c r="H1862" s="245"/>
    </row>
    <row r="1863" spans="4:8">
      <c r="D1863" s="245"/>
      <c r="H1863" s="245"/>
    </row>
    <row r="1864" spans="4:8">
      <c r="D1864" s="245"/>
      <c r="H1864" s="245"/>
    </row>
    <row r="1865" spans="4:8">
      <c r="D1865" s="245"/>
      <c r="H1865" s="245"/>
    </row>
    <row r="1866" spans="4:8">
      <c r="D1866" s="245"/>
      <c r="H1866" s="245"/>
    </row>
    <row r="1867" spans="4:8">
      <c r="D1867" s="245"/>
      <c r="H1867" s="245"/>
    </row>
    <row r="1868" spans="4:8">
      <c r="D1868" s="245"/>
      <c r="H1868" s="245"/>
    </row>
    <row r="1869" spans="4:8">
      <c r="D1869" s="245"/>
      <c r="H1869" s="245"/>
    </row>
    <row r="1870" spans="4:8">
      <c r="D1870" s="245"/>
      <c r="H1870" s="245"/>
    </row>
    <row r="1871" spans="4:8">
      <c r="D1871" s="245"/>
      <c r="H1871" s="245"/>
    </row>
    <row r="1872" spans="4:8">
      <c r="D1872" s="245"/>
      <c r="H1872" s="245"/>
    </row>
    <row r="1873" spans="4:8">
      <c r="D1873" s="245"/>
      <c r="H1873" s="245"/>
    </row>
    <row r="1874" spans="4:8">
      <c r="D1874" s="245"/>
      <c r="H1874" s="245"/>
    </row>
    <row r="1875" spans="4:8">
      <c r="D1875" s="245"/>
      <c r="H1875" s="245"/>
    </row>
    <row r="1876" spans="4:8">
      <c r="D1876" s="245"/>
      <c r="H1876" s="245"/>
    </row>
    <row r="1877" spans="4:8">
      <c r="D1877" s="245"/>
      <c r="H1877" s="245"/>
    </row>
    <row r="1878" spans="4:8">
      <c r="D1878" s="245"/>
      <c r="H1878" s="245"/>
    </row>
    <row r="1879" spans="4:8">
      <c r="D1879" s="245"/>
      <c r="H1879" s="245"/>
    </row>
    <row r="1880" spans="4:8">
      <c r="D1880" s="245"/>
      <c r="H1880" s="245"/>
    </row>
    <row r="1881" spans="4:8">
      <c r="D1881" s="245"/>
      <c r="H1881" s="245"/>
    </row>
    <row r="1882" spans="4:8">
      <c r="D1882" s="245"/>
      <c r="H1882" s="245"/>
    </row>
    <row r="1883" spans="4:8">
      <c r="D1883" s="245"/>
      <c r="H1883" s="245"/>
    </row>
    <row r="1884" spans="4:8">
      <c r="D1884" s="245"/>
      <c r="H1884" s="245"/>
    </row>
    <row r="1885" spans="4:8">
      <c r="D1885" s="245"/>
      <c r="H1885" s="245"/>
    </row>
    <row r="1886" spans="4:8">
      <c r="D1886" s="245"/>
      <c r="H1886" s="245"/>
    </row>
    <row r="1887" spans="4:8">
      <c r="D1887" s="245"/>
      <c r="H1887" s="245"/>
    </row>
    <row r="1888" spans="4:8">
      <c r="D1888" s="245"/>
      <c r="H1888" s="245"/>
    </row>
    <row r="1889" spans="4:8">
      <c r="D1889" s="245"/>
      <c r="H1889" s="245"/>
    </row>
    <row r="1890" spans="4:8">
      <c r="D1890" s="245"/>
      <c r="H1890" s="245"/>
    </row>
    <row r="1891" spans="4:8">
      <c r="D1891" s="245"/>
      <c r="H1891" s="245"/>
    </row>
    <row r="1892" spans="4:8">
      <c r="D1892" s="245"/>
      <c r="H1892" s="245"/>
    </row>
    <row r="1893" spans="4:8">
      <c r="D1893" s="245"/>
      <c r="H1893" s="245"/>
    </row>
    <row r="1894" spans="4:8">
      <c r="D1894" s="245"/>
      <c r="H1894" s="245"/>
    </row>
    <row r="1895" spans="4:8">
      <c r="D1895" s="245"/>
      <c r="H1895" s="245"/>
    </row>
    <row r="1896" spans="4:8">
      <c r="D1896" s="245"/>
      <c r="H1896" s="245"/>
    </row>
    <row r="1897" spans="4:8">
      <c r="D1897" s="245"/>
      <c r="H1897" s="245"/>
    </row>
    <row r="1898" spans="4:8">
      <c r="D1898" s="245"/>
      <c r="H1898" s="245"/>
    </row>
    <row r="1899" spans="4:8">
      <c r="D1899" s="245"/>
      <c r="H1899" s="245"/>
    </row>
    <row r="1900" spans="4:8">
      <c r="D1900" s="245"/>
      <c r="H1900" s="245"/>
    </row>
    <row r="1901" spans="4:8">
      <c r="D1901" s="245"/>
      <c r="H1901" s="245"/>
    </row>
    <row r="1902" spans="4:8">
      <c r="D1902" s="245"/>
      <c r="H1902" s="245"/>
    </row>
    <row r="1903" spans="4:8">
      <c r="D1903" s="245"/>
      <c r="H1903" s="245"/>
    </row>
    <row r="1904" spans="4:8">
      <c r="D1904" s="245"/>
      <c r="H1904" s="245"/>
    </row>
    <row r="1905" spans="4:8">
      <c r="D1905" s="245"/>
      <c r="H1905" s="245"/>
    </row>
    <row r="1906" spans="4:8">
      <c r="D1906" s="245"/>
      <c r="H1906" s="245"/>
    </row>
    <row r="1907" spans="4:8">
      <c r="D1907" s="245"/>
      <c r="H1907" s="245"/>
    </row>
    <row r="1908" spans="4:8">
      <c r="D1908" s="245"/>
      <c r="H1908" s="245"/>
    </row>
    <row r="1909" spans="4:8">
      <c r="D1909" s="245"/>
      <c r="H1909" s="245"/>
    </row>
    <row r="1910" spans="4:8">
      <c r="D1910" s="245"/>
      <c r="H1910" s="245"/>
    </row>
    <row r="1911" spans="4:8">
      <c r="D1911" s="245"/>
      <c r="H1911" s="245"/>
    </row>
    <row r="1912" spans="4:8">
      <c r="D1912" s="245"/>
      <c r="H1912" s="245"/>
    </row>
    <row r="1913" spans="4:8">
      <c r="D1913" s="245"/>
      <c r="H1913" s="245"/>
    </row>
    <row r="1914" spans="4:8">
      <c r="D1914" s="245"/>
      <c r="H1914" s="245"/>
    </row>
    <row r="1915" spans="4:8">
      <c r="D1915" s="245"/>
      <c r="H1915" s="245"/>
    </row>
    <row r="1916" spans="4:8">
      <c r="D1916" s="245"/>
      <c r="H1916" s="245"/>
    </row>
    <row r="1917" spans="4:8">
      <c r="D1917" s="245"/>
      <c r="H1917" s="245"/>
    </row>
    <row r="1918" spans="4:8">
      <c r="D1918" s="245"/>
      <c r="H1918" s="245"/>
    </row>
    <row r="1919" spans="4:8">
      <c r="D1919" s="245"/>
      <c r="H1919" s="245"/>
    </row>
    <row r="1920" spans="4:8">
      <c r="D1920" s="245"/>
      <c r="H1920" s="245"/>
    </row>
    <row r="1921" spans="4:8">
      <c r="D1921" s="245"/>
      <c r="H1921" s="245"/>
    </row>
    <row r="1922" spans="4:8">
      <c r="D1922" s="245"/>
      <c r="H1922" s="245"/>
    </row>
    <row r="1923" spans="4:8">
      <c r="D1923" s="245"/>
      <c r="H1923" s="245"/>
    </row>
    <row r="1924" spans="4:8">
      <c r="D1924" s="245"/>
      <c r="H1924" s="245"/>
    </row>
    <row r="1925" spans="4:8">
      <c r="D1925" s="245"/>
      <c r="H1925" s="245"/>
    </row>
    <row r="1926" spans="4:8">
      <c r="D1926" s="245"/>
      <c r="H1926" s="245"/>
    </row>
    <row r="1927" spans="4:8">
      <c r="D1927" s="245"/>
      <c r="H1927" s="245"/>
    </row>
    <row r="1928" spans="4:8">
      <c r="D1928" s="245"/>
      <c r="H1928" s="245"/>
    </row>
    <row r="1929" spans="4:8">
      <c r="D1929" s="245"/>
      <c r="H1929" s="245"/>
    </row>
    <row r="1930" spans="4:8">
      <c r="D1930" s="245"/>
      <c r="H1930" s="245"/>
    </row>
    <row r="1931" spans="4:8">
      <c r="D1931" s="245"/>
      <c r="H1931" s="245"/>
    </row>
    <row r="1932" spans="4:8">
      <c r="D1932" s="245"/>
      <c r="H1932" s="245"/>
    </row>
    <row r="1933" spans="4:8">
      <c r="D1933" s="245"/>
      <c r="H1933" s="245"/>
    </row>
    <row r="1934" spans="4:8">
      <c r="D1934" s="245"/>
      <c r="H1934" s="245"/>
    </row>
    <row r="1935" spans="4:8">
      <c r="D1935" s="245"/>
      <c r="H1935" s="245"/>
    </row>
    <row r="1936" spans="4:8">
      <c r="D1936" s="245"/>
      <c r="H1936" s="245"/>
    </row>
    <row r="1937" spans="4:8">
      <c r="D1937" s="245"/>
      <c r="H1937" s="245"/>
    </row>
    <row r="1938" spans="4:8">
      <c r="D1938" s="245"/>
      <c r="H1938" s="245"/>
    </row>
    <row r="1939" spans="4:8">
      <c r="D1939" s="245"/>
      <c r="H1939" s="245"/>
    </row>
    <row r="1940" spans="4:8">
      <c r="D1940" s="245"/>
      <c r="H1940" s="245"/>
    </row>
    <row r="1941" spans="4:8">
      <c r="D1941" s="245"/>
      <c r="H1941" s="245"/>
    </row>
    <row r="1942" spans="4:8">
      <c r="D1942" s="245"/>
      <c r="H1942" s="245"/>
    </row>
    <row r="1943" spans="4:8">
      <c r="D1943" s="245"/>
      <c r="H1943" s="245"/>
    </row>
    <row r="1944" spans="4:8">
      <c r="D1944" s="245"/>
      <c r="H1944" s="245"/>
    </row>
    <row r="1945" spans="4:8">
      <c r="D1945" s="245"/>
      <c r="H1945" s="245"/>
    </row>
    <row r="1946" spans="4:8">
      <c r="D1946" s="245"/>
      <c r="H1946" s="245"/>
    </row>
    <row r="1947" spans="4:8">
      <c r="D1947" s="245"/>
      <c r="H1947" s="245"/>
    </row>
    <row r="1948" spans="4:8">
      <c r="D1948" s="245"/>
      <c r="H1948" s="245"/>
    </row>
    <row r="1949" spans="4:8">
      <c r="D1949" s="245"/>
      <c r="H1949" s="245"/>
    </row>
    <row r="1950" spans="4:8">
      <c r="D1950" s="245"/>
      <c r="H1950" s="245"/>
    </row>
    <row r="1951" spans="4:8">
      <c r="D1951" s="245"/>
      <c r="H1951" s="245"/>
    </row>
    <row r="1952" spans="4:8">
      <c r="D1952" s="245"/>
      <c r="H1952" s="245"/>
    </row>
    <row r="1953" spans="4:8">
      <c r="D1953" s="245"/>
      <c r="H1953" s="245"/>
    </row>
    <row r="1954" spans="4:8">
      <c r="D1954" s="245"/>
      <c r="H1954" s="245"/>
    </row>
    <row r="1955" spans="4:8">
      <c r="D1955" s="245"/>
      <c r="H1955" s="245"/>
    </row>
    <row r="1956" spans="4:8">
      <c r="D1956" s="245"/>
      <c r="H1956" s="245"/>
    </row>
    <row r="1957" spans="4:8">
      <c r="D1957" s="245"/>
      <c r="H1957" s="245"/>
    </row>
    <row r="1958" spans="4:8">
      <c r="D1958" s="245"/>
      <c r="H1958" s="245"/>
    </row>
    <row r="1959" spans="4:8">
      <c r="D1959" s="245"/>
      <c r="H1959" s="245"/>
    </row>
    <row r="1960" spans="4:8">
      <c r="D1960" s="245"/>
      <c r="H1960" s="245"/>
    </row>
    <row r="1961" spans="4:8">
      <c r="D1961" s="245"/>
      <c r="H1961" s="245"/>
    </row>
    <row r="1962" spans="4:8">
      <c r="D1962" s="245"/>
      <c r="H1962" s="245"/>
    </row>
    <row r="1963" spans="4:8">
      <c r="D1963" s="245"/>
      <c r="H1963" s="245"/>
    </row>
    <row r="1964" spans="4:8">
      <c r="D1964" s="245"/>
      <c r="H1964" s="245"/>
    </row>
    <row r="1965" spans="4:8">
      <c r="D1965" s="245"/>
      <c r="H1965" s="245"/>
    </row>
    <row r="1966" spans="4:8">
      <c r="D1966" s="245"/>
      <c r="H1966" s="245"/>
    </row>
    <row r="1967" spans="4:8">
      <c r="D1967" s="245"/>
      <c r="H1967" s="245"/>
    </row>
    <row r="1968" spans="4:8">
      <c r="D1968" s="245"/>
      <c r="H1968" s="245"/>
    </row>
    <row r="1969" spans="4:8">
      <c r="D1969" s="245"/>
      <c r="H1969" s="245"/>
    </row>
    <row r="1970" spans="4:8">
      <c r="D1970" s="245"/>
      <c r="H1970" s="245"/>
    </row>
    <row r="1971" spans="4:8">
      <c r="D1971" s="245"/>
      <c r="H1971" s="245"/>
    </row>
    <row r="1972" spans="4:8">
      <c r="D1972" s="245"/>
      <c r="H1972" s="245"/>
    </row>
    <row r="1973" spans="4:8">
      <c r="D1973" s="245"/>
      <c r="H1973" s="245"/>
    </row>
    <row r="1974" spans="4:8">
      <c r="D1974" s="245"/>
      <c r="H1974" s="245"/>
    </row>
    <row r="1975" spans="4:8">
      <c r="D1975" s="245"/>
      <c r="H1975" s="245"/>
    </row>
    <row r="1976" spans="4:8">
      <c r="D1976" s="245"/>
      <c r="H1976" s="245"/>
    </row>
    <row r="1977" spans="4:8">
      <c r="D1977" s="245"/>
      <c r="H1977" s="245"/>
    </row>
    <row r="1978" spans="4:8">
      <c r="D1978" s="245"/>
      <c r="H1978" s="245"/>
    </row>
    <row r="1979" spans="4:8">
      <c r="D1979" s="245"/>
      <c r="H1979" s="245"/>
    </row>
    <row r="1980" spans="4:8">
      <c r="D1980" s="245"/>
      <c r="H1980" s="245"/>
    </row>
    <row r="1981" spans="4:8">
      <c r="D1981" s="245"/>
      <c r="H1981" s="245"/>
    </row>
    <row r="1982" spans="4:8">
      <c r="D1982" s="245"/>
      <c r="H1982" s="245"/>
    </row>
    <row r="1983" spans="4:8">
      <c r="D1983" s="245"/>
      <c r="H1983" s="245"/>
    </row>
    <row r="1984" spans="4:8">
      <c r="D1984" s="245"/>
      <c r="H1984" s="245"/>
    </row>
    <row r="1985" spans="4:8">
      <c r="D1985" s="245"/>
      <c r="H1985" s="245"/>
    </row>
    <row r="1986" spans="4:8">
      <c r="D1986" s="245"/>
      <c r="H1986" s="245"/>
    </row>
    <row r="1987" spans="4:8">
      <c r="D1987" s="245"/>
      <c r="H1987" s="245"/>
    </row>
    <row r="1988" spans="4:8">
      <c r="D1988" s="245"/>
      <c r="H1988" s="245"/>
    </row>
    <row r="1989" spans="4:8">
      <c r="D1989" s="245"/>
      <c r="H1989" s="245"/>
    </row>
    <row r="1990" spans="4:8">
      <c r="D1990" s="245"/>
      <c r="H1990" s="245"/>
    </row>
    <row r="1991" spans="4:8">
      <c r="D1991" s="245"/>
      <c r="H1991" s="245"/>
    </row>
    <row r="1992" spans="4:8">
      <c r="D1992" s="245"/>
      <c r="H1992" s="245"/>
    </row>
    <row r="1993" spans="4:8">
      <c r="D1993" s="245"/>
      <c r="H1993" s="245"/>
    </row>
    <row r="1994" spans="4:8">
      <c r="D1994" s="245"/>
      <c r="H1994" s="245"/>
    </row>
    <row r="1995" spans="4:8">
      <c r="D1995" s="245"/>
      <c r="H1995" s="245"/>
    </row>
    <row r="1996" spans="4:8">
      <c r="D1996" s="245"/>
      <c r="H1996" s="245"/>
    </row>
    <row r="1997" spans="4:8">
      <c r="D1997" s="245"/>
      <c r="H1997" s="245"/>
    </row>
    <row r="1998" spans="4:8">
      <c r="D1998" s="245"/>
      <c r="H1998" s="245"/>
    </row>
    <row r="1999" spans="4:8">
      <c r="D1999" s="245"/>
      <c r="H1999" s="245"/>
    </row>
    <row r="2000" spans="4:8">
      <c r="D2000" s="245"/>
      <c r="H2000" s="245"/>
    </row>
    <row r="2001" spans="4:8">
      <c r="D2001" s="245"/>
      <c r="H2001" s="245"/>
    </row>
    <row r="2002" spans="4:8">
      <c r="D2002" s="245"/>
      <c r="H2002" s="245"/>
    </row>
    <row r="2003" spans="4:8">
      <c r="D2003" s="245"/>
      <c r="H2003" s="245"/>
    </row>
    <row r="2004" spans="4:8">
      <c r="D2004" s="245"/>
      <c r="H2004" s="245"/>
    </row>
    <row r="2005" spans="4:8">
      <c r="D2005" s="245"/>
      <c r="H2005" s="245"/>
    </row>
    <row r="2006" spans="4:8">
      <c r="D2006" s="245"/>
      <c r="H2006" s="245"/>
    </row>
    <row r="2007" spans="4:8">
      <c r="D2007" s="245"/>
      <c r="H2007" s="245"/>
    </row>
    <row r="2008" spans="4:8">
      <c r="D2008" s="245"/>
      <c r="H2008" s="245"/>
    </row>
    <row r="2009" spans="4:8">
      <c r="D2009" s="245"/>
      <c r="H2009" s="245"/>
    </row>
    <row r="2010" spans="4:8">
      <c r="D2010" s="245"/>
      <c r="H2010" s="245"/>
    </row>
    <row r="2011" spans="4:8">
      <c r="D2011" s="245"/>
      <c r="H2011" s="245"/>
    </row>
    <row r="2012" spans="4:8">
      <c r="D2012" s="245"/>
      <c r="H2012" s="245"/>
    </row>
    <row r="2013" spans="4:8">
      <c r="D2013" s="245"/>
      <c r="H2013" s="245"/>
    </row>
    <row r="2014" spans="4:8">
      <c r="D2014" s="245"/>
      <c r="H2014" s="245"/>
    </row>
    <row r="2015" spans="4:8">
      <c r="D2015" s="245"/>
      <c r="H2015" s="245"/>
    </row>
    <row r="2016" spans="4:8">
      <c r="D2016" s="245"/>
      <c r="H2016" s="245"/>
    </row>
    <row r="2017" spans="4:8">
      <c r="D2017" s="245"/>
      <c r="H2017" s="245"/>
    </row>
    <row r="2018" spans="4:8">
      <c r="D2018" s="245"/>
      <c r="H2018" s="245"/>
    </row>
    <row r="2019" spans="4:8">
      <c r="D2019" s="245"/>
      <c r="H2019" s="245"/>
    </row>
    <row r="2020" spans="4:8">
      <c r="D2020" s="245"/>
      <c r="H2020" s="245"/>
    </row>
    <row r="2021" spans="4:8">
      <c r="D2021" s="245"/>
      <c r="H2021" s="245"/>
    </row>
    <row r="2022" spans="4:8">
      <c r="D2022" s="245"/>
      <c r="H2022" s="245"/>
    </row>
    <row r="2023" spans="4:8">
      <c r="D2023" s="245"/>
      <c r="H2023" s="245"/>
    </row>
    <row r="2024" spans="4:8">
      <c r="D2024" s="245"/>
      <c r="H2024" s="245"/>
    </row>
    <row r="2025" spans="4:8">
      <c r="D2025" s="245"/>
      <c r="H2025" s="245"/>
    </row>
    <row r="2026" spans="4:8">
      <c r="D2026" s="245"/>
      <c r="H2026" s="245"/>
    </row>
    <row r="2027" spans="4:8">
      <c r="D2027" s="245"/>
      <c r="H2027" s="245"/>
    </row>
    <row r="2028" spans="4:8">
      <c r="D2028" s="245"/>
      <c r="H2028" s="245"/>
    </row>
    <row r="2029" spans="4:8">
      <c r="D2029" s="245"/>
      <c r="H2029" s="245"/>
    </row>
    <row r="2030" spans="4:8">
      <c r="D2030" s="245"/>
      <c r="H2030" s="245"/>
    </row>
    <row r="2031" spans="4:8">
      <c r="D2031" s="245"/>
      <c r="H2031" s="245"/>
    </row>
    <row r="2032" spans="4:8">
      <c r="D2032" s="245"/>
      <c r="H2032" s="245"/>
    </row>
    <row r="2033" spans="4:8">
      <c r="D2033" s="245"/>
      <c r="H2033" s="245"/>
    </row>
    <row r="2034" spans="4:8">
      <c r="D2034" s="245"/>
      <c r="H2034" s="245"/>
    </row>
    <row r="2035" spans="4:8">
      <c r="D2035" s="245"/>
      <c r="H2035" s="245"/>
    </row>
    <row r="2036" spans="4:8">
      <c r="D2036" s="245"/>
      <c r="H2036" s="245"/>
    </row>
    <row r="2037" spans="4:8">
      <c r="D2037" s="245"/>
      <c r="H2037" s="245"/>
    </row>
    <row r="2038" spans="4:8">
      <c r="D2038" s="245"/>
      <c r="H2038" s="245"/>
    </row>
    <row r="2039" spans="4:8">
      <c r="D2039" s="245"/>
      <c r="H2039" s="245"/>
    </row>
    <row r="2040" spans="4:8">
      <c r="D2040" s="245"/>
      <c r="H2040" s="245"/>
    </row>
    <row r="2041" spans="4:8">
      <c r="D2041" s="245"/>
      <c r="H2041" s="245"/>
    </row>
    <row r="2042" spans="4:8">
      <c r="D2042" s="245"/>
      <c r="H2042" s="245"/>
    </row>
    <row r="2043" spans="4:8">
      <c r="D2043" s="245"/>
      <c r="H2043" s="245"/>
    </row>
    <row r="2044" spans="4:8">
      <c r="D2044" s="245"/>
      <c r="H2044" s="245"/>
    </row>
    <row r="2045" spans="4:8">
      <c r="D2045" s="245"/>
      <c r="H2045" s="245"/>
    </row>
    <row r="2046" spans="4:8">
      <c r="D2046" s="245"/>
      <c r="H2046" s="245"/>
    </row>
    <row r="2047" spans="4:8">
      <c r="D2047" s="245"/>
      <c r="H2047" s="245"/>
    </row>
    <row r="2048" spans="4:8">
      <c r="D2048" s="245"/>
      <c r="H2048" s="245"/>
    </row>
    <row r="2049" spans="4:8">
      <c r="D2049" s="245"/>
      <c r="H2049" s="245"/>
    </row>
    <row r="2050" spans="4:8">
      <c r="D2050" s="245"/>
      <c r="H2050" s="245"/>
    </row>
    <row r="2051" spans="4:8">
      <c r="D2051" s="245"/>
      <c r="H2051" s="245"/>
    </row>
    <row r="2052" spans="4:8">
      <c r="D2052" s="245"/>
      <c r="H2052" s="245"/>
    </row>
    <row r="2053" spans="4:8">
      <c r="D2053" s="245"/>
      <c r="H2053" s="245"/>
    </row>
    <row r="2054" spans="4:8">
      <c r="D2054" s="245"/>
      <c r="H2054" s="245"/>
    </row>
    <row r="2055" spans="4:8">
      <c r="D2055" s="245"/>
      <c r="H2055" s="245"/>
    </row>
    <row r="2056" spans="4:8">
      <c r="D2056" s="245"/>
      <c r="H2056" s="245"/>
    </row>
    <row r="2057" spans="4:8">
      <c r="D2057" s="245"/>
      <c r="H2057" s="245"/>
    </row>
    <row r="2058" spans="4:8">
      <c r="D2058" s="245"/>
      <c r="H2058" s="245"/>
    </row>
    <row r="2059" spans="4:8">
      <c r="D2059" s="245"/>
      <c r="H2059" s="245"/>
    </row>
    <row r="2060" spans="4:8">
      <c r="D2060" s="245"/>
      <c r="H2060" s="245"/>
    </row>
    <row r="2061" spans="4:8">
      <c r="D2061" s="245"/>
      <c r="H2061" s="245"/>
    </row>
    <row r="2062" spans="4:8">
      <c r="D2062" s="245"/>
      <c r="H2062" s="245"/>
    </row>
    <row r="2063" spans="4:8">
      <c r="D2063" s="245"/>
      <c r="H2063" s="245"/>
    </row>
    <row r="2064" spans="4:8">
      <c r="D2064" s="245"/>
      <c r="H2064" s="245"/>
    </row>
    <row r="2065" spans="4:8">
      <c r="D2065" s="245"/>
      <c r="H2065" s="245"/>
    </row>
    <row r="2066" spans="4:8">
      <c r="D2066" s="245"/>
      <c r="H2066" s="245"/>
    </row>
    <row r="2067" spans="4:8">
      <c r="D2067" s="245"/>
      <c r="H2067" s="245"/>
    </row>
    <row r="2068" spans="4:8">
      <c r="D2068" s="245"/>
      <c r="H2068" s="245"/>
    </row>
    <row r="2069" spans="4:8">
      <c r="D2069" s="245"/>
      <c r="H2069" s="245"/>
    </row>
    <row r="2070" spans="4:8">
      <c r="D2070" s="245"/>
      <c r="H2070" s="245"/>
    </row>
    <row r="2071" spans="4:8">
      <c r="D2071" s="245"/>
      <c r="H2071" s="245"/>
    </row>
    <row r="2072" spans="4:8">
      <c r="D2072" s="245"/>
      <c r="H2072" s="245"/>
    </row>
    <row r="2073" spans="4:8">
      <c r="D2073" s="245"/>
      <c r="H2073" s="245"/>
    </row>
    <row r="2074" spans="4:8">
      <c r="D2074" s="245"/>
      <c r="H2074" s="245"/>
    </row>
    <row r="2075" spans="4:8">
      <c r="D2075" s="245"/>
      <c r="H2075" s="245"/>
    </row>
    <row r="2076" spans="4:8">
      <c r="D2076" s="245"/>
      <c r="H2076" s="245"/>
    </row>
    <row r="2077" spans="4:8">
      <c r="D2077" s="245"/>
      <c r="H2077" s="245"/>
    </row>
    <row r="2078" spans="4:8">
      <c r="D2078" s="245"/>
      <c r="H2078" s="245"/>
    </row>
    <row r="2079" spans="4:8">
      <c r="D2079" s="245"/>
      <c r="H2079" s="245"/>
    </row>
    <row r="2080" spans="4:8">
      <c r="D2080" s="245"/>
      <c r="H2080" s="245"/>
    </row>
    <row r="2081" spans="4:8">
      <c r="D2081" s="245"/>
      <c r="H2081" s="245"/>
    </row>
    <row r="2082" spans="4:8">
      <c r="D2082" s="245"/>
      <c r="H2082" s="245"/>
    </row>
    <row r="2083" spans="4:8">
      <c r="D2083" s="245"/>
      <c r="H2083" s="245"/>
    </row>
    <row r="2084" spans="4:8">
      <c r="D2084" s="245"/>
      <c r="H2084" s="245"/>
    </row>
    <row r="2085" spans="4:8">
      <c r="D2085" s="245"/>
      <c r="H2085" s="245"/>
    </row>
    <row r="2086" spans="4:8">
      <c r="D2086" s="245"/>
      <c r="H2086" s="245"/>
    </row>
    <row r="2087" spans="4:8">
      <c r="D2087" s="245"/>
      <c r="H2087" s="245"/>
    </row>
    <row r="2088" spans="4:8">
      <c r="D2088" s="245"/>
      <c r="H2088" s="245"/>
    </row>
    <row r="2089" spans="4:8">
      <c r="D2089" s="245"/>
      <c r="H2089" s="245"/>
    </row>
    <row r="2090" spans="4:8">
      <c r="D2090" s="245"/>
      <c r="H2090" s="245"/>
    </row>
    <row r="2091" spans="4:8">
      <c r="D2091" s="245"/>
      <c r="H2091" s="245"/>
    </row>
    <row r="2092" spans="4:8">
      <c r="D2092" s="245"/>
      <c r="H2092" s="245"/>
    </row>
    <row r="2093" spans="4:8">
      <c r="D2093" s="245"/>
      <c r="H2093" s="245"/>
    </row>
    <row r="2094" spans="4:8">
      <c r="D2094" s="245"/>
      <c r="H2094" s="245"/>
    </row>
    <row r="2095" spans="4:8">
      <c r="D2095" s="245"/>
      <c r="H2095" s="245"/>
    </row>
    <row r="2096" spans="4:8">
      <c r="D2096" s="245"/>
      <c r="H2096" s="245"/>
    </row>
    <row r="2097" spans="4:8">
      <c r="D2097" s="245"/>
      <c r="H2097" s="245"/>
    </row>
    <row r="2098" spans="4:8">
      <c r="D2098" s="245"/>
      <c r="H2098" s="245"/>
    </row>
    <row r="2099" spans="4:8">
      <c r="D2099" s="245"/>
      <c r="H2099" s="245"/>
    </row>
    <row r="2100" spans="4:8">
      <c r="D2100" s="245"/>
      <c r="H2100" s="245"/>
    </row>
    <row r="2101" spans="4:8">
      <c r="D2101" s="245"/>
      <c r="H2101" s="245"/>
    </row>
    <row r="2102" spans="4:8">
      <c r="D2102" s="245"/>
      <c r="H2102" s="245"/>
    </row>
    <row r="2103" spans="4:8">
      <c r="D2103" s="245"/>
      <c r="H2103" s="245"/>
    </row>
    <row r="2104" spans="4:8">
      <c r="D2104" s="245"/>
      <c r="H2104" s="245"/>
    </row>
    <row r="2105" spans="4:8">
      <c r="D2105" s="245"/>
      <c r="H2105" s="245"/>
    </row>
    <row r="2106" spans="4:8">
      <c r="D2106" s="245"/>
      <c r="H2106" s="245"/>
    </row>
    <row r="2107" spans="4:8">
      <c r="D2107" s="245"/>
      <c r="H2107" s="245"/>
    </row>
    <row r="2108" spans="4:8">
      <c r="D2108" s="245"/>
      <c r="H2108" s="245"/>
    </row>
    <row r="2109" spans="4:8">
      <c r="D2109" s="245"/>
      <c r="H2109" s="245"/>
    </row>
    <row r="2110" spans="4:8">
      <c r="D2110" s="245"/>
      <c r="H2110" s="245"/>
    </row>
    <row r="2111" spans="4:8">
      <c r="D2111" s="245"/>
      <c r="H2111" s="245"/>
    </row>
    <row r="2112" spans="4:8">
      <c r="D2112" s="245"/>
      <c r="H2112" s="245"/>
    </row>
    <row r="2113" spans="4:8">
      <c r="D2113" s="245"/>
      <c r="H2113" s="245"/>
    </row>
    <row r="2114" spans="4:8">
      <c r="D2114" s="245"/>
      <c r="H2114" s="245"/>
    </row>
    <row r="2115" spans="4:8">
      <c r="D2115" s="245"/>
      <c r="H2115" s="245"/>
    </row>
    <row r="2116" spans="4:8">
      <c r="D2116" s="245"/>
      <c r="H2116" s="245"/>
    </row>
    <row r="2117" spans="4:8">
      <c r="D2117" s="245"/>
      <c r="H2117" s="245"/>
    </row>
    <row r="2118" spans="4:8">
      <c r="D2118" s="245"/>
      <c r="H2118" s="245"/>
    </row>
    <row r="2119" spans="4:8">
      <c r="D2119" s="245"/>
      <c r="H2119" s="245"/>
    </row>
    <row r="2120" spans="4:8">
      <c r="D2120" s="245"/>
      <c r="H2120" s="245"/>
    </row>
    <row r="2121" spans="4:8">
      <c r="D2121" s="245"/>
      <c r="H2121" s="245"/>
    </row>
    <row r="2122" spans="4:8">
      <c r="D2122" s="245"/>
      <c r="H2122" s="245"/>
    </row>
    <row r="2123" spans="4:8">
      <c r="D2123" s="245"/>
      <c r="H2123" s="245"/>
    </row>
    <row r="2124" spans="4:8">
      <c r="D2124" s="245"/>
      <c r="H2124" s="245"/>
    </row>
    <row r="2125" spans="4:8">
      <c r="D2125" s="245"/>
      <c r="H2125" s="245"/>
    </row>
    <row r="2126" spans="4:8">
      <c r="D2126" s="245"/>
      <c r="H2126" s="245"/>
    </row>
    <row r="2127" spans="4:8">
      <c r="D2127" s="245"/>
      <c r="H2127" s="245"/>
    </row>
    <row r="2128" spans="4:8">
      <c r="D2128" s="245"/>
      <c r="H2128" s="245"/>
    </row>
    <row r="2129" spans="4:8">
      <c r="D2129" s="245"/>
      <c r="H2129" s="245"/>
    </row>
    <row r="2130" spans="4:8">
      <c r="D2130" s="245"/>
      <c r="H2130" s="245"/>
    </row>
    <row r="2131" spans="4:8">
      <c r="D2131" s="245"/>
      <c r="H2131" s="245"/>
    </row>
    <row r="2132" spans="4:8">
      <c r="D2132" s="245"/>
      <c r="H2132" s="245"/>
    </row>
    <row r="2133" spans="4:8">
      <c r="D2133" s="245"/>
      <c r="H2133" s="245"/>
    </row>
    <row r="2134" spans="4:8">
      <c r="D2134" s="245"/>
      <c r="H2134" s="245"/>
    </row>
    <row r="2135" spans="4:8">
      <c r="D2135" s="245"/>
      <c r="H2135" s="245"/>
    </row>
    <row r="2136" spans="4:8">
      <c r="D2136" s="245"/>
      <c r="H2136" s="245"/>
    </row>
    <row r="2137" spans="4:8">
      <c r="D2137" s="245"/>
      <c r="H2137" s="245"/>
    </row>
    <row r="2138" spans="4:8">
      <c r="D2138" s="245"/>
      <c r="H2138" s="245"/>
    </row>
    <row r="2139" spans="4:8">
      <c r="D2139" s="245"/>
      <c r="H2139" s="245"/>
    </row>
    <row r="2140" spans="4:8">
      <c r="D2140" s="245"/>
      <c r="H2140" s="245"/>
    </row>
    <row r="2141" spans="4:8">
      <c r="D2141" s="245"/>
      <c r="H2141" s="245"/>
    </row>
    <row r="2142" spans="4:8">
      <c r="D2142" s="245"/>
      <c r="H2142" s="245"/>
    </row>
    <row r="2143" spans="4:8">
      <c r="D2143" s="245"/>
      <c r="H2143" s="245"/>
    </row>
    <row r="2144" spans="4:8">
      <c r="D2144" s="245"/>
      <c r="H2144" s="245"/>
    </row>
    <row r="2145" spans="4:8">
      <c r="D2145" s="245"/>
      <c r="H2145" s="245"/>
    </row>
    <row r="2146" spans="4:8">
      <c r="D2146" s="245"/>
      <c r="H2146" s="245"/>
    </row>
    <row r="2147" spans="4:8">
      <c r="D2147" s="245"/>
      <c r="H2147" s="245"/>
    </row>
    <row r="2148" spans="4:8">
      <c r="D2148" s="245"/>
      <c r="H2148" s="245"/>
    </row>
    <row r="2149" spans="4:8">
      <c r="D2149" s="245"/>
      <c r="H2149" s="245"/>
    </row>
    <row r="2150" spans="4:8">
      <c r="D2150" s="245"/>
      <c r="H2150" s="245"/>
    </row>
    <row r="2151" spans="4:8">
      <c r="D2151" s="245"/>
      <c r="H2151" s="245"/>
    </row>
    <row r="2152" spans="4:8">
      <c r="D2152" s="245"/>
      <c r="H2152" s="245"/>
    </row>
    <row r="2153" spans="4:8">
      <c r="D2153" s="245"/>
      <c r="H2153" s="245"/>
    </row>
    <row r="2154" spans="4:8">
      <c r="D2154" s="245"/>
      <c r="H2154" s="245"/>
    </row>
    <row r="2155" spans="4:8">
      <c r="D2155" s="245"/>
      <c r="H2155" s="245"/>
    </row>
    <row r="2156" spans="4:8">
      <c r="D2156" s="245"/>
      <c r="H2156" s="245"/>
    </row>
    <row r="2157" spans="4:8">
      <c r="D2157" s="245"/>
      <c r="H2157" s="245"/>
    </row>
    <row r="2158" spans="4:8">
      <c r="D2158" s="245"/>
      <c r="H2158" s="245"/>
    </row>
    <row r="2159" spans="4:8">
      <c r="D2159" s="245"/>
      <c r="H2159" s="245"/>
    </row>
    <row r="2160" spans="4:8">
      <c r="D2160" s="245"/>
      <c r="H2160" s="245"/>
    </row>
    <row r="2161" spans="4:8">
      <c r="D2161" s="245"/>
      <c r="H2161" s="245"/>
    </row>
    <row r="2162" spans="4:8">
      <c r="D2162" s="245"/>
      <c r="H2162" s="245"/>
    </row>
    <row r="2163" spans="4:8">
      <c r="D2163" s="245"/>
      <c r="H2163" s="245"/>
    </row>
    <row r="2164" spans="4:8">
      <c r="D2164" s="245"/>
      <c r="H2164" s="245"/>
    </row>
    <row r="2165" spans="4:8">
      <c r="D2165" s="245"/>
      <c r="H2165" s="245"/>
    </row>
    <row r="2166" spans="4:8">
      <c r="D2166" s="245"/>
      <c r="H2166" s="245"/>
    </row>
    <row r="2167" spans="4:8">
      <c r="D2167" s="245"/>
      <c r="H2167" s="245"/>
    </row>
    <row r="2168" spans="4:8">
      <c r="D2168" s="245"/>
      <c r="H2168" s="245"/>
    </row>
    <row r="2169" spans="4:8">
      <c r="D2169" s="245"/>
      <c r="H2169" s="245"/>
    </row>
    <row r="2170" spans="4:8">
      <c r="D2170" s="245"/>
      <c r="H2170" s="245"/>
    </row>
    <row r="2171" spans="4:8">
      <c r="D2171" s="245"/>
      <c r="H2171" s="245"/>
    </row>
    <row r="2172" spans="4:8">
      <c r="D2172" s="245"/>
      <c r="H2172" s="245"/>
    </row>
    <row r="2173" spans="4:8">
      <c r="D2173" s="245"/>
      <c r="H2173" s="245"/>
    </row>
    <row r="2174" spans="4:8">
      <c r="D2174" s="245"/>
      <c r="H2174" s="245"/>
    </row>
    <row r="2175" spans="4:8">
      <c r="D2175" s="245"/>
      <c r="H2175" s="245"/>
    </row>
    <row r="2176" spans="4:8">
      <c r="D2176" s="245"/>
      <c r="H2176" s="245"/>
    </row>
    <row r="2177" spans="4:8">
      <c r="D2177" s="245"/>
      <c r="H2177" s="245"/>
    </row>
    <row r="2178" spans="4:8">
      <c r="D2178" s="245"/>
      <c r="H2178" s="245"/>
    </row>
    <row r="2179" spans="4:8">
      <c r="D2179" s="245"/>
      <c r="H2179" s="245"/>
    </row>
    <row r="2180" spans="4:8">
      <c r="D2180" s="245"/>
      <c r="H2180" s="245"/>
    </row>
    <row r="2181" spans="4:8">
      <c r="D2181" s="245"/>
      <c r="H2181" s="245"/>
    </row>
    <row r="2182" spans="4:8">
      <c r="D2182" s="245"/>
      <c r="H2182" s="245"/>
    </row>
    <row r="2183" spans="4:8">
      <c r="D2183" s="245"/>
      <c r="H2183" s="245"/>
    </row>
    <row r="2184" spans="4:8">
      <c r="D2184" s="245"/>
      <c r="H2184" s="245"/>
    </row>
    <row r="2185" spans="4:8">
      <c r="D2185" s="245"/>
      <c r="H2185" s="245"/>
    </row>
    <row r="2186" spans="4:8">
      <c r="D2186" s="245"/>
      <c r="H2186" s="245"/>
    </row>
    <row r="2187" spans="4:8">
      <c r="D2187" s="245"/>
      <c r="H2187" s="245"/>
    </row>
    <row r="2188" spans="4:8">
      <c r="D2188" s="245"/>
      <c r="H2188" s="245"/>
    </row>
    <row r="2189" spans="4:8">
      <c r="D2189" s="245"/>
      <c r="H2189" s="245"/>
    </row>
    <row r="2190" spans="4:8">
      <c r="D2190" s="245"/>
      <c r="H2190" s="245"/>
    </row>
    <row r="2191" spans="4:8">
      <c r="D2191" s="245"/>
      <c r="H2191" s="245"/>
    </row>
    <row r="2192" spans="4:8">
      <c r="D2192" s="245"/>
      <c r="H2192" s="245"/>
    </row>
    <row r="2193" spans="4:8">
      <c r="D2193" s="245"/>
      <c r="H2193" s="245"/>
    </row>
    <row r="2194" spans="4:8">
      <c r="D2194" s="245"/>
      <c r="H2194" s="245"/>
    </row>
    <row r="2195" spans="4:8">
      <c r="D2195" s="245"/>
      <c r="H2195" s="245"/>
    </row>
    <row r="2196" spans="4:8">
      <c r="D2196" s="245"/>
      <c r="H2196" s="245"/>
    </row>
    <row r="2197" spans="4:8">
      <c r="D2197" s="245"/>
      <c r="H2197" s="245"/>
    </row>
    <row r="2198" spans="4:8">
      <c r="D2198" s="245"/>
      <c r="H2198" s="245"/>
    </row>
    <row r="2199" spans="4:8">
      <c r="D2199" s="245"/>
      <c r="H2199" s="245"/>
    </row>
    <row r="2200" spans="4:8">
      <c r="D2200" s="245"/>
      <c r="H2200" s="245"/>
    </row>
    <row r="2201" spans="4:8">
      <c r="D2201" s="245"/>
      <c r="H2201" s="245"/>
    </row>
    <row r="2202" spans="4:8">
      <c r="D2202" s="245"/>
      <c r="H2202" s="245"/>
    </row>
    <row r="2203" spans="4:8">
      <c r="D2203" s="245"/>
      <c r="H2203" s="245"/>
    </row>
    <row r="2204" spans="4:8">
      <c r="D2204" s="245"/>
      <c r="H2204" s="245"/>
    </row>
    <row r="2205" spans="4:8">
      <c r="D2205" s="245"/>
      <c r="H2205" s="245"/>
    </row>
    <row r="2206" spans="4:8">
      <c r="D2206" s="245"/>
      <c r="H2206" s="245"/>
    </row>
    <row r="2207" spans="4:8">
      <c r="D2207" s="245"/>
      <c r="H2207" s="245"/>
    </row>
    <row r="2208" spans="4:8">
      <c r="D2208" s="245"/>
      <c r="H2208" s="245"/>
    </row>
    <row r="2209" spans="4:8">
      <c r="D2209" s="245"/>
      <c r="H2209" s="245"/>
    </row>
    <row r="2210" spans="4:8">
      <c r="D2210" s="245"/>
      <c r="H2210" s="245"/>
    </row>
    <row r="2211" spans="4:8">
      <c r="D2211" s="245"/>
      <c r="H2211" s="245"/>
    </row>
    <row r="2212" spans="4:8">
      <c r="D2212" s="245"/>
      <c r="H2212" s="245"/>
    </row>
    <row r="2213" spans="4:8">
      <c r="D2213" s="245"/>
      <c r="H2213" s="245"/>
    </row>
    <row r="2214" spans="4:8">
      <c r="D2214" s="245"/>
      <c r="H2214" s="245"/>
    </row>
    <row r="2215" spans="4:8">
      <c r="D2215" s="245"/>
      <c r="H2215" s="245"/>
    </row>
    <row r="2216" spans="4:8">
      <c r="D2216" s="245"/>
      <c r="H2216" s="245"/>
    </row>
    <row r="2217" spans="4:8">
      <c r="D2217" s="245"/>
      <c r="H2217" s="245"/>
    </row>
    <row r="2218" spans="4:8">
      <c r="D2218" s="245"/>
      <c r="H2218" s="245"/>
    </row>
    <row r="2219" spans="4:8">
      <c r="D2219" s="245"/>
      <c r="H2219" s="245"/>
    </row>
    <row r="2220" spans="4:8">
      <c r="D2220" s="245"/>
      <c r="H2220" s="245"/>
    </row>
    <row r="2221" spans="4:8">
      <c r="D2221" s="245"/>
      <c r="H2221" s="245"/>
    </row>
    <row r="2222" spans="4:8">
      <c r="D2222" s="245"/>
      <c r="H2222" s="245"/>
    </row>
    <row r="2223" spans="4:8">
      <c r="D2223" s="245"/>
      <c r="H2223" s="245"/>
    </row>
    <row r="2224" spans="4:8">
      <c r="D2224" s="245"/>
      <c r="H2224" s="245"/>
    </row>
    <row r="2225" spans="4:8">
      <c r="D2225" s="245"/>
      <c r="H2225" s="245"/>
    </row>
    <row r="2226" spans="4:8">
      <c r="D2226" s="245"/>
      <c r="H2226" s="245"/>
    </row>
    <row r="2227" spans="4:8">
      <c r="D2227" s="245"/>
      <c r="H2227" s="245"/>
    </row>
    <row r="2228" spans="4:8">
      <c r="D2228" s="245"/>
      <c r="H2228" s="245"/>
    </row>
    <row r="2229" spans="4:8">
      <c r="D2229" s="245"/>
      <c r="H2229" s="245"/>
    </row>
    <row r="2230" spans="4:8">
      <c r="D2230" s="245"/>
      <c r="H2230" s="245"/>
    </row>
    <row r="2231" spans="4:8">
      <c r="D2231" s="245"/>
      <c r="H2231" s="245"/>
    </row>
    <row r="2232" spans="4:8">
      <c r="D2232" s="245"/>
      <c r="H2232" s="245"/>
    </row>
    <row r="2233" spans="4:8">
      <c r="D2233" s="245"/>
      <c r="H2233" s="245"/>
    </row>
    <row r="2234" spans="4:8">
      <c r="D2234" s="245"/>
      <c r="H2234" s="245"/>
    </row>
    <row r="2235" spans="4:8">
      <c r="D2235" s="245"/>
      <c r="H2235" s="245"/>
    </row>
    <row r="2236" spans="4:8">
      <c r="D2236" s="245"/>
      <c r="H2236" s="245"/>
    </row>
    <row r="2237" spans="4:8">
      <c r="D2237" s="245"/>
      <c r="H2237" s="245"/>
    </row>
    <row r="2238" spans="4:8">
      <c r="D2238" s="245"/>
      <c r="H2238" s="245"/>
    </row>
    <row r="2239" spans="4:8">
      <c r="D2239" s="245"/>
      <c r="H2239" s="245"/>
    </row>
    <row r="2240" spans="4:8">
      <c r="D2240" s="245"/>
      <c r="H2240" s="245"/>
    </row>
    <row r="2241" spans="4:8">
      <c r="D2241" s="245"/>
      <c r="H2241" s="245"/>
    </row>
    <row r="2242" spans="4:8">
      <c r="D2242" s="245"/>
      <c r="H2242" s="245"/>
    </row>
    <row r="2243" spans="4:8">
      <c r="D2243" s="245"/>
      <c r="H2243" s="245"/>
    </row>
    <row r="2244" spans="4:8">
      <c r="D2244" s="245"/>
      <c r="H2244" s="245"/>
    </row>
    <row r="2245" spans="4:8">
      <c r="D2245" s="245"/>
      <c r="H2245" s="245"/>
    </row>
    <row r="2246" spans="4:8">
      <c r="D2246" s="245"/>
      <c r="H2246" s="245"/>
    </row>
    <row r="2247" spans="4:8">
      <c r="D2247" s="245"/>
      <c r="H2247" s="245"/>
    </row>
    <row r="2248" spans="4:8">
      <c r="D2248" s="245"/>
      <c r="H2248" s="245"/>
    </row>
    <row r="2249" spans="4:8">
      <c r="D2249" s="245"/>
      <c r="H2249" s="245"/>
    </row>
    <row r="2250" spans="4:8">
      <c r="D2250" s="245"/>
      <c r="H2250" s="245"/>
    </row>
    <row r="2251" spans="4:8">
      <c r="D2251" s="245"/>
      <c r="H2251" s="245"/>
    </row>
    <row r="2252" spans="4:8">
      <c r="D2252" s="245"/>
      <c r="H2252" s="245"/>
    </row>
    <row r="2253" spans="4:8">
      <c r="D2253" s="245"/>
      <c r="H2253" s="245"/>
    </row>
    <row r="2254" spans="4:8">
      <c r="D2254" s="245"/>
      <c r="H2254" s="245"/>
    </row>
    <row r="2255" spans="4:8">
      <c r="D2255" s="245"/>
      <c r="H2255" s="245"/>
    </row>
    <row r="2256" spans="4:8">
      <c r="D2256" s="245"/>
      <c r="H2256" s="245"/>
    </row>
    <row r="2257" spans="4:8">
      <c r="D2257" s="245"/>
      <c r="H2257" s="245"/>
    </row>
    <row r="2258" spans="4:8">
      <c r="D2258" s="245"/>
      <c r="H2258" s="245"/>
    </row>
    <row r="2259" spans="4:8">
      <c r="D2259" s="245"/>
      <c r="H2259" s="245"/>
    </row>
    <row r="2260" spans="4:8">
      <c r="D2260" s="245"/>
      <c r="H2260" s="245"/>
    </row>
    <row r="2261" spans="4:8">
      <c r="D2261" s="245"/>
      <c r="H2261" s="245"/>
    </row>
    <row r="2262" spans="4:8">
      <c r="D2262" s="245"/>
      <c r="H2262" s="245"/>
    </row>
    <row r="2263" spans="4:8">
      <c r="D2263" s="245"/>
      <c r="H2263" s="245"/>
    </row>
    <row r="2264" spans="4:8">
      <c r="D2264" s="245"/>
      <c r="H2264" s="245"/>
    </row>
    <row r="2265" spans="4:8">
      <c r="D2265" s="245"/>
      <c r="H2265" s="245"/>
    </row>
    <row r="2266" spans="4:8">
      <c r="D2266" s="245"/>
      <c r="H2266" s="245"/>
    </row>
    <row r="2267" spans="4:8">
      <c r="D2267" s="245"/>
      <c r="H2267" s="245"/>
    </row>
    <row r="2268" spans="4:8">
      <c r="D2268" s="245"/>
      <c r="H2268" s="245"/>
    </row>
    <row r="2269" spans="4:8">
      <c r="D2269" s="245"/>
      <c r="H2269" s="245"/>
    </row>
    <row r="2270" spans="4:8">
      <c r="D2270" s="245"/>
      <c r="H2270" s="245"/>
    </row>
    <row r="2271" spans="4:8">
      <c r="D2271" s="245"/>
      <c r="H2271" s="245"/>
    </row>
    <row r="2272" spans="4:8">
      <c r="D2272" s="245"/>
      <c r="H2272" s="245"/>
    </row>
    <row r="2273" spans="4:8">
      <c r="D2273" s="245"/>
      <c r="H2273" s="245"/>
    </row>
    <row r="2274" spans="4:8">
      <c r="D2274" s="245"/>
      <c r="H2274" s="245"/>
    </row>
    <row r="2275" spans="4:8">
      <c r="D2275" s="245"/>
      <c r="H2275" s="245"/>
    </row>
    <row r="2276" spans="4:8">
      <c r="D2276" s="245"/>
      <c r="H2276" s="245"/>
    </row>
    <row r="2277" spans="4:8">
      <c r="D2277" s="245"/>
      <c r="H2277" s="245"/>
    </row>
    <row r="2278" spans="4:8">
      <c r="D2278" s="245"/>
      <c r="H2278" s="245"/>
    </row>
    <row r="2279" spans="4:8">
      <c r="D2279" s="245"/>
      <c r="H2279" s="245"/>
    </row>
    <row r="2280" spans="4:8">
      <c r="D2280" s="245"/>
      <c r="H2280" s="245"/>
    </row>
    <row r="2281" spans="4:8">
      <c r="D2281" s="245"/>
      <c r="H2281" s="245"/>
    </row>
    <row r="2282" spans="4:8">
      <c r="D2282" s="245"/>
      <c r="H2282" s="245"/>
    </row>
    <row r="2283" spans="4:8">
      <c r="D2283" s="245"/>
      <c r="H2283" s="245"/>
    </row>
    <row r="2284" spans="4:8">
      <c r="D2284" s="245"/>
      <c r="H2284" s="245"/>
    </row>
    <row r="2285" spans="4:8">
      <c r="D2285" s="245"/>
      <c r="H2285" s="245"/>
    </row>
    <row r="2286" spans="4:8">
      <c r="D2286" s="245"/>
      <c r="H2286" s="245"/>
    </row>
    <row r="2287" spans="4:8">
      <c r="D2287" s="245"/>
      <c r="H2287" s="245"/>
    </row>
    <row r="2288" spans="4:8">
      <c r="D2288" s="245"/>
      <c r="H2288" s="245"/>
    </row>
    <row r="2289" spans="4:8">
      <c r="D2289" s="245"/>
      <c r="H2289" s="245"/>
    </row>
    <row r="2290" spans="4:8">
      <c r="D2290" s="245"/>
      <c r="H2290" s="245"/>
    </row>
    <row r="2291" spans="4:8">
      <c r="D2291" s="245"/>
      <c r="H2291" s="245"/>
    </row>
    <row r="2292" spans="4:8">
      <c r="D2292" s="245"/>
      <c r="H2292" s="245"/>
    </row>
    <row r="2293" spans="4:8">
      <c r="D2293" s="245"/>
      <c r="H2293" s="245"/>
    </row>
    <row r="2294" spans="4:8">
      <c r="D2294" s="245"/>
      <c r="H2294" s="245"/>
    </row>
    <row r="2295" spans="4:8">
      <c r="D2295" s="245"/>
      <c r="H2295" s="245"/>
    </row>
    <row r="2296" spans="4:8">
      <c r="D2296" s="245"/>
      <c r="H2296" s="245"/>
    </row>
    <row r="2297" spans="4:8">
      <c r="D2297" s="245"/>
      <c r="H2297" s="245"/>
    </row>
    <row r="2298" spans="4:8">
      <c r="D2298" s="245"/>
      <c r="H2298" s="245"/>
    </row>
    <row r="2299" spans="4:8">
      <c r="D2299" s="245"/>
      <c r="H2299" s="245"/>
    </row>
    <row r="2300" spans="4:8">
      <c r="D2300" s="245"/>
      <c r="H2300" s="245"/>
    </row>
    <row r="2301" spans="4:8">
      <c r="D2301" s="245"/>
      <c r="H2301" s="245"/>
    </row>
    <row r="2302" spans="4:8">
      <c r="D2302" s="245"/>
      <c r="H2302" s="245"/>
    </row>
    <row r="2303" spans="4:8">
      <c r="D2303" s="245"/>
      <c r="H2303" s="245"/>
    </row>
    <row r="2304" spans="4:8">
      <c r="D2304" s="245"/>
      <c r="H2304" s="245"/>
    </row>
    <row r="2305" spans="4:8">
      <c r="D2305" s="245"/>
      <c r="H2305" s="245"/>
    </row>
    <row r="2306" spans="4:8">
      <c r="D2306" s="245"/>
      <c r="H2306" s="245"/>
    </row>
    <row r="2307" spans="4:8">
      <c r="D2307" s="245"/>
      <c r="H2307" s="245"/>
    </row>
    <row r="2308" spans="4:8">
      <c r="D2308" s="245"/>
      <c r="H2308" s="245"/>
    </row>
    <row r="2309" spans="4:8">
      <c r="D2309" s="245"/>
      <c r="H2309" s="245"/>
    </row>
    <row r="2310" spans="4:8">
      <c r="D2310" s="245"/>
      <c r="H2310" s="245"/>
    </row>
    <row r="2311" spans="4:8">
      <c r="D2311" s="245"/>
      <c r="H2311" s="245"/>
    </row>
    <row r="2312" spans="4:8">
      <c r="D2312" s="245"/>
      <c r="H2312" s="245"/>
    </row>
    <row r="2313" spans="4:8">
      <c r="D2313" s="245"/>
      <c r="H2313" s="245"/>
    </row>
    <row r="2314" spans="4:8">
      <c r="D2314" s="245"/>
      <c r="H2314" s="245"/>
    </row>
    <row r="2315" spans="4:8">
      <c r="D2315" s="245"/>
      <c r="H2315" s="245"/>
    </row>
    <row r="2316" spans="4:8">
      <c r="D2316" s="245"/>
      <c r="H2316" s="245"/>
    </row>
    <row r="2317" spans="4:8">
      <c r="D2317" s="245"/>
      <c r="H2317" s="245"/>
    </row>
    <row r="2318" spans="4:8">
      <c r="D2318" s="245"/>
      <c r="H2318" s="245"/>
    </row>
    <row r="2319" spans="4:8">
      <c r="D2319" s="245"/>
      <c r="H2319" s="245"/>
    </row>
    <row r="2320" spans="4:8">
      <c r="D2320" s="245"/>
      <c r="H2320" s="245"/>
    </row>
    <row r="2321" spans="4:8">
      <c r="D2321" s="245"/>
      <c r="H2321" s="245"/>
    </row>
    <row r="2322" spans="4:8">
      <c r="D2322" s="245"/>
      <c r="H2322" s="245"/>
    </row>
    <row r="2323" spans="4:8">
      <c r="D2323" s="245"/>
      <c r="H2323" s="245"/>
    </row>
    <row r="2324" spans="4:8">
      <c r="D2324" s="245"/>
      <c r="H2324" s="245"/>
    </row>
    <row r="2325" spans="4:8">
      <c r="D2325" s="245"/>
      <c r="H2325" s="245"/>
    </row>
    <row r="2326" spans="4:8">
      <c r="D2326" s="245"/>
      <c r="H2326" s="245"/>
    </row>
    <row r="2327" spans="4:8">
      <c r="D2327" s="245"/>
      <c r="H2327" s="245"/>
    </row>
    <row r="2328" spans="4:8">
      <c r="D2328" s="245"/>
      <c r="H2328" s="245"/>
    </row>
    <row r="2329" spans="4:8">
      <c r="D2329" s="245"/>
      <c r="H2329" s="245"/>
    </row>
    <row r="2330" spans="4:8">
      <c r="D2330" s="245"/>
      <c r="H2330" s="245"/>
    </row>
    <row r="2331" spans="4:8">
      <c r="D2331" s="245"/>
      <c r="H2331" s="245"/>
    </row>
    <row r="2332" spans="4:8">
      <c r="D2332" s="245"/>
      <c r="H2332" s="245"/>
    </row>
    <row r="2333" spans="4:8">
      <c r="D2333" s="245"/>
      <c r="H2333" s="245"/>
    </row>
    <row r="2334" spans="4:8">
      <c r="D2334" s="245"/>
      <c r="H2334" s="245"/>
    </row>
    <row r="2335" spans="4:8">
      <c r="D2335" s="245"/>
      <c r="H2335" s="245"/>
    </row>
    <row r="2336" spans="4:8">
      <c r="D2336" s="245"/>
      <c r="H2336" s="245"/>
    </row>
    <row r="2337" spans="4:8">
      <c r="D2337" s="245"/>
      <c r="H2337" s="245"/>
    </row>
    <row r="2338" spans="4:8">
      <c r="D2338" s="245"/>
      <c r="H2338" s="245"/>
    </row>
    <row r="2339" spans="4:8">
      <c r="D2339" s="245"/>
      <c r="H2339" s="245"/>
    </row>
    <row r="2340" spans="4:8">
      <c r="D2340" s="245"/>
      <c r="H2340" s="245"/>
    </row>
    <row r="2341" spans="4:8">
      <c r="D2341" s="245"/>
      <c r="H2341" s="245"/>
    </row>
    <row r="2342" spans="4:8">
      <c r="D2342" s="245"/>
      <c r="H2342" s="245"/>
    </row>
    <row r="2343" spans="4:8">
      <c r="D2343" s="245"/>
      <c r="H2343" s="245"/>
    </row>
    <row r="2344" spans="4:8">
      <c r="D2344" s="245"/>
      <c r="H2344" s="245"/>
    </row>
    <row r="2345" spans="4:8">
      <c r="D2345" s="245"/>
      <c r="H2345" s="245"/>
    </row>
    <row r="2346" spans="4:8">
      <c r="D2346" s="245"/>
      <c r="H2346" s="245"/>
    </row>
    <row r="2347" spans="4:8">
      <c r="D2347" s="245"/>
      <c r="H2347" s="245"/>
    </row>
    <row r="2348" spans="4:8">
      <c r="D2348" s="245"/>
      <c r="H2348" s="245"/>
    </row>
    <row r="2349" spans="4:8">
      <c r="D2349" s="245"/>
      <c r="H2349" s="245"/>
    </row>
    <row r="2350" spans="4:8">
      <c r="D2350" s="245"/>
      <c r="H2350" s="245"/>
    </row>
    <row r="2351" spans="4:8">
      <c r="D2351" s="245"/>
      <c r="H2351" s="245"/>
    </row>
    <row r="2352" spans="4:8">
      <c r="D2352" s="245"/>
      <c r="H2352" s="245"/>
    </row>
    <row r="2353" spans="4:8">
      <c r="D2353" s="245"/>
      <c r="H2353" s="245"/>
    </row>
    <row r="2354" spans="4:8">
      <c r="D2354" s="245"/>
      <c r="H2354" s="245"/>
    </row>
    <row r="2355" spans="4:8">
      <c r="D2355" s="245"/>
      <c r="H2355" s="245"/>
    </row>
    <row r="2356" spans="4:8">
      <c r="D2356" s="245"/>
      <c r="H2356" s="245"/>
    </row>
    <row r="2357" spans="4:8">
      <c r="D2357" s="245"/>
      <c r="H2357" s="245"/>
    </row>
    <row r="2358" spans="4:8">
      <c r="D2358" s="245"/>
      <c r="H2358" s="245"/>
    </row>
    <row r="2359" spans="4:8">
      <c r="D2359" s="245"/>
      <c r="H2359" s="245"/>
    </row>
    <row r="2360" spans="4:8">
      <c r="D2360" s="245"/>
      <c r="H2360" s="245"/>
    </row>
    <row r="2361" spans="4:8">
      <c r="D2361" s="245"/>
      <c r="H2361" s="245"/>
    </row>
    <row r="2362" spans="4:8">
      <c r="D2362" s="245"/>
      <c r="H2362" s="245"/>
    </row>
    <row r="2363" spans="4:8">
      <c r="D2363" s="245"/>
      <c r="H2363" s="245"/>
    </row>
    <row r="2364" spans="4:8">
      <c r="D2364" s="245"/>
      <c r="H2364" s="245"/>
    </row>
    <row r="2365" spans="4:8">
      <c r="D2365" s="245"/>
      <c r="H2365" s="245"/>
    </row>
    <row r="2366" spans="4:8">
      <c r="D2366" s="245"/>
      <c r="H2366" s="245"/>
    </row>
    <row r="2367" spans="4:8">
      <c r="D2367" s="245"/>
      <c r="H2367" s="245"/>
    </row>
    <row r="2368" spans="4:8">
      <c r="D2368" s="245"/>
      <c r="H2368" s="245"/>
    </row>
    <row r="2369" spans="4:8">
      <c r="D2369" s="245"/>
      <c r="H2369" s="245"/>
    </row>
    <row r="2370" spans="4:8">
      <c r="D2370" s="245"/>
      <c r="H2370" s="245"/>
    </row>
    <row r="2371" spans="4:8">
      <c r="D2371" s="245"/>
      <c r="H2371" s="245"/>
    </row>
    <row r="2372" spans="4:8">
      <c r="D2372" s="245"/>
      <c r="H2372" s="245"/>
    </row>
    <row r="2373" spans="4:8">
      <c r="D2373" s="245"/>
      <c r="H2373" s="245"/>
    </row>
    <row r="2374" spans="4:8">
      <c r="D2374" s="245"/>
      <c r="H2374" s="245"/>
    </row>
    <row r="2375" spans="4:8">
      <c r="D2375" s="245"/>
      <c r="H2375" s="245"/>
    </row>
    <row r="2376" spans="4:8">
      <c r="D2376" s="245"/>
      <c r="H2376" s="245"/>
    </row>
    <row r="2377" spans="4:8">
      <c r="D2377" s="245"/>
      <c r="H2377" s="245"/>
    </row>
    <row r="2378" spans="4:8">
      <c r="D2378" s="245"/>
      <c r="H2378" s="245"/>
    </row>
    <row r="2379" spans="4:8">
      <c r="D2379" s="245"/>
      <c r="H2379" s="245"/>
    </row>
    <row r="2380" spans="4:8">
      <c r="D2380" s="245"/>
      <c r="H2380" s="245"/>
    </row>
    <row r="2381" spans="4:8">
      <c r="D2381" s="245"/>
      <c r="H2381" s="245"/>
    </row>
    <row r="2382" spans="4:8">
      <c r="D2382" s="245"/>
      <c r="H2382" s="245"/>
    </row>
    <row r="2383" spans="4:8">
      <c r="D2383" s="245"/>
      <c r="H2383" s="245"/>
    </row>
    <row r="2384" spans="4:8">
      <c r="D2384" s="245"/>
      <c r="H2384" s="245"/>
    </row>
    <row r="2385" spans="4:8">
      <c r="D2385" s="245"/>
      <c r="H2385" s="245"/>
    </row>
    <row r="2386" spans="4:8">
      <c r="D2386" s="245"/>
      <c r="H2386" s="245"/>
    </row>
    <row r="2387" spans="4:8">
      <c r="D2387" s="245"/>
      <c r="H2387" s="245"/>
    </row>
    <row r="2388" spans="4:8">
      <c r="D2388" s="245"/>
      <c r="H2388" s="245"/>
    </row>
    <row r="2389" spans="4:8">
      <c r="D2389" s="245"/>
      <c r="H2389" s="245"/>
    </row>
    <row r="2390" spans="4:8">
      <c r="D2390" s="245"/>
      <c r="H2390" s="245"/>
    </row>
    <row r="2391" spans="4:8">
      <c r="D2391" s="245"/>
      <c r="H2391" s="245"/>
    </row>
    <row r="2392" spans="4:8">
      <c r="D2392" s="245"/>
      <c r="H2392" s="245"/>
    </row>
    <row r="2393" spans="4:8">
      <c r="D2393" s="245"/>
      <c r="H2393" s="245"/>
    </row>
    <row r="2394" spans="4:8">
      <c r="D2394" s="245"/>
      <c r="H2394" s="245"/>
    </row>
    <row r="2395" spans="4:8">
      <c r="D2395" s="245"/>
      <c r="H2395" s="245"/>
    </row>
    <row r="2396" spans="4:8">
      <c r="D2396" s="245"/>
      <c r="H2396" s="245"/>
    </row>
    <row r="2397" spans="4:8">
      <c r="D2397" s="245"/>
      <c r="H2397" s="245"/>
    </row>
    <row r="2398" spans="4:8">
      <c r="D2398" s="245"/>
      <c r="H2398" s="245"/>
    </row>
    <row r="2399" spans="4:8">
      <c r="D2399" s="245"/>
      <c r="H2399" s="245"/>
    </row>
    <row r="2400" spans="4:8">
      <c r="D2400" s="245"/>
      <c r="H2400" s="245"/>
    </row>
    <row r="2401" spans="4:8">
      <c r="D2401" s="245"/>
      <c r="H2401" s="245"/>
    </row>
    <row r="2402" spans="4:8">
      <c r="D2402" s="245"/>
      <c r="H2402" s="245"/>
    </row>
    <row r="2403" spans="4:8">
      <c r="D2403" s="245"/>
      <c r="H2403" s="245"/>
    </row>
    <row r="2404" spans="4:8">
      <c r="D2404" s="245"/>
      <c r="H2404" s="245"/>
    </row>
    <row r="2405" spans="4:8">
      <c r="D2405" s="245"/>
      <c r="H2405" s="245"/>
    </row>
    <row r="2406" spans="4:8">
      <c r="D2406" s="245"/>
      <c r="H2406" s="245"/>
    </row>
    <row r="2407" spans="4:8">
      <c r="D2407" s="245"/>
      <c r="H2407" s="245"/>
    </row>
    <row r="2408" spans="4:8">
      <c r="D2408" s="245"/>
      <c r="H2408" s="245"/>
    </row>
    <row r="2409" spans="4:8">
      <c r="D2409" s="245"/>
      <c r="H2409" s="245"/>
    </row>
    <row r="2410" spans="4:8">
      <c r="D2410" s="245"/>
      <c r="H2410" s="245"/>
    </row>
    <row r="2411" spans="4:8">
      <c r="D2411" s="245"/>
      <c r="H2411" s="245"/>
    </row>
    <row r="2412" spans="4:8">
      <c r="D2412" s="245"/>
      <c r="H2412" s="245"/>
    </row>
    <row r="2413" spans="4:8">
      <c r="D2413" s="245"/>
      <c r="H2413" s="245"/>
    </row>
    <row r="2414" spans="4:8">
      <c r="D2414" s="245"/>
      <c r="H2414" s="245"/>
    </row>
    <row r="2415" spans="4:8">
      <c r="D2415" s="245"/>
      <c r="H2415" s="245"/>
    </row>
    <row r="2416" spans="4:8">
      <c r="D2416" s="245"/>
      <c r="H2416" s="245"/>
    </row>
    <row r="2417" spans="4:8">
      <c r="D2417" s="245"/>
      <c r="H2417" s="245"/>
    </row>
    <row r="2418" spans="4:8">
      <c r="D2418" s="245"/>
      <c r="H2418" s="245"/>
    </row>
    <row r="2419" spans="4:8">
      <c r="D2419" s="245"/>
      <c r="H2419" s="245"/>
    </row>
    <row r="2420" spans="4:8">
      <c r="D2420" s="245"/>
      <c r="H2420" s="245"/>
    </row>
    <row r="2421" spans="4:8">
      <c r="D2421" s="245"/>
      <c r="H2421" s="245"/>
    </row>
    <row r="2422" spans="4:8">
      <c r="D2422" s="245"/>
      <c r="H2422" s="245"/>
    </row>
    <row r="2423" spans="4:8">
      <c r="D2423" s="245"/>
      <c r="H2423" s="245"/>
    </row>
    <row r="2424" spans="4:8">
      <c r="D2424" s="245"/>
      <c r="H2424" s="245"/>
    </row>
    <row r="2425" spans="4:8">
      <c r="D2425" s="245"/>
      <c r="H2425" s="245"/>
    </row>
    <row r="2426" spans="4:8">
      <c r="D2426" s="245"/>
      <c r="H2426" s="245"/>
    </row>
    <row r="2427" spans="4:8">
      <c r="D2427" s="245"/>
      <c r="H2427" s="245"/>
    </row>
    <row r="2428" spans="4:8">
      <c r="D2428" s="245"/>
      <c r="H2428" s="245"/>
    </row>
    <row r="2429" spans="4:8">
      <c r="D2429" s="245"/>
      <c r="H2429" s="245"/>
    </row>
    <row r="2430" spans="4:8">
      <c r="D2430" s="245"/>
      <c r="H2430" s="245"/>
    </row>
    <row r="2431" spans="4:8">
      <c r="D2431" s="245"/>
      <c r="H2431" s="245"/>
    </row>
    <row r="2432" spans="4:8">
      <c r="D2432" s="245"/>
      <c r="H2432" s="245"/>
    </row>
    <row r="2433" spans="4:8">
      <c r="D2433" s="245"/>
      <c r="H2433" s="245"/>
    </row>
    <row r="2434" spans="4:8">
      <c r="D2434" s="245"/>
      <c r="H2434" s="245"/>
    </row>
    <row r="2435" spans="4:8">
      <c r="D2435" s="245"/>
      <c r="H2435" s="245"/>
    </row>
    <row r="2436" spans="4:8">
      <c r="D2436" s="245"/>
      <c r="H2436" s="245"/>
    </row>
    <row r="2437" spans="4:8">
      <c r="D2437" s="245"/>
      <c r="H2437" s="245"/>
    </row>
    <row r="2438" spans="4:8">
      <c r="D2438" s="245"/>
      <c r="H2438" s="245"/>
    </row>
    <row r="2439" spans="4:8">
      <c r="D2439" s="245"/>
      <c r="H2439" s="245"/>
    </row>
    <row r="2440" spans="4:8">
      <c r="D2440" s="245"/>
      <c r="H2440" s="245"/>
    </row>
    <row r="2441" spans="4:8">
      <c r="D2441" s="245"/>
      <c r="H2441" s="245"/>
    </row>
    <row r="2442" spans="4:8">
      <c r="D2442" s="245"/>
      <c r="H2442" s="245"/>
    </row>
    <row r="2443" spans="4:8">
      <c r="D2443" s="245"/>
      <c r="H2443" s="245"/>
    </row>
    <row r="2444" spans="4:8">
      <c r="D2444" s="245"/>
      <c r="H2444" s="245"/>
    </row>
    <row r="2445" spans="4:8">
      <c r="D2445" s="245"/>
      <c r="H2445" s="245"/>
    </row>
    <row r="2446" spans="4:8">
      <c r="D2446" s="245"/>
      <c r="H2446" s="245"/>
    </row>
    <row r="2447" spans="4:8">
      <c r="D2447" s="245"/>
      <c r="H2447" s="245"/>
    </row>
    <row r="2448" spans="4:8">
      <c r="D2448" s="245"/>
      <c r="H2448" s="245"/>
    </row>
    <row r="2449" spans="4:8">
      <c r="D2449" s="245"/>
      <c r="H2449" s="245"/>
    </row>
    <row r="2450" spans="4:8">
      <c r="D2450" s="245"/>
      <c r="H2450" s="245"/>
    </row>
    <row r="2451" spans="4:8">
      <c r="D2451" s="245"/>
      <c r="H2451" s="245"/>
    </row>
    <row r="2452" spans="4:8">
      <c r="D2452" s="245"/>
      <c r="H2452" s="245"/>
    </row>
    <row r="2453" spans="4:8">
      <c r="D2453" s="245"/>
      <c r="H2453" s="245"/>
    </row>
    <row r="2454" spans="4:8">
      <c r="D2454" s="245"/>
      <c r="H2454" s="245"/>
    </row>
    <row r="2455" spans="4:8">
      <c r="D2455" s="245"/>
      <c r="H2455" s="245"/>
    </row>
    <row r="2456" spans="4:8">
      <c r="D2456" s="245"/>
      <c r="H2456" s="245"/>
    </row>
    <row r="2457" spans="4:8">
      <c r="D2457" s="245"/>
      <c r="H2457" s="245"/>
    </row>
    <row r="2458" spans="4:8">
      <c r="D2458" s="245"/>
      <c r="H2458" s="245"/>
    </row>
    <row r="2459" spans="4:8">
      <c r="D2459" s="245"/>
      <c r="H2459" s="245"/>
    </row>
    <row r="2460" spans="4:8">
      <c r="D2460" s="245"/>
      <c r="H2460" s="245"/>
    </row>
    <row r="2461" spans="4:8">
      <c r="D2461" s="245"/>
      <c r="H2461" s="245"/>
    </row>
    <row r="2462" spans="4:8">
      <c r="D2462" s="245"/>
      <c r="H2462" s="245"/>
    </row>
    <row r="2463" spans="4:8">
      <c r="D2463" s="245"/>
      <c r="H2463" s="245"/>
    </row>
    <row r="2464" spans="4:8">
      <c r="D2464" s="245"/>
      <c r="H2464" s="245"/>
    </row>
    <row r="2465" spans="4:8">
      <c r="D2465" s="245"/>
      <c r="H2465" s="245"/>
    </row>
    <row r="2466" spans="4:8">
      <c r="D2466" s="245"/>
      <c r="H2466" s="245"/>
    </row>
    <row r="2467" spans="4:8">
      <c r="D2467" s="245"/>
      <c r="H2467" s="245"/>
    </row>
    <row r="2468" spans="4:8">
      <c r="D2468" s="245"/>
      <c r="H2468" s="245"/>
    </row>
    <row r="2469" spans="4:8">
      <c r="D2469" s="245"/>
      <c r="H2469" s="245"/>
    </row>
    <row r="2470" spans="4:8">
      <c r="D2470" s="245"/>
      <c r="H2470" s="245"/>
    </row>
    <row r="2471" spans="4:8">
      <c r="D2471" s="245"/>
      <c r="H2471" s="245"/>
    </row>
    <row r="2472" spans="4:8">
      <c r="D2472" s="245"/>
      <c r="H2472" s="245"/>
    </row>
    <row r="2473" spans="4:8">
      <c r="D2473" s="245"/>
      <c r="H2473" s="245"/>
    </row>
    <row r="2474" spans="4:8">
      <c r="D2474" s="245"/>
      <c r="H2474" s="245"/>
    </row>
    <row r="2475" spans="4:8">
      <c r="D2475" s="245"/>
      <c r="H2475" s="245"/>
    </row>
    <row r="2476" spans="4:8">
      <c r="D2476" s="245"/>
      <c r="H2476" s="245"/>
    </row>
    <row r="2477" spans="4:8">
      <c r="D2477" s="245"/>
      <c r="H2477" s="245"/>
    </row>
    <row r="2478" spans="4:8">
      <c r="D2478" s="245"/>
      <c r="H2478" s="245"/>
    </row>
    <row r="2479" spans="4:8">
      <c r="D2479" s="245"/>
      <c r="H2479" s="245"/>
    </row>
    <row r="2480" spans="4:8">
      <c r="D2480" s="245"/>
      <c r="H2480" s="245"/>
    </row>
    <row r="2481" spans="4:8">
      <c r="D2481" s="245"/>
      <c r="H2481" s="245"/>
    </row>
    <row r="2482" spans="4:8">
      <c r="D2482" s="245"/>
      <c r="H2482" s="245"/>
    </row>
    <row r="2483" spans="4:8">
      <c r="D2483" s="245"/>
      <c r="H2483" s="245"/>
    </row>
    <row r="2484" spans="4:8">
      <c r="D2484" s="245"/>
      <c r="H2484" s="245"/>
    </row>
    <row r="2485" spans="4:8">
      <c r="D2485" s="245"/>
      <c r="H2485" s="245"/>
    </row>
    <row r="2486" spans="4:8">
      <c r="D2486" s="245"/>
      <c r="H2486" s="245"/>
    </row>
    <row r="2487" spans="4:8">
      <c r="D2487" s="245"/>
      <c r="H2487" s="245"/>
    </row>
    <row r="2488" spans="4:8">
      <c r="D2488" s="245"/>
      <c r="H2488" s="245"/>
    </row>
    <row r="2489" spans="4:8">
      <c r="D2489" s="245"/>
      <c r="H2489" s="245"/>
    </row>
    <row r="2490" spans="4:8">
      <c r="D2490" s="245"/>
      <c r="H2490" s="245"/>
    </row>
    <row r="2491" spans="4:8">
      <c r="D2491" s="245"/>
      <c r="H2491" s="245"/>
    </row>
    <row r="2492" spans="4:8">
      <c r="D2492" s="245"/>
      <c r="H2492" s="245"/>
    </row>
    <row r="2493" spans="4:8">
      <c r="D2493" s="245"/>
      <c r="H2493" s="245"/>
    </row>
    <row r="2494" spans="4:8">
      <c r="D2494" s="245"/>
      <c r="H2494" s="245"/>
    </row>
    <row r="2495" spans="4:8">
      <c r="D2495" s="245"/>
      <c r="H2495" s="245"/>
    </row>
    <row r="2496" spans="4:8">
      <c r="D2496" s="245"/>
      <c r="H2496" s="245"/>
    </row>
    <row r="2497" spans="4:8">
      <c r="D2497" s="245"/>
      <c r="H2497" s="245"/>
    </row>
    <row r="2498" spans="4:8">
      <c r="D2498" s="245"/>
      <c r="H2498" s="245"/>
    </row>
    <row r="2499" spans="4:8">
      <c r="D2499" s="245"/>
      <c r="H2499" s="245"/>
    </row>
    <row r="2500" spans="4:8">
      <c r="D2500" s="245"/>
      <c r="H2500" s="245"/>
    </row>
    <row r="2501" spans="4:8">
      <c r="D2501" s="245"/>
      <c r="H2501" s="245"/>
    </row>
    <row r="2502" spans="4:8">
      <c r="D2502" s="245"/>
      <c r="H2502" s="245"/>
    </row>
    <row r="2503" spans="4:8">
      <c r="D2503" s="245"/>
      <c r="H2503" s="245"/>
    </row>
    <row r="2504" spans="4:8">
      <c r="D2504" s="245"/>
      <c r="H2504" s="245"/>
    </row>
    <row r="2505" spans="4:8">
      <c r="D2505" s="245"/>
      <c r="H2505" s="245"/>
    </row>
    <row r="2506" spans="4:8">
      <c r="D2506" s="245"/>
      <c r="H2506" s="245"/>
    </row>
    <row r="2507" spans="4:8">
      <c r="D2507" s="245"/>
      <c r="H2507" s="245"/>
    </row>
    <row r="2508" spans="4:8">
      <c r="D2508" s="245"/>
      <c r="H2508" s="245"/>
    </row>
    <row r="2509" spans="4:8">
      <c r="D2509" s="245"/>
      <c r="H2509" s="245"/>
    </row>
    <row r="2510" spans="4:8">
      <c r="D2510" s="245"/>
      <c r="H2510" s="245"/>
    </row>
    <row r="2511" spans="4:8">
      <c r="D2511" s="245"/>
      <c r="H2511" s="245"/>
    </row>
    <row r="2512" spans="4:8">
      <c r="D2512" s="245"/>
      <c r="H2512" s="245"/>
    </row>
    <row r="2513" spans="4:8">
      <c r="D2513" s="245"/>
      <c r="H2513" s="245"/>
    </row>
    <row r="2514" spans="4:8">
      <c r="D2514" s="245"/>
      <c r="H2514" s="245"/>
    </row>
    <row r="2515" spans="4:8">
      <c r="D2515" s="245"/>
      <c r="H2515" s="245"/>
    </row>
    <row r="2516" spans="4:8">
      <c r="D2516" s="245"/>
      <c r="H2516" s="245"/>
    </row>
    <row r="2517" spans="4:8">
      <c r="D2517" s="245"/>
      <c r="H2517" s="245"/>
    </row>
    <row r="2518" spans="4:8">
      <c r="D2518" s="245"/>
      <c r="H2518" s="245"/>
    </row>
    <row r="2519" spans="4:8">
      <c r="D2519" s="245"/>
      <c r="H2519" s="245"/>
    </row>
    <row r="2520" spans="4:8">
      <c r="D2520" s="245"/>
      <c r="H2520" s="245"/>
    </row>
    <row r="2521" spans="4:8">
      <c r="D2521" s="245"/>
      <c r="H2521" s="245"/>
    </row>
    <row r="2522" spans="4:8">
      <c r="D2522" s="245"/>
      <c r="H2522" s="245"/>
    </row>
    <row r="2523" spans="4:8">
      <c r="D2523" s="245"/>
      <c r="H2523" s="245"/>
    </row>
    <row r="2524" spans="4:8">
      <c r="D2524" s="245"/>
      <c r="H2524" s="245"/>
    </row>
    <row r="2525" spans="4:8">
      <c r="D2525" s="245"/>
      <c r="H2525" s="245"/>
    </row>
    <row r="2526" spans="4:8">
      <c r="D2526" s="245"/>
      <c r="H2526" s="245"/>
    </row>
    <row r="2527" spans="4:8">
      <c r="D2527" s="245"/>
      <c r="H2527" s="245"/>
    </row>
    <row r="2528" spans="4:8">
      <c r="D2528" s="245"/>
      <c r="H2528" s="245"/>
    </row>
    <row r="2529" spans="4:8">
      <c r="D2529" s="245"/>
      <c r="H2529" s="245"/>
    </row>
    <row r="2530" spans="4:8">
      <c r="D2530" s="245"/>
      <c r="H2530" s="245"/>
    </row>
    <row r="2531" spans="4:8">
      <c r="D2531" s="245"/>
      <c r="H2531" s="245"/>
    </row>
    <row r="2532" spans="4:8">
      <c r="D2532" s="245"/>
      <c r="H2532" s="245"/>
    </row>
    <row r="2533" spans="4:8">
      <c r="D2533" s="245"/>
      <c r="H2533" s="245"/>
    </row>
    <row r="2534" spans="4:8">
      <c r="D2534" s="245"/>
      <c r="H2534" s="245"/>
    </row>
    <row r="2535" spans="4:8">
      <c r="D2535" s="245"/>
      <c r="H2535" s="245"/>
    </row>
    <row r="2536" spans="4:8">
      <c r="D2536" s="245"/>
      <c r="H2536" s="245"/>
    </row>
    <row r="2537" spans="4:8">
      <c r="D2537" s="245"/>
      <c r="H2537" s="245"/>
    </row>
    <row r="2538" spans="4:8">
      <c r="D2538" s="245"/>
      <c r="H2538" s="245"/>
    </row>
    <row r="2539" spans="4:8">
      <c r="D2539" s="245"/>
      <c r="H2539" s="245"/>
    </row>
    <row r="2540" spans="4:8">
      <c r="D2540" s="245"/>
      <c r="H2540" s="245"/>
    </row>
    <row r="2541" spans="4:8">
      <c r="D2541" s="245"/>
      <c r="H2541" s="245"/>
    </row>
    <row r="2542" spans="4:8">
      <c r="D2542" s="245"/>
      <c r="H2542" s="245"/>
    </row>
    <row r="2543" spans="4:8">
      <c r="D2543" s="245"/>
      <c r="H2543" s="245"/>
    </row>
    <row r="2544" spans="4:8">
      <c r="D2544" s="245"/>
      <c r="H2544" s="245"/>
    </row>
    <row r="2545" spans="4:8">
      <c r="D2545" s="245"/>
      <c r="H2545" s="245"/>
    </row>
    <row r="2546" spans="4:8">
      <c r="D2546" s="245"/>
      <c r="H2546" s="245"/>
    </row>
    <row r="2547" spans="4:8">
      <c r="D2547" s="245"/>
      <c r="H2547" s="245"/>
    </row>
    <row r="2548" spans="4:8">
      <c r="D2548" s="245"/>
      <c r="H2548" s="245"/>
    </row>
    <row r="2549" spans="4:8">
      <c r="D2549" s="245"/>
      <c r="H2549" s="245"/>
    </row>
    <row r="2550" spans="4:8">
      <c r="D2550" s="245"/>
      <c r="H2550" s="245"/>
    </row>
    <row r="2551" spans="4:8">
      <c r="D2551" s="245"/>
      <c r="H2551" s="245"/>
    </row>
    <row r="2552" spans="4:8">
      <c r="D2552" s="245"/>
      <c r="H2552" s="245"/>
    </row>
    <row r="2553" spans="4:8">
      <c r="D2553" s="245"/>
      <c r="H2553" s="245"/>
    </row>
    <row r="2554" spans="4:8">
      <c r="D2554" s="245"/>
      <c r="H2554" s="245"/>
    </row>
    <row r="2555" spans="4:8">
      <c r="D2555" s="245"/>
      <c r="H2555" s="245"/>
    </row>
    <row r="2556" spans="4:8">
      <c r="D2556" s="245"/>
      <c r="H2556" s="245"/>
    </row>
    <row r="2557" spans="4:8">
      <c r="D2557" s="245"/>
      <c r="H2557" s="245"/>
    </row>
    <row r="2558" spans="4:8">
      <c r="D2558" s="245"/>
      <c r="H2558" s="245"/>
    </row>
    <row r="2559" spans="4:8">
      <c r="D2559" s="245"/>
      <c r="H2559" s="245"/>
    </row>
    <row r="2560" spans="4:8">
      <c r="D2560" s="245"/>
      <c r="H2560" s="245"/>
    </row>
    <row r="2561" spans="4:8">
      <c r="D2561" s="245"/>
      <c r="H2561" s="245"/>
    </row>
    <row r="2562" spans="4:8">
      <c r="D2562" s="245"/>
      <c r="H2562" s="245"/>
    </row>
    <row r="2563" spans="4:8">
      <c r="D2563" s="245"/>
      <c r="H2563" s="245"/>
    </row>
    <row r="2564" spans="4:8">
      <c r="D2564" s="245"/>
      <c r="H2564" s="245"/>
    </row>
    <row r="2565" spans="4:8">
      <c r="D2565" s="245"/>
      <c r="H2565" s="245"/>
    </row>
    <row r="2566" spans="4:8">
      <c r="D2566" s="245"/>
      <c r="H2566" s="245"/>
    </row>
    <row r="2567" spans="4:8">
      <c r="D2567" s="245"/>
      <c r="H2567" s="245"/>
    </row>
    <row r="2568" spans="4:8">
      <c r="D2568" s="245"/>
      <c r="H2568" s="245"/>
    </row>
    <row r="2569" spans="4:8">
      <c r="D2569" s="245"/>
      <c r="H2569" s="245"/>
    </row>
    <row r="2570" spans="4:8">
      <c r="D2570" s="245"/>
      <c r="H2570" s="245"/>
    </row>
    <row r="2571" spans="4:8">
      <c r="D2571" s="245"/>
      <c r="H2571" s="245"/>
    </row>
    <row r="2572" spans="4:8">
      <c r="D2572" s="245"/>
      <c r="H2572" s="245"/>
    </row>
    <row r="2573" spans="4:8">
      <c r="D2573" s="245"/>
      <c r="H2573" s="245"/>
    </row>
    <row r="2574" spans="4:8">
      <c r="D2574" s="245"/>
      <c r="H2574" s="245"/>
    </row>
    <row r="2575" spans="4:8">
      <c r="D2575" s="245"/>
      <c r="H2575" s="245"/>
    </row>
    <row r="2576" spans="4:8">
      <c r="D2576" s="245"/>
      <c r="H2576" s="245"/>
    </row>
    <row r="2577" spans="4:8">
      <c r="D2577" s="245"/>
      <c r="H2577" s="245"/>
    </row>
    <row r="2578" spans="4:8">
      <c r="D2578" s="245"/>
      <c r="H2578" s="245"/>
    </row>
    <row r="2579" spans="4:8">
      <c r="D2579" s="245"/>
      <c r="H2579" s="245"/>
    </row>
    <row r="2580" spans="4:8">
      <c r="D2580" s="245"/>
      <c r="H2580" s="245"/>
    </row>
    <row r="2581" spans="4:8">
      <c r="D2581" s="245"/>
      <c r="H2581" s="245"/>
    </row>
    <row r="2582" spans="4:8">
      <c r="D2582" s="245"/>
      <c r="H2582" s="245"/>
    </row>
    <row r="2583" spans="4:8">
      <c r="D2583" s="245"/>
      <c r="H2583" s="245"/>
    </row>
    <row r="2584" spans="4:8">
      <c r="D2584" s="245"/>
      <c r="H2584" s="245"/>
    </row>
    <row r="2585" spans="4:8">
      <c r="D2585" s="245"/>
      <c r="H2585" s="245"/>
    </row>
    <row r="2586" spans="4:8">
      <c r="D2586" s="245"/>
      <c r="H2586" s="245"/>
    </row>
    <row r="2587" spans="4:8">
      <c r="D2587" s="245"/>
      <c r="H2587" s="245"/>
    </row>
    <row r="2588" spans="4:8">
      <c r="D2588" s="245"/>
      <c r="H2588" s="245"/>
    </row>
    <row r="2589" spans="4:8">
      <c r="D2589" s="245"/>
      <c r="H2589" s="245"/>
    </row>
    <row r="2590" spans="4:8">
      <c r="D2590" s="245"/>
      <c r="H2590" s="245"/>
    </row>
    <row r="2591" spans="4:8">
      <c r="D2591" s="245"/>
      <c r="H2591" s="245"/>
    </row>
    <row r="2592" spans="4:8">
      <c r="D2592" s="245"/>
      <c r="H2592" s="245"/>
    </row>
    <row r="2593" spans="4:8">
      <c r="D2593" s="245"/>
      <c r="H2593" s="245"/>
    </row>
    <row r="2594" spans="4:8">
      <c r="D2594" s="245"/>
      <c r="H2594" s="245"/>
    </row>
    <row r="2595" spans="4:8">
      <c r="D2595" s="245"/>
      <c r="H2595" s="245"/>
    </row>
    <row r="2596" spans="4:8">
      <c r="D2596" s="245"/>
      <c r="H2596" s="245"/>
    </row>
    <row r="2597" spans="4:8">
      <c r="D2597" s="245"/>
      <c r="H2597" s="245"/>
    </row>
    <row r="2598" spans="4:8">
      <c r="D2598" s="245"/>
      <c r="H2598" s="245"/>
    </row>
    <row r="2599" spans="4:8">
      <c r="D2599" s="245"/>
      <c r="H2599" s="245"/>
    </row>
    <row r="2600" spans="4:8">
      <c r="D2600" s="245"/>
      <c r="H2600" s="245"/>
    </row>
    <row r="2601" spans="4:8">
      <c r="D2601" s="245"/>
      <c r="H2601" s="245"/>
    </row>
    <row r="2602" spans="4:8">
      <c r="D2602" s="245"/>
      <c r="H2602" s="245"/>
    </row>
    <row r="2603" spans="4:8">
      <c r="D2603" s="245"/>
      <c r="H2603" s="245"/>
    </row>
    <row r="2604" spans="4:8">
      <c r="D2604" s="245"/>
      <c r="H2604" s="245"/>
    </row>
    <row r="2605" spans="4:8">
      <c r="D2605" s="245"/>
      <c r="H2605" s="245"/>
    </row>
    <row r="2606" spans="4:8">
      <c r="D2606" s="245"/>
      <c r="H2606" s="245"/>
    </row>
    <row r="2607" spans="4:8">
      <c r="D2607" s="245"/>
      <c r="H2607" s="245"/>
    </row>
    <row r="2608" spans="4:8">
      <c r="D2608" s="245"/>
      <c r="H2608" s="245"/>
    </row>
    <row r="2609" spans="4:8">
      <c r="D2609" s="245"/>
      <c r="H2609" s="245"/>
    </row>
    <row r="2610" spans="4:8">
      <c r="D2610" s="245"/>
      <c r="H2610" s="245"/>
    </row>
    <row r="2611" spans="4:8">
      <c r="D2611" s="245"/>
      <c r="H2611" s="245"/>
    </row>
    <row r="2612" spans="4:8">
      <c r="D2612" s="245"/>
      <c r="H2612" s="245"/>
    </row>
    <row r="2613" spans="4:8">
      <c r="D2613" s="245"/>
      <c r="H2613" s="245"/>
    </row>
    <row r="2614" spans="4:8">
      <c r="D2614" s="245"/>
      <c r="H2614" s="245"/>
    </row>
    <row r="2615" spans="4:8">
      <c r="D2615" s="245"/>
      <c r="H2615" s="245"/>
    </row>
    <row r="2616" spans="4:8">
      <c r="D2616" s="245"/>
      <c r="H2616" s="245"/>
    </row>
    <row r="2617" spans="4:8">
      <c r="D2617" s="245"/>
      <c r="H2617" s="245"/>
    </row>
    <row r="2618" spans="4:8">
      <c r="D2618" s="245"/>
      <c r="H2618" s="245"/>
    </row>
    <row r="2619" spans="4:8">
      <c r="D2619" s="245"/>
      <c r="H2619" s="245"/>
    </row>
    <row r="2620" spans="4:8">
      <c r="D2620" s="245"/>
      <c r="H2620" s="245"/>
    </row>
    <row r="2621" spans="4:8">
      <c r="D2621" s="245"/>
      <c r="H2621" s="245"/>
    </row>
    <row r="2622" spans="4:8">
      <c r="D2622" s="245"/>
      <c r="H2622" s="245"/>
    </row>
    <row r="2623" spans="4:8">
      <c r="D2623" s="245"/>
      <c r="H2623" s="245"/>
    </row>
    <row r="2624" spans="4:8">
      <c r="D2624" s="245"/>
      <c r="H2624" s="245"/>
    </row>
    <row r="2625" spans="4:8">
      <c r="D2625" s="245"/>
      <c r="H2625" s="245"/>
    </row>
    <row r="2626" spans="4:8">
      <c r="D2626" s="245"/>
      <c r="H2626" s="245"/>
    </row>
    <row r="2627" spans="4:8">
      <c r="D2627" s="245"/>
      <c r="H2627" s="245"/>
    </row>
    <row r="2628" spans="4:8">
      <c r="D2628" s="245"/>
      <c r="H2628" s="245"/>
    </row>
    <row r="2629" spans="4:8">
      <c r="D2629" s="245"/>
      <c r="H2629" s="245"/>
    </row>
    <row r="2630" spans="4:8">
      <c r="D2630" s="245"/>
      <c r="H2630" s="245"/>
    </row>
    <row r="2631" spans="4:8">
      <c r="D2631" s="245"/>
      <c r="H2631" s="245"/>
    </row>
    <row r="2632" spans="4:8">
      <c r="D2632" s="245"/>
      <c r="H2632" s="245"/>
    </row>
    <row r="2633" spans="4:8">
      <c r="D2633" s="245"/>
      <c r="H2633" s="245"/>
    </row>
    <row r="2634" spans="4:8">
      <c r="D2634" s="245"/>
      <c r="H2634" s="245"/>
    </row>
    <row r="2635" spans="4:8">
      <c r="D2635" s="245"/>
      <c r="H2635" s="245"/>
    </row>
    <row r="2636" spans="4:8">
      <c r="D2636" s="245"/>
      <c r="H2636" s="245"/>
    </row>
    <row r="2637" spans="4:8">
      <c r="D2637" s="245"/>
      <c r="H2637" s="245"/>
    </row>
    <row r="2638" spans="4:8">
      <c r="D2638" s="245"/>
      <c r="H2638" s="245"/>
    </row>
    <row r="2639" spans="4:8">
      <c r="D2639" s="245"/>
      <c r="H2639" s="245"/>
    </row>
    <row r="2640" spans="4:8">
      <c r="D2640" s="245"/>
      <c r="H2640" s="245"/>
    </row>
    <row r="2641" spans="4:8">
      <c r="D2641" s="245"/>
      <c r="H2641" s="245"/>
    </row>
    <row r="2642" spans="4:8">
      <c r="D2642" s="245"/>
      <c r="H2642" s="245"/>
    </row>
    <row r="2643" spans="4:8">
      <c r="D2643" s="245"/>
      <c r="H2643" s="245"/>
    </row>
    <row r="2644" spans="4:8">
      <c r="D2644" s="245"/>
      <c r="H2644" s="245"/>
    </row>
    <row r="2645" spans="4:8">
      <c r="D2645" s="245"/>
      <c r="H2645" s="245"/>
    </row>
    <row r="2646" spans="4:8">
      <c r="D2646" s="245"/>
      <c r="H2646" s="245"/>
    </row>
    <row r="2647" spans="4:8">
      <c r="D2647" s="245"/>
      <c r="H2647" s="245"/>
    </row>
    <row r="2648" spans="4:8">
      <c r="D2648" s="245"/>
      <c r="H2648" s="245"/>
    </row>
    <row r="2649" spans="4:8">
      <c r="D2649" s="245"/>
      <c r="H2649" s="245"/>
    </row>
    <row r="2650" spans="4:8">
      <c r="D2650" s="245"/>
      <c r="H2650" s="245"/>
    </row>
    <row r="2651" spans="4:8">
      <c r="D2651" s="245"/>
      <c r="H2651" s="245"/>
    </row>
    <row r="2652" spans="4:8">
      <c r="D2652" s="245"/>
      <c r="H2652" s="245"/>
    </row>
    <row r="2653" spans="4:8">
      <c r="D2653" s="245"/>
      <c r="H2653" s="245"/>
    </row>
    <row r="2654" spans="4:8">
      <c r="D2654" s="245"/>
      <c r="H2654" s="245"/>
    </row>
    <row r="2655" spans="4:8">
      <c r="D2655" s="245"/>
      <c r="H2655" s="245"/>
    </row>
    <row r="2656" spans="4:8">
      <c r="D2656" s="245"/>
      <c r="H2656" s="245"/>
    </row>
    <row r="2657" spans="4:8">
      <c r="D2657" s="245"/>
      <c r="H2657" s="245"/>
    </row>
    <row r="2658" spans="4:8">
      <c r="D2658" s="245"/>
      <c r="H2658" s="245"/>
    </row>
    <row r="2659" spans="4:8">
      <c r="D2659" s="245"/>
      <c r="H2659" s="245"/>
    </row>
    <row r="2660" spans="4:8">
      <c r="D2660" s="245"/>
      <c r="H2660" s="245"/>
    </row>
    <row r="2661" spans="4:8">
      <c r="D2661" s="245"/>
      <c r="H2661" s="245"/>
    </row>
    <row r="2662" spans="4:8">
      <c r="D2662" s="245"/>
      <c r="H2662" s="245"/>
    </row>
    <row r="2663" spans="4:8">
      <c r="D2663" s="245"/>
      <c r="H2663" s="245"/>
    </row>
    <row r="2664" spans="4:8">
      <c r="D2664" s="245"/>
      <c r="H2664" s="245"/>
    </row>
    <row r="2665" spans="4:8">
      <c r="D2665" s="245"/>
      <c r="H2665" s="245"/>
    </row>
    <row r="2666" spans="4:8">
      <c r="D2666" s="245"/>
      <c r="H2666" s="245"/>
    </row>
    <row r="2667" spans="4:8">
      <c r="D2667" s="245"/>
      <c r="H2667" s="245"/>
    </row>
    <row r="2668" spans="4:8">
      <c r="D2668" s="245"/>
      <c r="H2668" s="245"/>
    </row>
    <row r="2669" spans="4:8">
      <c r="D2669" s="245"/>
      <c r="H2669" s="245"/>
    </row>
    <row r="2670" spans="4:8">
      <c r="D2670" s="245"/>
      <c r="H2670" s="245"/>
    </row>
    <row r="2671" spans="4:8">
      <c r="D2671" s="245"/>
      <c r="H2671" s="245"/>
    </row>
    <row r="2672" spans="4:8">
      <c r="D2672" s="245"/>
      <c r="H2672" s="245"/>
    </row>
    <row r="2673" spans="4:8">
      <c r="D2673" s="245"/>
      <c r="H2673" s="245"/>
    </row>
    <row r="2674" spans="4:8">
      <c r="D2674" s="245"/>
      <c r="H2674" s="245"/>
    </row>
    <row r="2675" spans="4:8">
      <c r="D2675" s="245"/>
      <c r="H2675" s="245"/>
    </row>
    <row r="2676" spans="4:8">
      <c r="D2676" s="245"/>
      <c r="H2676" s="245"/>
    </row>
    <row r="2677" spans="4:8">
      <c r="D2677" s="245"/>
      <c r="H2677" s="245"/>
    </row>
    <row r="2678" spans="4:8">
      <c r="D2678" s="245"/>
      <c r="H2678" s="245"/>
    </row>
    <row r="2679" spans="4:8">
      <c r="D2679" s="245"/>
      <c r="H2679" s="245"/>
    </row>
    <row r="2680" spans="4:8">
      <c r="D2680" s="245"/>
      <c r="H2680" s="245"/>
    </row>
    <row r="2681" spans="4:8">
      <c r="D2681" s="245"/>
      <c r="H2681" s="245"/>
    </row>
    <row r="2682" spans="4:8">
      <c r="D2682" s="245"/>
      <c r="H2682" s="245"/>
    </row>
    <row r="2683" spans="4:8">
      <c r="D2683" s="245"/>
      <c r="H2683" s="245"/>
    </row>
    <row r="2684" spans="4:8">
      <c r="D2684" s="245"/>
      <c r="H2684" s="245"/>
    </row>
    <row r="2685" spans="4:8">
      <c r="D2685" s="245"/>
      <c r="H2685" s="245"/>
    </row>
    <row r="2686" spans="4:8">
      <c r="D2686" s="245"/>
      <c r="H2686" s="245"/>
    </row>
    <row r="2687" spans="4:8">
      <c r="D2687" s="245"/>
      <c r="H2687" s="245"/>
    </row>
    <row r="2688" spans="4:8">
      <c r="D2688" s="245"/>
      <c r="H2688" s="245"/>
    </row>
    <row r="2689" spans="4:8">
      <c r="D2689" s="245"/>
      <c r="H2689" s="245"/>
    </row>
    <row r="2690" spans="4:8">
      <c r="D2690" s="245"/>
      <c r="H2690" s="245"/>
    </row>
    <row r="2691" spans="4:8">
      <c r="D2691" s="245"/>
      <c r="H2691" s="245"/>
    </row>
    <row r="2692" spans="4:8">
      <c r="D2692" s="245"/>
      <c r="H2692" s="245"/>
    </row>
    <row r="2693" spans="4:8">
      <c r="D2693" s="245"/>
      <c r="H2693" s="245"/>
    </row>
    <row r="2694" spans="4:8">
      <c r="D2694" s="245"/>
      <c r="H2694" s="245"/>
    </row>
    <row r="2695" spans="4:8">
      <c r="D2695" s="245"/>
      <c r="H2695" s="245"/>
    </row>
    <row r="2696" spans="4:8">
      <c r="D2696" s="245"/>
      <c r="H2696" s="245"/>
    </row>
    <row r="2697" spans="4:8">
      <c r="D2697" s="245"/>
      <c r="H2697" s="245"/>
    </row>
    <row r="2698" spans="4:8">
      <c r="D2698" s="245"/>
      <c r="H2698" s="245"/>
    </row>
    <row r="2699" spans="4:8">
      <c r="D2699" s="245"/>
      <c r="H2699" s="245"/>
    </row>
    <row r="2700" spans="4:8">
      <c r="D2700" s="245"/>
      <c r="H2700" s="245"/>
    </row>
    <row r="2701" spans="4:8">
      <c r="D2701" s="245"/>
      <c r="H2701" s="245"/>
    </row>
    <row r="2702" spans="4:8">
      <c r="D2702" s="245"/>
      <c r="H2702" s="245"/>
    </row>
    <row r="2703" spans="4:8">
      <c r="D2703" s="245"/>
      <c r="H2703" s="245"/>
    </row>
    <row r="2704" spans="4:8">
      <c r="D2704" s="245"/>
      <c r="H2704" s="245"/>
    </row>
    <row r="2705" spans="4:8">
      <c r="D2705" s="245"/>
      <c r="H2705" s="245"/>
    </row>
    <row r="2706" spans="4:8">
      <c r="D2706" s="245"/>
      <c r="H2706" s="245"/>
    </row>
    <row r="2707" spans="4:8">
      <c r="D2707" s="245"/>
      <c r="H2707" s="245"/>
    </row>
    <row r="2708" spans="4:8">
      <c r="D2708" s="245"/>
      <c r="H2708" s="245"/>
    </row>
    <row r="2709" spans="4:8">
      <c r="D2709" s="245"/>
      <c r="H2709" s="245"/>
    </row>
    <row r="2710" spans="4:8">
      <c r="D2710" s="245"/>
      <c r="H2710" s="245"/>
    </row>
    <row r="2711" spans="4:8">
      <c r="D2711" s="245"/>
      <c r="H2711" s="245"/>
    </row>
    <row r="2712" spans="4:8">
      <c r="D2712" s="245"/>
      <c r="H2712" s="245"/>
    </row>
    <row r="2713" spans="4:8">
      <c r="D2713" s="245"/>
      <c r="H2713" s="245"/>
    </row>
    <row r="2714" spans="4:8">
      <c r="D2714" s="245"/>
      <c r="H2714" s="245"/>
    </row>
    <row r="2715" spans="4:8">
      <c r="D2715" s="245"/>
      <c r="H2715" s="245"/>
    </row>
    <row r="2716" spans="4:8">
      <c r="D2716" s="245"/>
      <c r="H2716" s="245"/>
    </row>
    <row r="2717" spans="4:8">
      <c r="D2717" s="245"/>
      <c r="H2717" s="245"/>
    </row>
    <row r="2718" spans="4:8">
      <c r="D2718" s="245"/>
      <c r="H2718" s="245"/>
    </row>
    <row r="2719" spans="4:8">
      <c r="D2719" s="245"/>
      <c r="H2719" s="245"/>
    </row>
    <row r="2720" spans="4:8">
      <c r="D2720" s="245"/>
      <c r="H2720" s="245"/>
    </row>
    <row r="2721" spans="4:8">
      <c r="D2721" s="245"/>
      <c r="H2721" s="245"/>
    </row>
    <row r="2722" spans="4:8">
      <c r="D2722" s="245"/>
      <c r="H2722" s="245"/>
    </row>
    <row r="2723" spans="4:8">
      <c r="D2723" s="245"/>
      <c r="H2723" s="245"/>
    </row>
    <row r="2724" spans="4:8">
      <c r="D2724" s="245"/>
      <c r="H2724" s="245"/>
    </row>
    <row r="2725" spans="4:8">
      <c r="D2725" s="245"/>
      <c r="H2725" s="245"/>
    </row>
    <row r="2726" spans="4:8">
      <c r="D2726" s="245"/>
      <c r="H2726" s="245"/>
    </row>
    <row r="2727" spans="4:8">
      <c r="D2727" s="245"/>
      <c r="H2727" s="245"/>
    </row>
    <row r="2728" spans="4:8">
      <c r="D2728" s="245"/>
      <c r="H2728" s="245"/>
    </row>
    <row r="2729" spans="4:8">
      <c r="D2729" s="245"/>
      <c r="H2729" s="245"/>
    </row>
    <row r="2730" spans="4:8">
      <c r="D2730" s="245"/>
      <c r="H2730" s="245"/>
    </row>
    <row r="2731" spans="4:8">
      <c r="D2731" s="245"/>
      <c r="H2731" s="245"/>
    </row>
    <row r="2732" spans="4:8">
      <c r="D2732" s="245"/>
      <c r="H2732" s="245"/>
    </row>
    <row r="2733" spans="4:8">
      <c r="D2733" s="245"/>
      <c r="H2733" s="245"/>
    </row>
    <row r="2734" spans="4:8">
      <c r="D2734" s="245"/>
      <c r="H2734" s="245"/>
    </row>
    <row r="2735" spans="4:8">
      <c r="D2735" s="245"/>
      <c r="H2735" s="245"/>
    </row>
    <row r="2736" spans="4:8">
      <c r="D2736" s="245"/>
      <c r="H2736" s="245"/>
    </row>
    <row r="2737" spans="4:8">
      <c r="D2737" s="245"/>
      <c r="H2737" s="245"/>
    </row>
    <row r="2738" spans="4:8">
      <c r="D2738" s="245"/>
      <c r="H2738" s="245"/>
    </row>
    <row r="2739" spans="4:8">
      <c r="D2739" s="245"/>
      <c r="H2739" s="245"/>
    </row>
    <row r="2740" spans="4:8">
      <c r="D2740" s="245"/>
      <c r="H2740" s="245"/>
    </row>
    <row r="2741" spans="4:8">
      <c r="D2741" s="245"/>
      <c r="H2741" s="245"/>
    </row>
    <row r="2742" spans="4:8">
      <c r="D2742" s="245"/>
      <c r="H2742" s="245"/>
    </row>
    <row r="2743" spans="4:8">
      <c r="D2743" s="245"/>
      <c r="H2743" s="245"/>
    </row>
    <row r="2744" spans="4:8">
      <c r="D2744" s="245"/>
      <c r="H2744" s="245"/>
    </row>
    <row r="2745" spans="4:8">
      <c r="D2745" s="245"/>
      <c r="H2745" s="245"/>
    </row>
    <row r="2746" spans="4:8">
      <c r="D2746" s="245"/>
      <c r="H2746" s="245"/>
    </row>
    <row r="2747" spans="4:8">
      <c r="D2747" s="245"/>
      <c r="H2747" s="245"/>
    </row>
    <row r="2748" spans="4:8">
      <c r="D2748" s="245"/>
      <c r="H2748" s="245"/>
    </row>
    <row r="2749" spans="4:8">
      <c r="D2749" s="245"/>
      <c r="H2749" s="245"/>
    </row>
    <row r="2750" spans="4:8">
      <c r="D2750" s="245"/>
      <c r="H2750" s="245"/>
    </row>
    <row r="2751" spans="4:8">
      <c r="D2751" s="245"/>
      <c r="H2751" s="245"/>
    </row>
    <row r="2752" spans="4:8">
      <c r="D2752" s="245"/>
      <c r="H2752" s="245"/>
    </row>
    <row r="2753" spans="4:8">
      <c r="D2753" s="245"/>
      <c r="H2753" s="245"/>
    </row>
    <row r="2754" spans="4:8">
      <c r="D2754" s="245"/>
      <c r="H2754" s="245"/>
    </row>
    <row r="2755" spans="4:8">
      <c r="D2755" s="245"/>
      <c r="H2755" s="245"/>
    </row>
    <row r="2756" spans="4:8">
      <c r="D2756" s="245"/>
      <c r="H2756" s="245"/>
    </row>
    <row r="2757" spans="4:8">
      <c r="D2757" s="245"/>
      <c r="H2757" s="245"/>
    </row>
    <row r="2758" spans="4:8">
      <c r="D2758" s="245"/>
      <c r="H2758" s="245"/>
    </row>
    <row r="2759" spans="4:8">
      <c r="D2759" s="245"/>
      <c r="H2759" s="245"/>
    </row>
    <row r="2760" spans="4:8">
      <c r="D2760" s="245"/>
      <c r="H2760" s="245"/>
    </row>
    <row r="2761" spans="4:8">
      <c r="D2761" s="245"/>
      <c r="H2761" s="245"/>
    </row>
    <row r="2762" spans="4:8">
      <c r="D2762" s="245"/>
      <c r="H2762" s="245"/>
    </row>
    <row r="2763" spans="4:8">
      <c r="D2763" s="245"/>
      <c r="H2763" s="245"/>
    </row>
    <row r="2764" spans="4:8">
      <c r="D2764" s="245"/>
      <c r="H2764" s="245"/>
    </row>
    <row r="2765" spans="4:8">
      <c r="D2765" s="245"/>
      <c r="H2765" s="245"/>
    </row>
    <row r="2766" spans="4:8">
      <c r="D2766" s="245"/>
      <c r="H2766" s="245"/>
    </row>
    <row r="2767" spans="4:8">
      <c r="D2767" s="245"/>
      <c r="H2767" s="245"/>
    </row>
    <row r="2768" spans="4:8">
      <c r="D2768" s="245"/>
      <c r="H2768" s="245"/>
    </row>
    <row r="2769" spans="4:8">
      <c r="D2769" s="245"/>
      <c r="H2769" s="245"/>
    </row>
    <row r="2770" spans="4:8">
      <c r="D2770" s="245"/>
      <c r="H2770" s="245"/>
    </row>
    <row r="2771" spans="4:8">
      <c r="D2771" s="245"/>
      <c r="H2771" s="245"/>
    </row>
    <row r="2772" spans="4:8">
      <c r="D2772" s="245"/>
      <c r="H2772" s="245"/>
    </row>
    <row r="2773" spans="4:8">
      <c r="D2773" s="245"/>
      <c r="H2773" s="245"/>
    </row>
    <row r="2774" spans="4:8">
      <c r="D2774" s="245"/>
      <c r="H2774" s="245"/>
    </row>
    <row r="2775" spans="4:8">
      <c r="D2775" s="245"/>
      <c r="H2775" s="245"/>
    </row>
    <row r="2776" spans="4:8">
      <c r="D2776" s="245"/>
      <c r="H2776" s="245"/>
    </row>
    <row r="2777" spans="4:8">
      <c r="D2777" s="245"/>
      <c r="H2777" s="245"/>
    </row>
    <row r="2778" spans="4:8">
      <c r="D2778" s="245"/>
      <c r="H2778" s="245"/>
    </row>
    <row r="2779" spans="4:8">
      <c r="D2779" s="245"/>
      <c r="H2779" s="245"/>
    </row>
    <row r="2780" spans="4:8">
      <c r="D2780" s="245"/>
      <c r="H2780" s="245"/>
    </row>
    <row r="2781" spans="4:8">
      <c r="D2781" s="245"/>
      <c r="H2781" s="245"/>
    </row>
    <row r="2782" spans="4:8">
      <c r="D2782" s="245"/>
      <c r="H2782" s="245"/>
    </row>
    <row r="2783" spans="4:8">
      <c r="D2783" s="245"/>
      <c r="H2783" s="245"/>
    </row>
    <row r="2784" spans="4:8">
      <c r="D2784" s="245"/>
      <c r="H2784" s="245"/>
    </row>
    <row r="2785" spans="4:8">
      <c r="D2785" s="245"/>
      <c r="H2785" s="245"/>
    </row>
    <row r="2786" spans="4:8">
      <c r="D2786" s="245"/>
      <c r="H2786" s="245"/>
    </row>
    <row r="2787" spans="4:8">
      <c r="D2787" s="245"/>
      <c r="H2787" s="245"/>
    </row>
    <row r="2788" spans="4:8">
      <c r="D2788" s="245"/>
      <c r="H2788" s="245"/>
    </row>
    <row r="2789" spans="4:8">
      <c r="D2789" s="245"/>
      <c r="H2789" s="245"/>
    </row>
    <row r="2790" spans="4:8">
      <c r="D2790" s="245"/>
      <c r="H2790" s="245"/>
    </row>
    <row r="2791" spans="4:8">
      <c r="D2791" s="245"/>
      <c r="H2791" s="245"/>
    </row>
    <row r="2792" spans="4:8">
      <c r="D2792" s="245"/>
      <c r="H2792" s="245"/>
    </row>
    <row r="2793" spans="4:8">
      <c r="D2793" s="245"/>
      <c r="H2793" s="245"/>
    </row>
    <row r="2794" spans="4:8">
      <c r="D2794" s="245"/>
      <c r="H2794" s="245"/>
    </row>
    <row r="2795" spans="4:8">
      <c r="D2795" s="245"/>
      <c r="H2795" s="245"/>
    </row>
    <row r="2796" spans="4:8">
      <c r="D2796" s="245"/>
      <c r="H2796" s="245"/>
    </row>
    <row r="2797" spans="4:8">
      <c r="D2797" s="245"/>
      <c r="H2797" s="245"/>
    </row>
    <row r="2798" spans="4:8">
      <c r="D2798" s="245"/>
      <c r="H2798" s="245"/>
    </row>
    <row r="2799" spans="4:8">
      <c r="D2799" s="245"/>
      <c r="H2799" s="245"/>
    </row>
    <row r="2800" spans="4:8">
      <c r="D2800" s="245"/>
      <c r="H2800" s="245"/>
    </row>
    <row r="2801" spans="4:8">
      <c r="D2801" s="245"/>
      <c r="H2801" s="245"/>
    </row>
    <row r="2802" spans="4:8">
      <c r="D2802" s="245"/>
      <c r="H2802" s="245"/>
    </row>
    <row r="2803" spans="4:8">
      <c r="D2803" s="245"/>
      <c r="H2803" s="245"/>
    </row>
    <row r="2804" spans="4:8">
      <c r="D2804" s="245"/>
      <c r="H2804" s="245"/>
    </row>
    <row r="2805" spans="4:8">
      <c r="D2805" s="245"/>
      <c r="H2805" s="245"/>
    </row>
    <row r="2806" spans="4:8">
      <c r="D2806" s="245"/>
      <c r="H2806" s="245"/>
    </row>
    <row r="2807" spans="4:8">
      <c r="D2807" s="245"/>
      <c r="H2807" s="245"/>
    </row>
    <row r="2808" spans="4:8">
      <c r="D2808" s="245"/>
      <c r="H2808" s="245"/>
    </row>
    <row r="2809" spans="4:8">
      <c r="D2809" s="245"/>
      <c r="H2809" s="245"/>
    </row>
    <row r="2810" spans="4:8">
      <c r="D2810" s="245"/>
      <c r="H2810" s="245"/>
    </row>
    <row r="2811" spans="4:8">
      <c r="D2811" s="245"/>
      <c r="H2811" s="245"/>
    </row>
    <row r="2812" spans="4:8">
      <c r="D2812" s="245"/>
      <c r="H2812" s="245"/>
    </row>
    <row r="2813" spans="4:8">
      <c r="D2813" s="245"/>
      <c r="H2813" s="245"/>
    </row>
    <row r="2814" spans="4:8">
      <c r="D2814" s="245"/>
      <c r="H2814" s="245"/>
    </row>
    <row r="2815" spans="4:8">
      <c r="D2815" s="245"/>
      <c r="H2815" s="245"/>
    </row>
    <row r="2816" spans="4:8">
      <c r="D2816" s="245"/>
      <c r="H2816" s="245"/>
    </row>
    <row r="2817" spans="4:8">
      <c r="D2817" s="245"/>
      <c r="H2817" s="245"/>
    </row>
    <row r="2818" spans="4:8">
      <c r="D2818" s="245"/>
      <c r="H2818" s="245"/>
    </row>
    <row r="2819" spans="4:8">
      <c r="D2819" s="245"/>
      <c r="H2819" s="245"/>
    </row>
    <row r="2820" spans="4:8">
      <c r="D2820" s="245"/>
      <c r="H2820" s="245"/>
    </row>
    <row r="2821" spans="4:8">
      <c r="D2821" s="245"/>
      <c r="H2821" s="245"/>
    </row>
    <row r="2822" spans="4:8">
      <c r="D2822" s="245"/>
      <c r="H2822" s="245"/>
    </row>
    <row r="2823" spans="4:8">
      <c r="D2823" s="245"/>
      <c r="H2823" s="245"/>
    </row>
    <row r="2824" spans="4:8">
      <c r="D2824" s="245"/>
      <c r="H2824" s="245"/>
    </row>
    <row r="2825" spans="4:8">
      <c r="D2825" s="245"/>
      <c r="H2825" s="245"/>
    </row>
    <row r="2826" spans="4:8">
      <c r="D2826" s="245"/>
      <c r="H2826" s="245"/>
    </row>
    <row r="2827" spans="4:8">
      <c r="D2827" s="245"/>
      <c r="H2827" s="245"/>
    </row>
    <row r="2828" spans="4:8">
      <c r="D2828" s="245"/>
      <c r="H2828" s="245"/>
    </row>
    <row r="2829" spans="4:8">
      <c r="D2829" s="245"/>
      <c r="H2829" s="245"/>
    </row>
    <row r="2830" spans="4:8">
      <c r="D2830" s="245"/>
      <c r="H2830" s="245"/>
    </row>
    <row r="2831" spans="4:8">
      <c r="D2831" s="245"/>
      <c r="H2831" s="245"/>
    </row>
    <row r="2832" spans="4:8">
      <c r="D2832" s="245"/>
      <c r="H2832" s="245"/>
    </row>
    <row r="2833" spans="4:8">
      <c r="D2833" s="245"/>
      <c r="H2833" s="245"/>
    </row>
    <row r="2834" spans="4:8">
      <c r="D2834" s="245"/>
      <c r="H2834" s="245"/>
    </row>
    <row r="2835" spans="4:8">
      <c r="D2835" s="245"/>
      <c r="H2835" s="245"/>
    </row>
    <row r="2836" spans="4:8">
      <c r="D2836" s="245"/>
      <c r="H2836" s="245"/>
    </row>
    <row r="2837" spans="4:8">
      <c r="D2837" s="245"/>
      <c r="H2837" s="245"/>
    </row>
    <row r="2838" spans="4:8">
      <c r="D2838" s="245"/>
      <c r="H2838" s="245"/>
    </row>
    <row r="2839" spans="4:8">
      <c r="D2839" s="245"/>
      <c r="H2839" s="245"/>
    </row>
    <row r="2840" spans="4:8">
      <c r="D2840" s="245"/>
      <c r="H2840" s="245"/>
    </row>
    <row r="2841" spans="4:8">
      <c r="D2841" s="245"/>
      <c r="H2841" s="245"/>
    </row>
    <row r="2842" spans="4:8">
      <c r="D2842" s="245"/>
      <c r="H2842" s="245"/>
    </row>
    <row r="2843" spans="4:8">
      <c r="D2843" s="245"/>
      <c r="H2843" s="245"/>
    </row>
    <row r="2844" spans="4:8">
      <c r="D2844" s="245"/>
      <c r="H2844" s="245"/>
    </row>
    <row r="2845" spans="4:8">
      <c r="D2845" s="245"/>
      <c r="H2845" s="245"/>
    </row>
    <row r="2846" spans="4:8">
      <c r="D2846" s="245"/>
      <c r="H2846" s="245"/>
    </row>
    <row r="2847" spans="4:8">
      <c r="D2847" s="245"/>
      <c r="H2847" s="245"/>
    </row>
    <row r="2848" spans="4:8">
      <c r="D2848" s="245"/>
      <c r="H2848" s="245"/>
    </row>
    <row r="2849" spans="4:8">
      <c r="D2849" s="245"/>
      <c r="H2849" s="245"/>
    </row>
    <row r="2850" spans="4:8">
      <c r="D2850" s="245"/>
      <c r="H2850" s="245"/>
    </row>
    <row r="2851" spans="4:8">
      <c r="D2851" s="245"/>
      <c r="H2851" s="245"/>
    </row>
    <row r="2852" spans="4:8">
      <c r="D2852" s="245"/>
      <c r="H2852" s="245"/>
    </row>
    <row r="2853" spans="4:8">
      <c r="D2853" s="245"/>
      <c r="H2853" s="245"/>
    </row>
    <row r="2854" spans="4:8">
      <c r="D2854" s="245"/>
      <c r="H2854" s="245"/>
    </row>
    <row r="2855" spans="4:8">
      <c r="D2855" s="245"/>
      <c r="H2855" s="245"/>
    </row>
    <row r="2856" spans="4:8">
      <c r="D2856" s="245"/>
      <c r="H2856" s="245"/>
    </row>
    <row r="2857" spans="4:8">
      <c r="D2857" s="245"/>
      <c r="H2857" s="245"/>
    </row>
    <row r="2858" spans="4:8">
      <c r="D2858" s="245"/>
      <c r="H2858" s="245"/>
    </row>
    <row r="2859" spans="4:8">
      <c r="D2859" s="245"/>
      <c r="H2859" s="245"/>
    </row>
    <row r="2860" spans="4:8">
      <c r="D2860" s="245"/>
      <c r="H2860" s="245"/>
    </row>
    <row r="2861" spans="4:8">
      <c r="D2861" s="245"/>
      <c r="H2861" s="245"/>
    </row>
    <row r="2862" spans="4:8">
      <c r="D2862" s="245"/>
      <c r="H2862" s="245"/>
    </row>
    <row r="2863" spans="4:8">
      <c r="D2863" s="245"/>
      <c r="H2863" s="245"/>
    </row>
    <row r="2864" spans="4:8">
      <c r="D2864" s="245"/>
      <c r="H2864" s="245"/>
    </row>
    <row r="2865" spans="4:8">
      <c r="D2865" s="245"/>
      <c r="H2865" s="245"/>
    </row>
    <row r="2866" spans="4:8">
      <c r="D2866" s="245"/>
      <c r="H2866" s="245"/>
    </row>
    <row r="2867" spans="4:8">
      <c r="D2867" s="245"/>
      <c r="H2867" s="245"/>
    </row>
    <row r="2868" spans="4:8">
      <c r="D2868" s="245"/>
      <c r="H2868" s="245"/>
    </row>
    <row r="2869" spans="4:8">
      <c r="D2869" s="245"/>
      <c r="H2869" s="245"/>
    </row>
    <row r="2870" spans="4:8">
      <c r="D2870" s="245"/>
      <c r="H2870" s="245"/>
    </row>
    <row r="2871" spans="4:8">
      <c r="D2871" s="245"/>
      <c r="H2871" s="245"/>
    </row>
    <row r="2872" spans="4:8">
      <c r="D2872" s="245"/>
      <c r="H2872" s="245"/>
    </row>
    <row r="2873" spans="4:8">
      <c r="D2873" s="245"/>
      <c r="H2873" s="245"/>
    </row>
    <row r="2874" spans="4:8">
      <c r="D2874" s="245"/>
      <c r="H2874" s="245"/>
    </row>
    <row r="2875" spans="4:8">
      <c r="D2875" s="245"/>
      <c r="H2875" s="245"/>
    </row>
    <row r="2876" spans="4:8">
      <c r="D2876" s="245"/>
      <c r="H2876" s="245"/>
    </row>
    <row r="2877" spans="4:8">
      <c r="D2877" s="245"/>
      <c r="H2877" s="245"/>
    </row>
    <row r="2878" spans="4:8">
      <c r="D2878" s="245"/>
      <c r="H2878" s="245"/>
    </row>
    <row r="2879" spans="4:8">
      <c r="D2879" s="245"/>
      <c r="H2879" s="245"/>
    </row>
    <row r="2880" spans="4:8">
      <c r="D2880" s="245"/>
      <c r="H2880" s="245"/>
    </row>
    <row r="2881" spans="4:8">
      <c r="D2881" s="245"/>
      <c r="H2881" s="245"/>
    </row>
    <row r="2882" spans="4:8">
      <c r="D2882" s="245"/>
      <c r="H2882" s="245"/>
    </row>
    <row r="2883" spans="4:8">
      <c r="D2883" s="245"/>
      <c r="H2883" s="245"/>
    </row>
    <row r="2884" spans="4:8">
      <c r="D2884" s="245"/>
      <c r="H2884" s="245"/>
    </row>
    <row r="2885" spans="4:8">
      <c r="D2885" s="245"/>
      <c r="H2885" s="245"/>
    </row>
    <row r="2886" spans="4:8">
      <c r="D2886" s="245"/>
      <c r="H2886" s="245"/>
    </row>
    <row r="2887" spans="4:8">
      <c r="D2887" s="245"/>
      <c r="H2887" s="245"/>
    </row>
    <row r="2888" spans="4:8">
      <c r="D2888" s="245"/>
      <c r="H2888" s="245"/>
    </row>
    <row r="2889" spans="4:8">
      <c r="D2889" s="245"/>
      <c r="H2889" s="245"/>
    </row>
    <row r="2890" spans="4:8">
      <c r="D2890" s="245"/>
      <c r="H2890" s="245"/>
    </row>
    <row r="2891" spans="4:8">
      <c r="D2891" s="245"/>
      <c r="H2891" s="245"/>
    </row>
    <row r="2892" spans="4:8">
      <c r="D2892" s="245"/>
      <c r="H2892" s="245"/>
    </row>
    <row r="2893" spans="4:8">
      <c r="D2893" s="245"/>
      <c r="H2893" s="245"/>
    </row>
    <row r="2894" spans="4:8">
      <c r="D2894" s="245"/>
      <c r="H2894" s="245"/>
    </row>
    <row r="2895" spans="4:8">
      <c r="D2895" s="245"/>
      <c r="H2895" s="245"/>
    </row>
    <row r="2896" spans="4:8">
      <c r="D2896" s="245"/>
      <c r="H2896" s="245"/>
    </row>
    <row r="2897" spans="4:8">
      <c r="D2897" s="245"/>
      <c r="H2897" s="245"/>
    </row>
    <row r="2898" spans="4:8">
      <c r="D2898" s="245"/>
      <c r="H2898" s="245"/>
    </row>
    <row r="2899" spans="4:8">
      <c r="D2899" s="245"/>
      <c r="H2899" s="245"/>
    </row>
    <row r="2900" spans="4:8">
      <c r="D2900" s="245"/>
      <c r="H2900" s="245"/>
    </row>
    <row r="2901" spans="4:8">
      <c r="D2901" s="245"/>
      <c r="H2901" s="245"/>
    </row>
    <row r="2902" spans="4:8">
      <c r="D2902" s="245"/>
      <c r="H2902" s="245"/>
    </row>
    <row r="2903" spans="4:8">
      <c r="D2903" s="245"/>
      <c r="H2903" s="245"/>
    </row>
    <row r="2904" spans="4:8">
      <c r="D2904" s="245"/>
      <c r="H2904" s="245"/>
    </row>
    <row r="2905" spans="4:8">
      <c r="D2905" s="245"/>
      <c r="H2905" s="245"/>
    </row>
    <row r="2906" spans="4:8">
      <c r="D2906" s="245"/>
      <c r="H2906" s="245"/>
    </row>
    <row r="2907" spans="4:8">
      <c r="D2907" s="245"/>
      <c r="H2907" s="245"/>
    </row>
    <row r="2908" spans="4:8">
      <c r="D2908" s="245"/>
      <c r="H2908" s="245"/>
    </row>
    <row r="2909" spans="4:8">
      <c r="D2909" s="245"/>
      <c r="H2909" s="245"/>
    </row>
    <row r="2910" spans="4:8">
      <c r="D2910" s="245"/>
      <c r="H2910" s="245"/>
    </row>
    <row r="2911" spans="4:8">
      <c r="D2911" s="245"/>
      <c r="H2911" s="245"/>
    </row>
    <row r="2912" spans="4:8">
      <c r="D2912" s="245"/>
      <c r="H2912" s="245"/>
    </row>
    <row r="2913" spans="4:8">
      <c r="D2913" s="245"/>
      <c r="H2913" s="245"/>
    </row>
    <row r="2914" spans="4:8">
      <c r="D2914" s="245"/>
      <c r="H2914" s="245"/>
    </row>
    <row r="2915" spans="4:8">
      <c r="D2915" s="245"/>
      <c r="H2915" s="245"/>
    </row>
    <row r="2916" spans="4:8">
      <c r="D2916" s="245"/>
      <c r="H2916" s="245"/>
    </row>
    <row r="2917" spans="4:8">
      <c r="D2917" s="245"/>
      <c r="H2917" s="245"/>
    </row>
    <row r="2918" spans="4:8">
      <c r="D2918" s="245"/>
      <c r="H2918" s="245"/>
    </row>
    <row r="2919" spans="4:8">
      <c r="D2919" s="245"/>
      <c r="H2919" s="245"/>
    </row>
    <row r="2920" spans="4:8">
      <c r="D2920" s="245"/>
      <c r="H2920" s="245"/>
    </row>
    <row r="2921" spans="4:8">
      <c r="D2921" s="245"/>
      <c r="H2921" s="245"/>
    </row>
    <row r="2922" spans="4:8">
      <c r="D2922" s="245"/>
      <c r="H2922" s="245"/>
    </row>
    <row r="2923" spans="4:8">
      <c r="D2923" s="245"/>
      <c r="H2923" s="245"/>
    </row>
    <row r="2924" spans="4:8">
      <c r="D2924" s="245"/>
      <c r="H2924" s="245"/>
    </row>
    <row r="2925" spans="4:8">
      <c r="D2925" s="245"/>
      <c r="H2925" s="245"/>
    </row>
    <row r="2926" spans="4:8">
      <c r="D2926" s="245"/>
      <c r="H2926" s="245"/>
    </row>
    <row r="2927" spans="4:8">
      <c r="D2927" s="245"/>
      <c r="H2927" s="245"/>
    </row>
    <row r="2928" spans="4:8">
      <c r="D2928" s="245"/>
      <c r="H2928" s="245"/>
    </row>
    <row r="2929" spans="4:8">
      <c r="D2929" s="245"/>
      <c r="H2929" s="245"/>
    </row>
    <row r="2930" spans="4:8">
      <c r="D2930" s="245"/>
      <c r="H2930" s="245"/>
    </row>
    <row r="2931" spans="4:8">
      <c r="D2931" s="245"/>
      <c r="H2931" s="245"/>
    </row>
    <row r="2932" spans="4:8">
      <c r="D2932" s="245"/>
      <c r="H2932" s="245"/>
    </row>
    <row r="2933" spans="4:8">
      <c r="D2933" s="245"/>
      <c r="H2933" s="245"/>
    </row>
    <row r="2934" spans="4:8">
      <c r="D2934" s="245"/>
      <c r="H2934" s="245"/>
    </row>
    <row r="2935" spans="4:8">
      <c r="D2935" s="245"/>
      <c r="H2935" s="245"/>
    </row>
    <row r="2936" spans="4:8">
      <c r="D2936" s="245"/>
      <c r="H2936" s="245"/>
    </row>
    <row r="2937" spans="4:8">
      <c r="D2937" s="245"/>
      <c r="H2937" s="245"/>
    </row>
    <row r="2938" spans="4:8">
      <c r="D2938" s="245"/>
      <c r="H2938" s="245"/>
    </row>
    <row r="2939" spans="4:8">
      <c r="D2939" s="245"/>
      <c r="H2939" s="245"/>
    </row>
    <row r="2940" spans="4:8">
      <c r="D2940" s="245"/>
      <c r="H2940" s="245"/>
    </row>
    <row r="2941" spans="4:8">
      <c r="D2941" s="245"/>
      <c r="H2941" s="245"/>
    </row>
    <row r="2942" spans="4:8">
      <c r="D2942" s="245"/>
      <c r="H2942" s="245"/>
    </row>
    <row r="2943" spans="4:8">
      <c r="D2943" s="245"/>
      <c r="H2943" s="245"/>
    </row>
    <row r="2944" spans="4:8">
      <c r="D2944" s="245"/>
      <c r="H2944" s="245"/>
    </row>
    <row r="2945" spans="4:8">
      <c r="D2945" s="245"/>
      <c r="H2945" s="245"/>
    </row>
    <row r="2946" spans="4:8">
      <c r="D2946" s="245"/>
      <c r="H2946" s="245"/>
    </row>
    <row r="2947" spans="4:8">
      <c r="D2947" s="245"/>
      <c r="H2947" s="245"/>
    </row>
    <row r="2948" spans="4:8">
      <c r="D2948" s="245"/>
      <c r="H2948" s="245"/>
    </row>
    <row r="2949" spans="4:8">
      <c r="D2949" s="245"/>
      <c r="H2949" s="245"/>
    </row>
    <row r="2950" spans="4:8">
      <c r="D2950" s="245"/>
      <c r="H2950" s="245"/>
    </row>
    <row r="2951" spans="4:8">
      <c r="D2951" s="245"/>
      <c r="H2951" s="245"/>
    </row>
    <row r="2952" spans="4:8">
      <c r="D2952" s="245"/>
      <c r="H2952" s="245"/>
    </row>
    <row r="2953" spans="4:8">
      <c r="D2953" s="245"/>
      <c r="H2953" s="245"/>
    </row>
    <row r="2954" spans="4:8">
      <c r="D2954" s="245"/>
      <c r="H2954" s="245"/>
    </row>
    <row r="2955" spans="4:8">
      <c r="D2955" s="245"/>
      <c r="H2955" s="245"/>
    </row>
    <row r="2956" spans="4:8">
      <c r="D2956" s="245"/>
      <c r="H2956" s="245"/>
    </row>
    <row r="2957" spans="4:8">
      <c r="D2957" s="245"/>
      <c r="H2957" s="245"/>
    </row>
    <row r="2958" spans="4:8">
      <c r="D2958" s="245"/>
      <c r="H2958" s="245"/>
    </row>
    <row r="2959" spans="4:8">
      <c r="D2959" s="245"/>
      <c r="H2959" s="245"/>
    </row>
    <row r="2960" spans="4:8">
      <c r="D2960" s="245"/>
      <c r="H2960" s="245"/>
    </row>
    <row r="2961" spans="4:8">
      <c r="D2961" s="245"/>
      <c r="H2961" s="245"/>
    </row>
    <row r="2962" spans="4:8">
      <c r="D2962" s="245"/>
      <c r="H2962" s="245"/>
    </row>
    <row r="2963" spans="4:8">
      <c r="D2963" s="245"/>
      <c r="H2963" s="245"/>
    </row>
    <row r="2964" spans="4:8">
      <c r="D2964" s="245"/>
      <c r="H2964" s="245"/>
    </row>
    <row r="2965" spans="4:8">
      <c r="D2965" s="245"/>
      <c r="H2965" s="245"/>
    </row>
    <row r="2966" spans="4:8">
      <c r="D2966" s="245"/>
      <c r="H2966" s="245"/>
    </row>
    <row r="2967" spans="4:8">
      <c r="D2967" s="245"/>
      <c r="H2967" s="245"/>
    </row>
    <row r="2968" spans="4:8">
      <c r="D2968" s="245"/>
      <c r="H2968" s="245"/>
    </row>
    <row r="2969" spans="4:8">
      <c r="D2969" s="245"/>
      <c r="H2969" s="245"/>
    </row>
    <row r="2970" spans="4:8">
      <c r="D2970" s="245"/>
      <c r="H2970" s="245"/>
    </row>
    <row r="2971" spans="4:8">
      <c r="D2971" s="245"/>
      <c r="H2971" s="245"/>
    </row>
    <row r="2972" spans="4:8">
      <c r="D2972" s="245"/>
      <c r="H2972" s="245"/>
    </row>
    <row r="2973" spans="4:8">
      <c r="D2973" s="245"/>
      <c r="H2973" s="245"/>
    </row>
    <row r="2974" spans="4:8">
      <c r="D2974" s="245"/>
      <c r="H2974" s="245"/>
    </row>
    <row r="2975" spans="4:8">
      <c r="D2975" s="245"/>
      <c r="H2975" s="245"/>
    </row>
    <row r="2976" spans="4:8">
      <c r="D2976" s="245"/>
      <c r="H2976" s="245"/>
    </row>
    <row r="2977" spans="4:8">
      <c r="D2977" s="245"/>
      <c r="H2977" s="245"/>
    </row>
    <row r="2978" spans="4:8">
      <c r="D2978" s="245"/>
      <c r="H2978" s="245"/>
    </row>
    <row r="2979" spans="4:8">
      <c r="D2979" s="245"/>
      <c r="H2979" s="245"/>
    </row>
    <row r="2980" spans="4:8">
      <c r="D2980" s="245"/>
      <c r="H2980" s="245"/>
    </row>
    <row r="2981" spans="4:8">
      <c r="D2981" s="245"/>
      <c r="H2981" s="245"/>
    </row>
    <row r="2982" spans="4:8">
      <c r="D2982" s="245"/>
      <c r="H2982" s="245"/>
    </row>
    <row r="2983" spans="4:8">
      <c r="D2983" s="245"/>
      <c r="H2983" s="245"/>
    </row>
    <row r="2984" spans="4:8">
      <c r="D2984" s="245"/>
      <c r="H2984" s="245"/>
    </row>
    <row r="2985" spans="4:8">
      <c r="D2985" s="245"/>
      <c r="H2985" s="245"/>
    </row>
    <row r="2986" spans="4:8">
      <c r="D2986" s="245"/>
      <c r="H2986" s="245"/>
    </row>
    <row r="2987" spans="4:8">
      <c r="D2987" s="245"/>
      <c r="H2987" s="245"/>
    </row>
    <row r="2988" spans="4:8">
      <c r="D2988" s="245"/>
      <c r="H2988" s="245"/>
    </row>
    <row r="2989" spans="4:8">
      <c r="D2989" s="245"/>
      <c r="H2989" s="245"/>
    </row>
    <row r="2990" spans="4:8">
      <c r="D2990" s="245"/>
      <c r="H2990" s="245"/>
    </row>
    <row r="2991" spans="4:8">
      <c r="D2991" s="245"/>
      <c r="H2991" s="245"/>
    </row>
    <row r="2992" spans="4:8">
      <c r="D2992" s="245"/>
      <c r="H2992" s="245"/>
    </row>
    <row r="2993" spans="4:8">
      <c r="D2993" s="245"/>
      <c r="H2993" s="245"/>
    </row>
    <row r="2994" spans="4:8">
      <c r="D2994" s="245"/>
      <c r="H2994" s="245"/>
    </row>
    <row r="2995" spans="4:8">
      <c r="D2995" s="245"/>
      <c r="H2995" s="245"/>
    </row>
    <row r="2996" spans="4:8">
      <c r="D2996" s="245"/>
      <c r="H2996" s="245"/>
    </row>
    <row r="2997" spans="4:8">
      <c r="D2997" s="245"/>
      <c r="H2997" s="245"/>
    </row>
    <row r="2998" spans="4:8">
      <c r="D2998" s="245"/>
      <c r="H2998" s="245"/>
    </row>
    <row r="2999" spans="4:8">
      <c r="D2999" s="245"/>
      <c r="H2999" s="245"/>
    </row>
    <row r="3000" spans="4:8">
      <c r="D3000" s="245"/>
      <c r="H3000" s="245"/>
    </row>
    <row r="3001" spans="4:8">
      <c r="D3001" s="245"/>
      <c r="H3001" s="245"/>
    </row>
    <row r="3002" spans="4:8">
      <c r="D3002" s="245"/>
      <c r="H3002" s="245"/>
    </row>
    <row r="3003" spans="4:8">
      <c r="D3003" s="245"/>
      <c r="H3003" s="245"/>
    </row>
    <row r="3004" spans="4:8">
      <c r="D3004" s="245"/>
      <c r="H3004" s="245"/>
    </row>
    <row r="3005" spans="4:8">
      <c r="D3005" s="245"/>
      <c r="H3005" s="245"/>
    </row>
    <row r="3006" spans="4:8">
      <c r="D3006" s="245"/>
      <c r="H3006" s="245"/>
    </row>
    <row r="3007" spans="4:8">
      <c r="D3007" s="245"/>
      <c r="H3007" s="245"/>
    </row>
    <row r="3008" spans="4:8">
      <c r="D3008" s="245"/>
      <c r="H3008" s="245"/>
    </row>
    <row r="3009" spans="4:8">
      <c r="D3009" s="245"/>
      <c r="H3009" s="245"/>
    </row>
    <row r="3010" spans="4:8">
      <c r="D3010" s="245"/>
      <c r="H3010" s="245"/>
    </row>
    <row r="3011" spans="4:8">
      <c r="D3011" s="245"/>
      <c r="H3011" s="245"/>
    </row>
    <row r="3012" spans="4:8">
      <c r="D3012" s="245"/>
      <c r="H3012" s="245"/>
    </row>
    <row r="3013" spans="4:8">
      <c r="D3013" s="245"/>
      <c r="H3013" s="245"/>
    </row>
    <row r="3014" spans="4:8">
      <c r="D3014" s="245"/>
      <c r="H3014" s="245"/>
    </row>
    <row r="3015" spans="4:8">
      <c r="D3015" s="245"/>
      <c r="H3015" s="245"/>
    </row>
    <row r="3016" spans="4:8">
      <c r="D3016" s="245"/>
      <c r="H3016" s="245"/>
    </row>
    <row r="3017" spans="4:8">
      <c r="D3017" s="245"/>
      <c r="H3017" s="245"/>
    </row>
    <row r="3018" spans="4:8">
      <c r="D3018" s="245"/>
      <c r="H3018" s="245"/>
    </row>
    <row r="3019" spans="4:8">
      <c r="D3019" s="245"/>
      <c r="H3019" s="245"/>
    </row>
    <row r="3020" spans="4:8">
      <c r="D3020" s="245"/>
      <c r="H3020" s="245"/>
    </row>
    <row r="3021" spans="4:8">
      <c r="D3021" s="245"/>
      <c r="H3021" s="245"/>
    </row>
    <row r="3022" spans="4:8">
      <c r="D3022" s="245"/>
      <c r="H3022" s="245"/>
    </row>
    <row r="3023" spans="4:8">
      <c r="D3023" s="245"/>
      <c r="H3023" s="245"/>
    </row>
    <row r="3024" spans="4:8">
      <c r="D3024" s="245"/>
      <c r="H3024" s="245"/>
    </row>
    <row r="3025" spans="4:8">
      <c r="D3025" s="245"/>
      <c r="H3025" s="245"/>
    </row>
    <row r="3026" spans="4:8">
      <c r="D3026" s="245"/>
      <c r="H3026" s="245"/>
    </row>
    <row r="3027" spans="4:8">
      <c r="D3027" s="245"/>
      <c r="H3027" s="245"/>
    </row>
    <row r="3028" spans="4:8">
      <c r="D3028" s="245"/>
      <c r="H3028" s="245"/>
    </row>
    <row r="3029" spans="4:8">
      <c r="D3029" s="245"/>
      <c r="H3029" s="245"/>
    </row>
    <row r="3030" spans="4:8">
      <c r="D3030" s="245"/>
      <c r="H3030" s="245"/>
    </row>
    <row r="3031" spans="4:8">
      <c r="D3031" s="245"/>
      <c r="H3031" s="245"/>
    </row>
    <row r="3032" spans="4:8">
      <c r="D3032" s="245"/>
      <c r="H3032" s="245"/>
    </row>
    <row r="3033" spans="4:8">
      <c r="D3033" s="245"/>
      <c r="H3033" s="245"/>
    </row>
    <row r="3034" spans="4:8">
      <c r="D3034" s="245"/>
      <c r="H3034" s="245"/>
    </row>
    <row r="3035" spans="4:8">
      <c r="D3035" s="245"/>
      <c r="H3035" s="245"/>
    </row>
    <row r="3036" spans="4:8">
      <c r="D3036" s="245"/>
      <c r="H3036" s="245"/>
    </row>
    <row r="3037" spans="4:8">
      <c r="D3037" s="245"/>
      <c r="H3037" s="245"/>
    </row>
    <row r="3038" spans="4:8">
      <c r="D3038" s="245"/>
      <c r="H3038" s="245"/>
    </row>
    <row r="3039" spans="4:8">
      <c r="D3039" s="245"/>
      <c r="H3039" s="245"/>
    </row>
    <row r="3040" spans="4:8">
      <c r="D3040" s="245"/>
      <c r="H3040" s="245"/>
    </row>
    <row r="3041" spans="4:8">
      <c r="D3041" s="245"/>
      <c r="H3041" s="245"/>
    </row>
    <row r="3042" spans="4:8">
      <c r="D3042" s="245"/>
      <c r="H3042" s="245"/>
    </row>
    <row r="3043" spans="4:8">
      <c r="D3043" s="245"/>
      <c r="H3043" s="245"/>
    </row>
    <row r="3044" spans="4:8">
      <c r="D3044" s="245"/>
      <c r="H3044" s="245"/>
    </row>
    <row r="3045" spans="4:8">
      <c r="D3045" s="245"/>
      <c r="H3045" s="245"/>
    </row>
    <row r="3046" spans="4:8">
      <c r="D3046" s="245"/>
      <c r="H3046" s="245"/>
    </row>
    <row r="3047" spans="4:8">
      <c r="D3047" s="245"/>
      <c r="H3047" s="245"/>
    </row>
    <row r="3048" spans="4:8">
      <c r="D3048" s="245"/>
      <c r="H3048" s="245"/>
    </row>
    <row r="3049" spans="4:8">
      <c r="D3049" s="245"/>
      <c r="H3049" s="245"/>
    </row>
    <row r="3050" spans="4:8">
      <c r="D3050" s="245"/>
      <c r="H3050" s="245"/>
    </row>
    <row r="3051" spans="4:8">
      <c r="D3051" s="245"/>
      <c r="H3051" s="245"/>
    </row>
    <row r="3052" spans="4:8">
      <c r="D3052" s="245"/>
      <c r="H3052" s="245"/>
    </row>
    <row r="3053" spans="4:8">
      <c r="D3053" s="245"/>
      <c r="H3053" s="245"/>
    </row>
    <row r="3054" spans="4:8">
      <c r="D3054" s="245"/>
      <c r="H3054" s="245"/>
    </row>
    <row r="3055" spans="4:8">
      <c r="D3055" s="245"/>
      <c r="H3055" s="245"/>
    </row>
    <row r="3056" spans="4:8">
      <c r="D3056" s="245"/>
      <c r="H3056" s="245"/>
    </row>
    <row r="3057" spans="4:8">
      <c r="D3057" s="245"/>
      <c r="H3057" s="245"/>
    </row>
    <row r="3058" spans="4:8">
      <c r="D3058" s="245"/>
      <c r="H3058" s="245"/>
    </row>
    <row r="3059" spans="4:8">
      <c r="D3059" s="245"/>
      <c r="H3059" s="245"/>
    </row>
    <row r="3060" spans="4:8">
      <c r="D3060" s="245"/>
      <c r="H3060" s="245"/>
    </row>
    <row r="3061" spans="4:8">
      <c r="D3061" s="245"/>
      <c r="H3061" s="245"/>
    </row>
    <row r="3062" spans="4:8">
      <c r="D3062" s="245"/>
      <c r="H3062" s="245"/>
    </row>
    <row r="3063" spans="4:8">
      <c r="D3063" s="245"/>
      <c r="H3063" s="245"/>
    </row>
    <row r="3064" spans="4:8">
      <c r="D3064" s="245"/>
      <c r="H3064" s="245"/>
    </row>
    <row r="3065" spans="4:8">
      <c r="D3065" s="245"/>
      <c r="H3065" s="245"/>
    </row>
    <row r="3066" spans="4:8">
      <c r="D3066" s="245"/>
      <c r="H3066" s="245"/>
    </row>
    <row r="3067" spans="4:8">
      <c r="D3067" s="245"/>
      <c r="H3067" s="245"/>
    </row>
    <row r="3068" spans="4:8">
      <c r="D3068" s="245"/>
      <c r="H3068" s="245"/>
    </row>
    <row r="3069" spans="4:8">
      <c r="D3069" s="245"/>
      <c r="H3069" s="245"/>
    </row>
    <row r="3070" spans="4:8">
      <c r="D3070" s="245"/>
      <c r="H3070" s="245"/>
    </row>
    <row r="3071" spans="4:8">
      <c r="D3071" s="245"/>
      <c r="H3071" s="245"/>
    </row>
    <row r="3072" spans="4:8">
      <c r="D3072" s="245"/>
      <c r="H3072" s="245"/>
    </row>
    <row r="3073" spans="4:8">
      <c r="D3073" s="245"/>
      <c r="H3073" s="245"/>
    </row>
    <row r="3074" spans="4:8">
      <c r="D3074" s="245"/>
      <c r="H3074" s="245"/>
    </row>
    <row r="3075" spans="4:8">
      <c r="D3075" s="245"/>
      <c r="H3075" s="245"/>
    </row>
    <row r="3076" spans="4:8">
      <c r="D3076" s="245"/>
      <c r="H3076" s="245"/>
    </row>
    <row r="3077" spans="4:8">
      <c r="D3077" s="245"/>
      <c r="H3077" s="245"/>
    </row>
    <row r="3078" spans="4:8">
      <c r="D3078" s="245"/>
      <c r="H3078" s="245"/>
    </row>
    <row r="3079" spans="4:8">
      <c r="D3079" s="245"/>
      <c r="H3079" s="245"/>
    </row>
    <row r="3080" spans="4:8">
      <c r="D3080" s="245"/>
      <c r="H3080" s="245"/>
    </row>
    <row r="3081" spans="4:8">
      <c r="D3081" s="245"/>
      <c r="H3081" s="245"/>
    </row>
    <row r="3082" spans="4:8">
      <c r="D3082" s="245"/>
      <c r="H3082" s="245"/>
    </row>
    <row r="3083" spans="4:8">
      <c r="D3083" s="245"/>
      <c r="H3083" s="245"/>
    </row>
    <row r="3084" spans="4:8">
      <c r="D3084" s="245"/>
      <c r="H3084" s="245"/>
    </row>
    <row r="3085" spans="4:8">
      <c r="D3085" s="245"/>
      <c r="H3085" s="245"/>
    </row>
    <row r="3086" spans="4:8">
      <c r="D3086" s="245"/>
      <c r="H3086" s="245"/>
    </row>
    <row r="3087" spans="4:8">
      <c r="D3087" s="245"/>
      <c r="H3087" s="245"/>
    </row>
    <row r="3088" spans="4:8">
      <c r="D3088" s="245"/>
      <c r="H3088" s="245"/>
    </row>
    <row r="3089" spans="4:8">
      <c r="D3089" s="245"/>
      <c r="H3089" s="245"/>
    </row>
    <row r="3090" spans="4:8">
      <c r="D3090" s="245"/>
      <c r="H3090" s="245"/>
    </row>
    <row r="3091" spans="4:8">
      <c r="D3091" s="245"/>
      <c r="H3091" s="245"/>
    </row>
    <row r="3092" spans="4:8">
      <c r="D3092" s="245"/>
      <c r="H3092" s="245"/>
    </row>
    <row r="3093" spans="4:8">
      <c r="D3093" s="245"/>
      <c r="H3093" s="245"/>
    </row>
    <row r="3094" spans="4:8">
      <c r="D3094" s="245"/>
      <c r="H3094" s="245"/>
    </row>
    <row r="3095" spans="4:8">
      <c r="D3095" s="245"/>
      <c r="H3095" s="245"/>
    </row>
    <row r="3096" spans="4:8">
      <c r="D3096" s="245"/>
      <c r="H3096" s="245"/>
    </row>
    <row r="3097" spans="4:8">
      <c r="D3097" s="245"/>
      <c r="H3097" s="245"/>
    </row>
    <row r="3098" spans="4:8">
      <c r="D3098" s="245"/>
      <c r="H3098" s="245"/>
    </row>
    <row r="3099" spans="4:8">
      <c r="D3099" s="245"/>
      <c r="H3099" s="245"/>
    </row>
    <row r="3100" spans="4:8">
      <c r="D3100" s="245"/>
      <c r="H3100" s="245"/>
    </row>
    <row r="3101" spans="4:8">
      <c r="D3101" s="245"/>
      <c r="H3101" s="245"/>
    </row>
    <row r="3102" spans="4:8">
      <c r="D3102" s="245"/>
      <c r="H3102" s="245"/>
    </row>
    <row r="3103" spans="4:8">
      <c r="D3103" s="245"/>
      <c r="H3103" s="245"/>
    </row>
    <row r="3104" spans="4:8">
      <c r="D3104" s="245"/>
      <c r="H3104" s="245"/>
    </row>
    <row r="3105" spans="4:8">
      <c r="D3105" s="245"/>
      <c r="H3105" s="245"/>
    </row>
    <row r="3106" spans="4:8">
      <c r="D3106" s="245"/>
      <c r="H3106" s="245"/>
    </row>
    <row r="3107" spans="4:8">
      <c r="D3107" s="245"/>
      <c r="H3107" s="245"/>
    </row>
    <row r="3108" spans="4:8">
      <c r="D3108" s="245"/>
      <c r="H3108" s="245"/>
    </row>
    <row r="3109" spans="4:8">
      <c r="D3109" s="245"/>
      <c r="H3109" s="245"/>
    </row>
    <row r="3110" spans="4:8">
      <c r="D3110" s="245"/>
      <c r="H3110" s="245"/>
    </row>
    <row r="3111" spans="4:8">
      <c r="D3111" s="245"/>
      <c r="H3111" s="245"/>
    </row>
    <row r="3112" spans="4:8">
      <c r="D3112" s="245"/>
      <c r="H3112" s="245"/>
    </row>
    <row r="3113" spans="4:8">
      <c r="D3113" s="245"/>
      <c r="H3113" s="245"/>
    </row>
    <row r="3114" spans="4:8">
      <c r="D3114" s="245"/>
      <c r="H3114" s="245"/>
    </row>
    <row r="3115" spans="4:8">
      <c r="D3115" s="245"/>
      <c r="H3115" s="245"/>
    </row>
    <row r="3116" spans="4:8">
      <c r="D3116" s="245"/>
      <c r="H3116" s="245"/>
    </row>
    <row r="3117" spans="4:8">
      <c r="D3117" s="245"/>
      <c r="H3117" s="245"/>
    </row>
    <row r="3118" spans="4:8">
      <c r="D3118" s="245"/>
      <c r="H3118" s="245"/>
    </row>
    <row r="3119" spans="4:8">
      <c r="D3119" s="245"/>
      <c r="H3119" s="245"/>
    </row>
    <row r="3120" spans="4:8">
      <c r="D3120" s="245"/>
      <c r="H3120" s="245"/>
    </row>
    <row r="3121" spans="4:8">
      <c r="D3121" s="245"/>
      <c r="H3121" s="245"/>
    </row>
    <row r="3122" spans="4:8">
      <c r="D3122" s="245"/>
      <c r="H3122" s="245"/>
    </row>
    <row r="3123" spans="4:8">
      <c r="D3123" s="245"/>
      <c r="H3123" s="245"/>
    </row>
    <row r="3124" spans="4:8">
      <c r="D3124" s="245"/>
      <c r="H3124" s="245"/>
    </row>
    <row r="3125" spans="4:8">
      <c r="D3125" s="245"/>
      <c r="H3125" s="245"/>
    </row>
    <row r="3126" spans="4:8">
      <c r="D3126" s="245"/>
      <c r="H3126" s="245"/>
    </row>
    <row r="3127" spans="4:8">
      <c r="D3127" s="245"/>
      <c r="H3127" s="245"/>
    </row>
    <row r="3128" spans="4:8">
      <c r="D3128" s="245"/>
      <c r="H3128" s="245"/>
    </row>
    <row r="3129" spans="4:8">
      <c r="D3129" s="245"/>
      <c r="H3129" s="245"/>
    </row>
    <row r="3130" spans="4:8">
      <c r="D3130" s="245"/>
      <c r="H3130" s="245"/>
    </row>
    <row r="3131" spans="4:8">
      <c r="D3131" s="245"/>
      <c r="H3131" s="245"/>
    </row>
    <row r="3132" spans="4:8">
      <c r="D3132" s="245"/>
      <c r="H3132" s="245"/>
    </row>
    <row r="3133" spans="4:8">
      <c r="D3133" s="245"/>
      <c r="H3133" s="245"/>
    </row>
    <row r="3134" spans="4:8">
      <c r="D3134" s="245"/>
      <c r="H3134" s="245"/>
    </row>
    <row r="3135" spans="4:8">
      <c r="D3135" s="245"/>
      <c r="H3135" s="245"/>
    </row>
    <row r="3136" spans="4:8">
      <c r="D3136" s="245"/>
      <c r="H3136" s="245"/>
    </row>
    <row r="3137" spans="4:8">
      <c r="D3137" s="245"/>
      <c r="H3137" s="245"/>
    </row>
    <row r="3138" spans="4:8">
      <c r="D3138" s="245"/>
      <c r="H3138" s="245"/>
    </row>
    <row r="3139" spans="4:8">
      <c r="D3139" s="245"/>
      <c r="H3139" s="245"/>
    </row>
    <row r="3140" spans="4:8">
      <c r="D3140" s="245"/>
      <c r="H3140" s="245"/>
    </row>
    <row r="3141" spans="4:8">
      <c r="D3141" s="245"/>
      <c r="H3141" s="245"/>
    </row>
    <row r="3142" spans="4:8">
      <c r="D3142" s="245"/>
      <c r="H3142" s="245"/>
    </row>
    <row r="3143" spans="4:8">
      <c r="D3143" s="245"/>
      <c r="H3143" s="245"/>
    </row>
    <row r="3144" spans="4:8">
      <c r="D3144" s="245"/>
      <c r="H3144" s="245"/>
    </row>
    <row r="3145" spans="4:8">
      <c r="D3145" s="245"/>
      <c r="H3145" s="245"/>
    </row>
    <row r="3146" spans="4:8">
      <c r="D3146" s="245"/>
      <c r="H3146" s="245"/>
    </row>
    <row r="3147" spans="4:8">
      <c r="D3147" s="245"/>
      <c r="H3147" s="245"/>
    </row>
    <row r="3148" spans="4:8">
      <c r="D3148" s="245"/>
      <c r="H3148" s="245"/>
    </row>
    <row r="3149" spans="4:8">
      <c r="D3149" s="245"/>
      <c r="H3149" s="245"/>
    </row>
    <row r="3150" spans="4:8">
      <c r="D3150" s="245"/>
      <c r="H3150" s="245"/>
    </row>
    <row r="3151" spans="4:8">
      <c r="D3151" s="245"/>
      <c r="H3151" s="245"/>
    </row>
    <row r="3152" spans="4:8">
      <c r="D3152" s="245"/>
      <c r="H3152" s="245"/>
    </row>
    <row r="3153" spans="4:8">
      <c r="D3153" s="245"/>
      <c r="H3153" s="245"/>
    </row>
    <row r="3154" spans="4:8">
      <c r="D3154" s="245"/>
      <c r="H3154" s="245"/>
    </row>
    <row r="3155" spans="4:8">
      <c r="D3155" s="245"/>
      <c r="H3155" s="245"/>
    </row>
    <row r="3156" spans="4:8">
      <c r="D3156" s="245"/>
      <c r="H3156" s="245"/>
    </row>
    <row r="3157" spans="4:8">
      <c r="D3157" s="245"/>
      <c r="H3157" s="245"/>
    </row>
    <row r="3158" spans="4:8">
      <c r="D3158" s="245"/>
      <c r="H3158" s="245"/>
    </row>
    <row r="3159" spans="4:8">
      <c r="D3159" s="245"/>
      <c r="H3159" s="245"/>
    </row>
    <row r="3160" spans="4:8">
      <c r="D3160" s="245"/>
      <c r="H3160" s="245"/>
    </row>
    <row r="3161" spans="4:8">
      <c r="D3161" s="245"/>
      <c r="H3161" s="245"/>
    </row>
    <row r="3162" spans="4:8">
      <c r="D3162" s="245"/>
      <c r="H3162" s="245"/>
    </row>
    <row r="3163" spans="4:8">
      <c r="D3163" s="245"/>
      <c r="H3163" s="245"/>
    </row>
    <row r="3164" spans="4:8">
      <c r="D3164" s="245"/>
      <c r="H3164" s="245"/>
    </row>
    <row r="3165" spans="4:8">
      <c r="D3165" s="245"/>
      <c r="H3165" s="245"/>
    </row>
    <row r="3166" spans="4:8">
      <c r="D3166" s="245"/>
      <c r="H3166" s="245"/>
    </row>
    <row r="3167" spans="4:8">
      <c r="D3167" s="245"/>
      <c r="H3167" s="245"/>
    </row>
    <row r="3168" spans="4:8">
      <c r="D3168" s="245"/>
      <c r="H3168" s="245"/>
    </row>
    <row r="3169" spans="4:8">
      <c r="D3169" s="245"/>
      <c r="H3169" s="245"/>
    </row>
    <row r="3170" spans="4:8">
      <c r="D3170" s="245"/>
      <c r="H3170" s="245"/>
    </row>
    <row r="3171" spans="4:8">
      <c r="D3171" s="245"/>
      <c r="H3171" s="245"/>
    </row>
    <row r="3172" spans="4:8">
      <c r="D3172" s="245"/>
      <c r="H3172" s="245"/>
    </row>
    <row r="3173" spans="4:8">
      <c r="D3173" s="245"/>
      <c r="H3173" s="245"/>
    </row>
    <row r="3174" spans="4:8">
      <c r="D3174" s="245"/>
      <c r="H3174" s="245"/>
    </row>
    <row r="3175" spans="4:8">
      <c r="D3175" s="245"/>
      <c r="H3175" s="245"/>
    </row>
    <row r="3176" spans="4:8">
      <c r="D3176" s="245"/>
      <c r="H3176" s="245"/>
    </row>
    <row r="3177" spans="4:8">
      <c r="D3177" s="245"/>
      <c r="H3177" s="245"/>
    </row>
    <row r="3178" spans="4:8">
      <c r="D3178" s="245"/>
      <c r="H3178" s="245"/>
    </row>
    <row r="3179" spans="4:8">
      <c r="D3179" s="245"/>
      <c r="H3179" s="245"/>
    </row>
    <row r="3180" spans="4:8">
      <c r="D3180" s="245"/>
      <c r="H3180" s="245"/>
    </row>
    <row r="3181" spans="4:8">
      <c r="D3181" s="245"/>
      <c r="H3181" s="245"/>
    </row>
    <row r="3182" spans="4:8">
      <c r="D3182" s="245"/>
      <c r="H3182" s="245"/>
    </row>
    <row r="3183" spans="4:8">
      <c r="D3183" s="245"/>
      <c r="H3183" s="245"/>
    </row>
    <row r="3184" spans="4:8">
      <c r="D3184" s="245"/>
      <c r="H3184" s="245"/>
    </row>
    <row r="3185" spans="4:8">
      <c r="D3185" s="245"/>
      <c r="H3185" s="245"/>
    </row>
    <row r="3186" spans="4:8">
      <c r="D3186" s="245"/>
      <c r="H3186" s="245"/>
    </row>
    <row r="3187" spans="4:8">
      <c r="D3187" s="245"/>
      <c r="H3187" s="245"/>
    </row>
    <row r="3188" spans="4:8">
      <c r="D3188" s="245"/>
      <c r="H3188" s="245"/>
    </row>
    <row r="3189" spans="4:8">
      <c r="D3189" s="245"/>
      <c r="H3189" s="245"/>
    </row>
    <row r="3190" spans="4:8">
      <c r="D3190" s="245"/>
      <c r="H3190" s="245"/>
    </row>
    <row r="3191" spans="4:8">
      <c r="D3191" s="245"/>
      <c r="H3191" s="245"/>
    </row>
    <row r="3192" spans="4:8">
      <c r="D3192" s="245"/>
      <c r="H3192" s="245"/>
    </row>
    <row r="3193" spans="4:8">
      <c r="D3193" s="245"/>
      <c r="H3193" s="245"/>
    </row>
    <row r="3194" spans="4:8">
      <c r="D3194" s="245"/>
      <c r="H3194" s="245"/>
    </row>
    <row r="3195" spans="4:8">
      <c r="D3195" s="245"/>
      <c r="H3195" s="245"/>
    </row>
    <row r="3196" spans="4:8">
      <c r="D3196" s="245"/>
      <c r="H3196" s="245"/>
    </row>
    <row r="3197" spans="4:8">
      <c r="D3197" s="245"/>
      <c r="H3197" s="245"/>
    </row>
    <row r="3198" spans="4:8">
      <c r="D3198" s="245"/>
      <c r="H3198" s="245"/>
    </row>
    <row r="3199" spans="4:8">
      <c r="D3199" s="245"/>
      <c r="H3199" s="245"/>
    </row>
    <row r="3200" spans="4:8">
      <c r="D3200" s="245"/>
      <c r="H3200" s="245"/>
    </row>
    <row r="3201" spans="4:8">
      <c r="D3201" s="245"/>
      <c r="H3201" s="245"/>
    </row>
    <row r="3202" spans="4:8">
      <c r="D3202" s="245"/>
      <c r="H3202" s="245"/>
    </row>
    <row r="3203" spans="4:8">
      <c r="D3203" s="245"/>
      <c r="H3203" s="245"/>
    </row>
    <row r="3204" spans="4:8">
      <c r="D3204" s="245"/>
      <c r="H3204" s="245"/>
    </row>
    <row r="3205" spans="4:8">
      <c r="D3205" s="245"/>
      <c r="H3205" s="245"/>
    </row>
    <row r="3206" spans="4:8">
      <c r="D3206" s="245"/>
      <c r="H3206" s="245"/>
    </row>
    <row r="3207" spans="4:8">
      <c r="D3207" s="245"/>
      <c r="H3207" s="245"/>
    </row>
    <row r="3208" spans="4:8">
      <c r="D3208" s="245"/>
      <c r="H3208" s="245"/>
    </row>
    <row r="3209" spans="4:8">
      <c r="D3209" s="245"/>
      <c r="H3209" s="245"/>
    </row>
    <row r="3210" spans="4:8">
      <c r="D3210" s="245"/>
      <c r="H3210" s="245"/>
    </row>
    <row r="3211" spans="4:8">
      <c r="D3211" s="245"/>
      <c r="H3211" s="245"/>
    </row>
    <row r="3212" spans="4:8">
      <c r="D3212" s="245"/>
      <c r="H3212" s="245"/>
    </row>
    <row r="3213" spans="4:8">
      <c r="D3213" s="245"/>
      <c r="H3213" s="245"/>
    </row>
    <row r="3214" spans="4:8">
      <c r="D3214" s="245"/>
      <c r="H3214" s="245"/>
    </row>
    <row r="3215" spans="4:8">
      <c r="D3215" s="245"/>
      <c r="H3215" s="245"/>
    </row>
    <row r="3216" spans="4:8">
      <c r="D3216" s="245"/>
      <c r="H3216" s="245"/>
    </row>
    <row r="3217" spans="4:8">
      <c r="D3217" s="245"/>
      <c r="H3217" s="245"/>
    </row>
    <row r="3218" spans="4:8">
      <c r="D3218" s="245"/>
      <c r="H3218" s="245"/>
    </row>
    <row r="3219" spans="4:8">
      <c r="D3219" s="245"/>
      <c r="H3219" s="245"/>
    </row>
    <row r="3220" spans="4:8">
      <c r="D3220" s="245"/>
      <c r="H3220" s="245"/>
    </row>
    <row r="3221" spans="4:8">
      <c r="D3221" s="245"/>
      <c r="H3221" s="245"/>
    </row>
    <row r="3222" spans="4:8">
      <c r="D3222" s="245"/>
      <c r="H3222" s="245"/>
    </row>
    <row r="3223" spans="4:8">
      <c r="D3223" s="245"/>
      <c r="H3223" s="245"/>
    </row>
    <row r="3224" spans="4:8">
      <c r="D3224" s="245"/>
      <c r="H3224" s="245"/>
    </row>
    <row r="3225" spans="4:8">
      <c r="D3225" s="245"/>
      <c r="H3225" s="245"/>
    </row>
    <row r="3226" spans="4:8">
      <c r="D3226" s="245"/>
      <c r="H3226" s="245"/>
    </row>
    <row r="3227" spans="4:8">
      <c r="D3227" s="245"/>
      <c r="H3227" s="245"/>
    </row>
    <row r="3228" spans="4:8">
      <c r="D3228" s="245"/>
      <c r="H3228" s="245"/>
    </row>
    <row r="3229" spans="4:8">
      <c r="D3229" s="245"/>
      <c r="H3229" s="245"/>
    </row>
    <row r="3230" spans="4:8">
      <c r="D3230" s="245"/>
      <c r="H3230" s="245"/>
    </row>
    <row r="3231" spans="4:8">
      <c r="D3231" s="245"/>
      <c r="H3231" s="245"/>
    </row>
    <row r="3232" spans="4:8">
      <c r="D3232" s="245"/>
      <c r="H3232" s="245"/>
    </row>
    <row r="3233" spans="4:8">
      <c r="D3233" s="245"/>
      <c r="H3233" s="245"/>
    </row>
    <row r="3234" spans="4:8">
      <c r="D3234" s="245"/>
      <c r="H3234" s="245"/>
    </row>
    <row r="3235" spans="4:8">
      <c r="D3235" s="245"/>
      <c r="H3235" s="245"/>
    </row>
    <row r="3236" spans="4:8">
      <c r="D3236" s="245"/>
      <c r="H3236" s="245"/>
    </row>
    <row r="3237" spans="4:8">
      <c r="D3237" s="245"/>
      <c r="H3237" s="245"/>
    </row>
    <row r="3238" spans="4:8">
      <c r="D3238" s="245"/>
      <c r="H3238" s="245"/>
    </row>
    <row r="3239" spans="4:8">
      <c r="D3239" s="245"/>
      <c r="H3239" s="245"/>
    </row>
    <row r="3240" spans="4:8">
      <c r="D3240" s="245"/>
      <c r="H3240" s="245"/>
    </row>
    <row r="3241" spans="4:8">
      <c r="D3241" s="245"/>
      <c r="H3241" s="245"/>
    </row>
    <row r="3242" spans="4:8">
      <c r="D3242" s="245"/>
      <c r="H3242" s="245"/>
    </row>
    <row r="3243" spans="4:8">
      <c r="D3243" s="245"/>
      <c r="H3243" s="245"/>
    </row>
    <row r="3244" spans="4:8">
      <c r="D3244" s="245"/>
      <c r="H3244" s="245"/>
    </row>
    <row r="3245" spans="4:8">
      <c r="D3245" s="245"/>
      <c r="H3245" s="245"/>
    </row>
    <row r="3246" spans="4:8">
      <c r="D3246" s="245"/>
      <c r="H3246" s="245"/>
    </row>
    <row r="3247" spans="4:8">
      <c r="D3247" s="245"/>
      <c r="H3247" s="245"/>
    </row>
    <row r="3248" spans="4:8">
      <c r="D3248" s="245"/>
      <c r="H3248" s="245"/>
    </row>
    <row r="3249" spans="4:8">
      <c r="D3249" s="245"/>
      <c r="H3249" s="245"/>
    </row>
    <row r="3250" spans="4:8">
      <c r="D3250" s="245"/>
      <c r="H3250" s="245"/>
    </row>
    <row r="3251" spans="4:8">
      <c r="D3251" s="245"/>
      <c r="H3251" s="245"/>
    </row>
    <row r="3252" spans="4:8">
      <c r="D3252" s="245"/>
      <c r="H3252" s="245"/>
    </row>
    <row r="3253" spans="4:8">
      <c r="D3253" s="245"/>
      <c r="H3253" s="245"/>
    </row>
    <row r="3254" spans="4:8">
      <c r="D3254" s="245"/>
      <c r="H3254" s="245"/>
    </row>
    <row r="3255" spans="4:8">
      <c r="D3255" s="245"/>
      <c r="H3255" s="245"/>
    </row>
    <row r="3256" spans="4:8">
      <c r="D3256" s="245"/>
      <c r="H3256" s="245"/>
    </row>
    <row r="3257" spans="4:8">
      <c r="D3257" s="245"/>
      <c r="H3257" s="245"/>
    </row>
    <row r="3258" spans="4:8">
      <c r="D3258" s="245"/>
      <c r="H3258" s="245"/>
    </row>
    <row r="3259" spans="4:8">
      <c r="D3259" s="245"/>
      <c r="H3259" s="245"/>
    </row>
    <row r="3260" spans="4:8">
      <c r="D3260" s="245"/>
      <c r="H3260" s="245"/>
    </row>
    <row r="3261" spans="4:8">
      <c r="D3261" s="245"/>
      <c r="H3261" s="245"/>
    </row>
    <row r="3262" spans="4:8">
      <c r="D3262" s="245"/>
      <c r="H3262" s="245"/>
    </row>
    <row r="3263" spans="4:8">
      <c r="D3263" s="245"/>
      <c r="H3263" s="245"/>
    </row>
    <row r="3264" spans="4:8">
      <c r="D3264" s="245"/>
      <c r="H3264" s="245"/>
    </row>
    <row r="3265" spans="4:8">
      <c r="D3265" s="245"/>
      <c r="H3265" s="245"/>
    </row>
    <row r="3266" spans="4:8">
      <c r="D3266" s="245"/>
      <c r="H3266" s="245"/>
    </row>
    <row r="3267" spans="4:8">
      <c r="D3267" s="245"/>
      <c r="H3267" s="245"/>
    </row>
    <row r="3268" spans="4:8">
      <c r="D3268" s="245"/>
      <c r="H3268" s="245"/>
    </row>
    <row r="3269" spans="4:8">
      <c r="D3269" s="245"/>
      <c r="H3269" s="245"/>
    </row>
    <row r="3270" spans="4:8">
      <c r="D3270" s="245"/>
      <c r="H3270" s="245"/>
    </row>
    <row r="3271" spans="4:8">
      <c r="D3271" s="245"/>
      <c r="H3271" s="245"/>
    </row>
    <row r="3272" spans="4:8">
      <c r="D3272" s="245"/>
      <c r="H3272" s="245"/>
    </row>
    <row r="3273" spans="4:8">
      <c r="D3273" s="245"/>
      <c r="H3273" s="245"/>
    </row>
    <row r="3274" spans="4:8">
      <c r="D3274" s="245"/>
      <c r="H3274" s="245"/>
    </row>
    <row r="3275" spans="4:8">
      <c r="D3275" s="245"/>
      <c r="H3275" s="245"/>
    </row>
    <row r="3276" spans="4:8">
      <c r="D3276" s="245"/>
      <c r="H3276" s="245"/>
    </row>
    <row r="3277" spans="4:8">
      <c r="D3277" s="245"/>
      <c r="H3277" s="245"/>
    </row>
    <row r="3278" spans="4:8">
      <c r="D3278" s="245"/>
      <c r="H3278" s="245"/>
    </row>
    <row r="3279" spans="4:8">
      <c r="D3279" s="245"/>
      <c r="H3279" s="245"/>
    </row>
    <row r="3280" spans="4:8">
      <c r="D3280" s="245"/>
      <c r="H3280" s="245"/>
    </row>
    <row r="3281" spans="4:8">
      <c r="D3281" s="245"/>
      <c r="H3281" s="245"/>
    </row>
    <row r="3282" spans="4:8">
      <c r="D3282" s="245"/>
      <c r="H3282" s="245"/>
    </row>
    <row r="3283" spans="4:8">
      <c r="D3283" s="245"/>
      <c r="H3283" s="245"/>
    </row>
    <row r="3284" spans="4:8">
      <c r="D3284" s="245"/>
      <c r="H3284" s="245"/>
    </row>
    <row r="3285" spans="4:8">
      <c r="D3285" s="245"/>
      <c r="H3285" s="245"/>
    </row>
    <row r="3286" spans="4:8">
      <c r="D3286" s="245"/>
      <c r="H3286" s="245"/>
    </row>
    <row r="3287" spans="4:8">
      <c r="D3287" s="245"/>
      <c r="H3287" s="245"/>
    </row>
    <row r="3288" spans="4:8">
      <c r="D3288" s="245"/>
      <c r="H3288" s="245"/>
    </row>
    <row r="3289" spans="4:8">
      <c r="D3289" s="245"/>
      <c r="H3289" s="245"/>
    </row>
    <row r="3290" spans="4:8">
      <c r="D3290" s="245"/>
      <c r="H3290" s="245"/>
    </row>
    <row r="3291" spans="4:8">
      <c r="D3291" s="245"/>
      <c r="H3291" s="245"/>
    </row>
    <row r="3292" spans="4:8">
      <c r="D3292" s="245"/>
      <c r="H3292" s="245"/>
    </row>
    <row r="3293" spans="4:8">
      <c r="D3293" s="245"/>
      <c r="H3293" s="245"/>
    </row>
    <row r="3294" spans="4:8">
      <c r="D3294" s="245"/>
      <c r="H3294" s="245"/>
    </row>
    <row r="3295" spans="4:8">
      <c r="D3295" s="245"/>
      <c r="H3295" s="245"/>
    </row>
    <row r="3296" spans="4:8">
      <c r="D3296" s="245"/>
      <c r="H3296" s="245"/>
    </row>
    <row r="3297" spans="4:8">
      <c r="D3297" s="245"/>
      <c r="H3297" s="245"/>
    </row>
    <row r="3298" spans="4:8">
      <c r="D3298" s="245"/>
      <c r="H3298" s="245"/>
    </row>
    <row r="3299" spans="4:8">
      <c r="D3299" s="245"/>
      <c r="H3299" s="245"/>
    </row>
    <row r="3300" spans="4:8">
      <c r="D3300" s="245"/>
      <c r="H3300" s="245"/>
    </row>
    <row r="3301" spans="4:8">
      <c r="D3301" s="245"/>
      <c r="H3301" s="245"/>
    </row>
    <row r="3302" spans="4:8">
      <c r="D3302" s="245"/>
      <c r="H3302" s="245"/>
    </row>
    <row r="3303" spans="4:8">
      <c r="D3303" s="245"/>
      <c r="H3303" s="245"/>
    </row>
    <row r="3304" spans="4:8">
      <c r="D3304" s="245"/>
      <c r="H3304" s="245"/>
    </row>
    <row r="3305" spans="4:8">
      <c r="D3305" s="245"/>
      <c r="H3305" s="245"/>
    </row>
    <row r="3306" spans="4:8">
      <c r="D3306" s="245"/>
      <c r="H3306" s="245"/>
    </row>
    <row r="3307" spans="4:8">
      <c r="D3307" s="245"/>
      <c r="H3307" s="245"/>
    </row>
    <row r="3308" spans="4:8">
      <c r="D3308" s="245"/>
      <c r="H3308" s="245"/>
    </row>
    <row r="3309" spans="4:8">
      <c r="D3309" s="245"/>
      <c r="H3309" s="245"/>
    </row>
    <row r="3310" spans="4:8">
      <c r="D3310" s="245"/>
      <c r="H3310" s="245"/>
    </row>
    <row r="3311" spans="4:8">
      <c r="D3311" s="245"/>
      <c r="H3311" s="245"/>
    </row>
    <row r="3312" spans="4:8">
      <c r="D3312" s="245"/>
      <c r="H3312" s="245"/>
    </row>
    <row r="3313" spans="4:8">
      <c r="D3313" s="245"/>
      <c r="H3313" s="245"/>
    </row>
    <row r="3314" spans="4:8">
      <c r="D3314" s="245"/>
      <c r="H3314" s="245"/>
    </row>
    <row r="3315" spans="4:8">
      <c r="D3315" s="245"/>
      <c r="H3315" s="245"/>
    </row>
    <row r="3316" spans="4:8">
      <c r="D3316" s="245"/>
      <c r="H3316" s="245"/>
    </row>
    <row r="3317" spans="4:8">
      <c r="D3317" s="245"/>
      <c r="H3317" s="245"/>
    </row>
    <row r="3318" spans="4:8">
      <c r="D3318" s="245"/>
      <c r="H3318" s="245"/>
    </row>
    <row r="3319" spans="4:8">
      <c r="D3319" s="245"/>
      <c r="H3319" s="245"/>
    </row>
    <row r="3320" spans="4:8">
      <c r="D3320" s="245"/>
      <c r="H3320" s="245"/>
    </row>
    <row r="3321" spans="4:8">
      <c r="D3321" s="245"/>
      <c r="H3321" s="245"/>
    </row>
    <row r="3322" spans="4:8">
      <c r="D3322" s="245"/>
      <c r="H3322" s="245"/>
    </row>
    <row r="3323" spans="4:8">
      <c r="D3323" s="245"/>
      <c r="H3323" s="245"/>
    </row>
    <row r="3324" spans="4:8">
      <c r="D3324" s="245"/>
      <c r="H3324" s="245"/>
    </row>
    <row r="3325" spans="4:8">
      <c r="D3325" s="245"/>
      <c r="H3325" s="245"/>
    </row>
    <row r="3326" spans="4:8">
      <c r="D3326" s="245"/>
      <c r="H3326" s="245"/>
    </row>
    <row r="3327" spans="4:8">
      <c r="D3327" s="245"/>
      <c r="H3327" s="245"/>
    </row>
    <row r="3328" spans="4:8">
      <c r="D3328" s="245"/>
      <c r="H3328" s="245"/>
    </row>
    <row r="3329" spans="4:8">
      <c r="D3329" s="245"/>
      <c r="H3329" s="245"/>
    </row>
    <row r="3330" spans="4:8">
      <c r="D3330" s="245"/>
      <c r="H3330" s="245"/>
    </row>
    <row r="3331" spans="4:8">
      <c r="D3331" s="245"/>
      <c r="H3331" s="245"/>
    </row>
    <row r="3332" spans="4:8">
      <c r="D3332" s="245"/>
      <c r="H3332" s="245"/>
    </row>
    <row r="3333" spans="4:8">
      <c r="D3333" s="245"/>
      <c r="H3333" s="245"/>
    </row>
    <row r="3334" spans="4:8">
      <c r="D3334" s="245"/>
      <c r="H3334" s="245"/>
    </row>
    <row r="3335" spans="4:8">
      <c r="D3335" s="245"/>
      <c r="H3335" s="245"/>
    </row>
    <row r="3336" spans="4:8">
      <c r="D3336" s="245"/>
      <c r="H3336" s="245"/>
    </row>
    <row r="3337" spans="4:8">
      <c r="D3337" s="245"/>
      <c r="H3337" s="245"/>
    </row>
    <row r="3338" spans="4:8">
      <c r="D3338" s="245"/>
      <c r="H3338" s="245"/>
    </row>
    <row r="3339" spans="4:8">
      <c r="D3339" s="245"/>
      <c r="H3339" s="245"/>
    </row>
    <row r="3340" spans="4:8">
      <c r="D3340" s="245"/>
      <c r="H3340" s="245"/>
    </row>
    <row r="3341" spans="4:8">
      <c r="D3341" s="245"/>
      <c r="H3341" s="245"/>
    </row>
    <row r="3342" spans="4:8">
      <c r="D3342" s="245"/>
      <c r="H3342" s="245"/>
    </row>
    <row r="3343" spans="4:8">
      <c r="D3343" s="245"/>
      <c r="H3343" s="245"/>
    </row>
    <row r="3344" spans="4:8">
      <c r="D3344" s="245"/>
      <c r="H3344" s="245"/>
    </row>
    <row r="3345" spans="4:8">
      <c r="D3345" s="245"/>
      <c r="H3345" s="245"/>
    </row>
    <row r="3346" spans="4:8">
      <c r="D3346" s="245"/>
      <c r="H3346" s="245"/>
    </row>
    <row r="3347" spans="4:8">
      <c r="D3347" s="245"/>
      <c r="H3347" s="245"/>
    </row>
    <row r="3348" spans="4:8">
      <c r="D3348" s="245"/>
      <c r="H3348" s="245"/>
    </row>
    <row r="3349" spans="4:8">
      <c r="D3349" s="245"/>
      <c r="H3349" s="245"/>
    </row>
    <row r="3350" spans="4:8">
      <c r="D3350" s="245"/>
      <c r="H3350" s="245"/>
    </row>
    <row r="3351" spans="4:8">
      <c r="D3351" s="245"/>
      <c r="H3351" s="245"/>
    </row>
    <row r="3352" spans="4:8">
      <c r="D3352" s="245"/>
      <c r="H3352" s="245"/>
    </row>
    <row r="3353" spans="4:8">
      <c r="D3353" s="245"/>
      <c r="H3353" s="245"/>
    </row>
    <row r="3354" spans="4:8">
      <c r="D3354" s="245"/>
      <c r="H3354" s="245"/>
    </row>
    <row r="3355" spans="4:8">
      <c r="D3355" s="245"/>
      <c r="H3355" s="245"/>
    </row>
    <row r="3356" spans="4:8">
      <c r="D3356" s="245"/>
      <c r="H3356" s="245"/>
    </row>
    <row r="3357" spans="4:8">
      <c r="D3357" s="245"/>
      <c r="H3357" s="245"/>
    </row>
    <row r="3358" spans="4:8">
      <c r="D3358" s="245"/>
      <c r="H3358" s="245"/>
    </row>
    <row r="3359" spans="4:8">
      <c r="D3359" s="245"/>
      <c r="H3359" s="245"/>
    </row>
    <row r="3360" spans="4:8">
      <c r="D3360" s="245"/>
      <c r="H3360" s="245"/>
    </row>
    <row r="3361" spans="4:8">
      <c r="D3361" s="245"/>
      <c r="H3361" s="245"/>
    </row>
    <row r="3362" spans="4:8">
      <c r="D3362" s="245"/>
      <c r="H3362" s="245"/>
    </row>
    <row r="3363" spans="4:8">
      <c r="D3363" s="245"/>
      <c r="H3363" s="245"/>
    </row>
    <row r="3364" spans="4:8">
      <c r="D3364" s="245"/>
      <c r="H3364" s="245"/>
    </row>
    <row r="3365" spans="4:8">
      <c r="D3365" s="245"/>
      <c r="H3365" s="245"/>
    </row>
    <row r="3366" spans="4:8">
      <c r="D3366" s="245"/>
      <c r="H3366" s="245"/>
    </row>
    <row r="3367" spans="4:8">
      <c r="D3367" s="245"/>
      <c r="H3367" s="245"/>
    </row>
    <row r="3368" spans="4:8">
      <c r="D3368" s="245"/>
      <c r="H3368" s="245"/>
    </row>
    <row r="3369" spans="4:8">
      <c r="D3369" s="245"/>
      <c r="H3369" s="245"/>
    </row>
    <row r="3370" spans="4:8">
      <c r="D3370" s="245"/>
      <c r="H3370" s="245"/>
    </row>
    <row r="3371" spans="4:8">
      <c r="D3371" s="245"/>
      <c r="H3371" s="245"/>
    </row>
    <row r="3372" spans="4:8">
      <c r="D3372" s="245"/>
      <c r="H3372" s="245"/>
    </row>
    <row r="3373" spans="4:8">
      <c r="D3373" s="245"/>
      <c r="H3373" s="245"/>
    </row>
    <row r="3374" spans="4:8">
      <c r="D3374" s="245"/>
      <c r="H3374" s="245"/>
    </row>
    <row r="3375" spans="4:8">
      <c r="D3375" s="245"/>
      <c r="H3375" s="245"/>
    </row>
    <row r="3376" spans="4:8">
      <c r="D3376" s="245"/>
      <c r="H3376" s="245"/>
    </row>
    <row r="3377" spans="4:8">
      <c r="D3377" s="245"/>
      <c r="H3377" s="245"/>
    </row>
    <row r="3378" spans="4:8">
      <c r="D3378" s="245"/>
      <c r="H3378" s="245"/>
    </row>
    <row r="3379" spans="4:8">
      <c r="D3379" s="245"/>
      <c r="H3379" s="245"/>
    </row>
    <row r="3380" spans="4:8">
      <c r="D3380" s="245"/>
      <c r="H3380" s="245"/>
    </row>
    <row r="3381" spans="4:8">
      <c r="D3381" s="245"/>
      <c r="H3381" s="245"/>
    </row>
    <row r="3382" spans="4:8">
      <c r="D3382" s="245"/>
      <c r="H3382" s="245"/>
    </row>
    <row r="3383" spans="4:8">
      <c r="D3383" s="245"/>
      <c r="H3383" s="245"/>
    </row>
    <row r="3384" spans="4:8">
      <c r="D3384" s="245"/>
      <c r="H3384" s="245"/>
    </row>
    <row r="3385" spans="4:8">
      <c r="D3385" s="245"/>
      <c r="H3385" s="245"/>
    </row>
    <row r="3386" spans="4:8">
      <c r="D3386" s="245"/>
      <c r="H3386" s="245"/>
    </row>
    <row r="3387" spans="4:8">
      <c r="D3387" s="245"/>
      <c r="H3387" s="245"/>
    </row>
    <row r="3388" spans="4:8">
      <c r="D3388" s="245"/>
      <c r="H3388" s="245"/>
    </row>
    <row r="3389" spans="4:8">
      <c r="D3389" s="245"/>
      <c r="H3389" s="245"/>
    </row>
    <row r="3390" spans="4:8">
      <c r="D3390" s="245"/>
      <c r="H3390" s="245"/>
    </row>
    <row r="3391" spans="4:8">
      <c r="D3391" s="245"/>
      <c r="H3391" s="245"/>
    </row>
    <row r="3392" spans="4:8">
      <c r="D3392" s="245"/>
      <c r="H3392" s="245"/>
    </row>
    <row r="3393" spans="4:8">
      <c r="D3393" s="245"/>
      <c r="H3393" s="245"/>
    </row>
    <row r="3394" spans="4:8">
      <c r="D3394" s="245"/>
      <c r="H3394" s="245"/>
    </row>
    <row r="3395" spans="4:8">
      <c r="D3395" s="245"/>
      <c r="H3395" s="245"/>
    </row>
    <row r="3396" spans="4:8">
      <c r="D3396" s="245"/>
      <c r="H3396" s="245"/>
    </row>
    <row r="3397" spans="4:8">
      <c r="D3397" s="245"/>
      <c r="H3397" s="245"/>
    </row>
    <row r="3398" spans="4:8">
      <c r="D3398" s="245"/>
      <c r="H3398" s="245"/>
    </row>
    <row r="3399" spans="4:8">
      <c r="D3399" s="245"/>
      <c r="H3399" s="245"/>
    </row>
    <row r="3400" spans="4:8">
      <c r="D3400" s="245"/>
      <c r="H3400" s="245"/>
    </row>
    <row r="3401" spans="4:8">
      <c r="D3401" s="245"/>
      <c r="H3401" s="245"/>
    </row>
    <row r="3402" spans="4:8">
      <c r="D3402" s="245"/>
      <c r="H3402" s="245"/>
    </row>
    <row r="3403" spans="4:8">
      <c r="D3403" s="245"/>
      <c r="H3403" s="245"/>
    </row>
    <row r="3404" spans="4:8">
      <c r="D3404" s="245"/>
      <c r="H3404" s="245"/>
    </row>
    <row r="3405" spans="4:8">
      <c r="D3405" s="245"/>
      <c r="H3405" s="245"/>
    </row>
    <row r="3406" spans="4:8">
      <c r="D3406" s="245"/>
      <c r="H3406" s="245"/>
    </row>
    <row r="3407" spans="4:8">
      <c r="D3407" s="245"/>
      <c r="H3407" s="245"/>
    </row>
    <row r="3408" spans="4:8">
      <c r="D3408" s="245"/>
      <c r="H3408" s="245"/>
    </row>
    <row r="3409" spans="4:8">
      <c r="D3409" s="245"/>
      <c r="H3409" s="245"/>
    </row>
    <row r="3410" spans="4:8">
      <c r="D3410" s="245"/>
      <c r="H3410" s="245"/>
    </row>
    <row r="3411" spans="4:8">
      <c r="D3411" s="245"/>
      <c r="H3411" s="245"/>
    </row>
    <row r="3412" spans="4:8">
      <c r="D3412" s="245"/>
      <c r="H3412" s="245"/>
    </row>
    <row r="3413" spans="4:8">
      <c r="D3413" s="245"/>
      <c r="H3413" s="245"/>
    </row>
    <row r="3414" spans="4:8">
      <c r="D3414" s="245"/>
      <c r="H3414" s="245"/>
    </row>
    <row r="3415" spans="4:8">
      <c r="D3415" s="245"/>
      <c r="H3415" s="245"/>
    </row>
    <row r="3416" spans="4:8">
      <c r="D3416" s="245"/>
      <c r="H3416" s="245"/>
    </row>
    <row r="3417" spans="4:8">
      <c r="D3417" s="245"/>
      <c r="H3417" s="245"/>
    </row>
    <row r="3418" spans="4:8">
      <c r="D3418" s="245"/>
      <c r="H3418" s="245"/>
    </row>
    <row r="3419" spans="4:8">
      <c r="D3419" s="245"/>
      <c r="H3419" s="245"/>
    </row>
    <row r="3420" spans="4:8">
      <c r="D3420" s="245"/>
      <c r="H3420" s="245"/>
    </row>
    <row r="3421" spans="4:8">
      <c r="D3421" s="245"/>
      <c r="H3421" s="245"/>
    </row>
    <row r="3422" spans="4:8">
      <c r="D3422" s="245"/>
      <c r="H3422" s="245"/>
    </row>
    <row r="3423" spans="4:8">
      <c r="D3423" s="245"/>
      <c r="H3423" s="245"/>
    </row>
    <row r="3424" spans="4:8">
      <c r="D3424" s="245"/>
      <c r="H3424" s="245"/>
    </row>
    <row r="3425" spans="4:8">
      <c r="D3425" s="245"/>
      <c r="H3425" s="245"/>
    </row>
    <row r="3426" spans="4:8">
      <c r="D3426" s="245"/>
      <c r="H3426" s="245"/>
    </row>
    <row r="3427" spans="4:8">
      <c r="D3427" s="245"/>
      <c r="H3427" s="245"/>
    </row>
    <row r="3428" spans="4:8">
      <c r="D3428" s="245"/>
      <c r="H3428" s="245"/>
    </row>
    <row r="3429" spans="4:8">
      <c r="D3429" s="245"/>
      <c r="H3429" s="245"/>
    </row>
    <row r="3430" spans="4:8">
      <c r="D3430" s="245"/>
      <c r="H3430" s="245"/>
    </row>
    <row r="3431" spans="4:8">
      <c r="D3431" s="245"/>
      <c r="H3431" s="245"/>
    </row>
    <row r="3432" spans="4:8">
      <c r="D3432" s="245"/>
      <c r="H3432" s="245"/>
    </row>
    <row r="3433" spans="4:8">
      <c r="D3433" s="245"/>
      <c r="H3433" s="245"/>
    </row>
    <row r="3434" spans="4:8">
      <c r="D3434" s="245"/>
      <c r="H3434" s="245"/>
    </row>
    <row r="3435" spans="4:8">
      <c r="D3435" s="245"/>
      <c r="H3435" s="245"/>
    </row>
    <row r="3436" spans="4:8">
      <c r="D3436" s="245"/>
      <c r="H3436" s="245"/>
    </row>
    <row r="3437" spans="4:8">
      <c r="D3437" s="245"/>
      <c r="H3437" s="245"/>
    </row>
    <row r="3438" spans="4:8">
      <c r="D3438" s="245"/>
      <c r="H3438" s="245"/>
    </row>
    <row r="3439" spans="4:8">
      <c r="D3439" s="245"/>
      <c r="H3439" s="245"/>
    </row>
    <row r="3440" spans="4:8">
      <c r="D3440" s="245"/>
      <c r="H3440" s="245"/>
    </row>
    <row r="3441" spans="4:8">
      <c r="D3441" s="245"/>
      <c r="H3441" s="245"/>
    </row>
    <row r="3442" spans="4:8">
      <c r="D3442" s="245"/>
      <c r="H3442" s="245"/>
    </row>
    <row r="3443" spans="4:8">
      <c r="D3443" s="245"/>
      <c r="H3443" s="245"/>
    </row>
    <row r="3444" spans="4:8">
      <c r="D3444" s="245"/>
      <c r="H3444" s="245"/>
    </row>
    <row r="3445" spans="4:8">
      <c r="D3445" s="245"/>
      <c r="H3445" s="245"/>
    </row>
    <row r="3446" spans="4:8">
      <c r="D3446" s="245"/>
      <c r="H3446" s="245"/>
    </row>
    <row r="3447" spans="4:8">
      <c r="D3447" s="245"/>
      <c r="H3447" s="245"/>
    </row>
    <row r="3448" spans="4:8">
      <c r="D3448" s="245"/>
      <c r="H3448" s="245"/>
    </row>
    <row r="3449" spans="4:8">
      <c r="D3449" s="245"/>
      <c r="H3449" s="245"/>
    </row>
    <row r="3450" spans="4:8">
      <c r="D3450" s="245"/>
      <c r="H3450" s="245"/>
    </row>
    <row r="3451" spans="4:8">
      <c r="D3451" s="245"/>
      <c r="H3451" s="245"/>
    </row>
    <row r="3452" spans="4:8">
      <c r="D3452" s="245"/>
      <c r="H3452" s="245"/>
    </row>
    <row r="3453" spans="4:8">
      <c r="D3453" s="245"/>
      <c r="H3453" s="245"/>
    </row>
    <row r="3454" spans="4:8">
      <c r="D3454" s="245"/>
      <c r="H3454" s="245"/>
    </row>
    <row r="3455" spans="4:8">
      <c r="D3455" s="245"/>
      <c r="H3455" s="245"/>
    </row>
    <row r="3456" spans="4:8">
      <c r="D3456" s="245"/>
      <c r="H3456" s="245"/>
    </row>
    <row r="3457" spans="4:8">
      <c r="D3457" s="245"/>
      <c r="H3457" s="245"/>
    </row>
    <row r="3458" spans="4:8">
      <c r="D3458" s="245"/>
      <c r="H3458" s="245"/>
    </row>
    <row r="3459" spans="4:8">
      <c r="D3459" s="245"/>
      <c r="H3459" s="245"/>
    </row>
    <row r="3460" spans="4:8">
      <c r="D3460" s="245"/>
      <c r="H3460" s="245"/>
    </row>
    <row r="3461" spans="4:8">
      <c r="D3461" s="245"/>
      <c r="H3461" s="245"/>
    </row>
    <row r="3462" spans="4:8">
      <c r="D3462" s="245"/>
      <c r="H3462" s="245"/>
    </row>
    <row r="3463" spans="4:8">
      <c r="D3463" s="245"/>
      <c r="H3463" s="245"/>
    </row>
    <row r="3464" spans="4:8">
      <c r="D3464" s="245"/>
      <c r="H3464" s="245"/>
    </row>
    <row r="3465" spans="4:8">
      <c r="D3465" s="245"/>
      <c r="H3465" s="245"/>
    </row>
    <row r="3466" spans="4:8">
      <c r="D3466" s="245"/>
      <c r="H3466" s="245"/>
    </row>
    <row r="3467" spans="4:8">
      <c r="D3467" s="245"/>
      <c r="H3467" s="245"/>
    </row>
    <row r="3468" spans="4:8">
      <c r="D3468" s="245"/>
      <c r="H3468" s="245"/>
    </row>
    <row r="3469" spans="4:8">
      <c r="D3469" s="245"/>
      <c r="H3469" s="245"/>
    </row>
    <row r="3470" spans="4:8">
      <c r="D3470" s="245"/>
      <c r="H3470" s="245"/>
    </row>
    <row r="3471" spans="4:8">
      <c r="D3471" s="245"/>
      <c r="H3471" s="245"/>
    </row>
    <row r="3472" spans="4:8">
      <c r="D3472" s="245"/>
      <c r="H3472" s="245"/>
    </row>
    <row r="3473" spans="4:8">
      <c r="D3473" s="245"/>
      <c r="H3473" s="245"/>
    </row>
    <row r="3474" spans="4:8">
      <c r="D3474" s="245"/>
      <c r="H3474" s="245"/>
    </row>
    <row r="3475" spans="4:8">
      <c r="D3475" s="245"/>
      <c r="H3475" s="245"/>
    </row>
    <row r="3476" spans="4:8">
      <c r="D3476" s="245"/>
      <c r="H3476" s="245"/>
    </row>
    <row r="3477" spans="4:8">
      <c r="D3477" s="245"/>
      <c r="H3477" s="245"/>
    </row>
    <row r="3478" spans="4:8">
      <c r="D3478" s="245"/>
      <c r="H3478" s="245"/>
    </row>
    <row r="3479" spans="4:8">
      <c r="D3479" s="245"/>
      <c r="H3479" s="245"/>
    </row>
    <row r="3480" spans="4:8">
      <c r="D3480" s="245"/>
      <c r="H3480" s="245"/>
    </row>
    <row r="3481" spans="4:8">
      <c r="D3481" s="245"/>
      <c r="H3481" s="245"/>
    </row>
    <row r="3482" spans="4:8">
      <c r="D3482" s="245"/>
      <c r="H3482" s="245"/>
    </row>
    <row r="3483" spans="4:8">
      <c r="D3483" s="245"/>
      <c r="H3483" s="245"/>
    </row>
    <row r="3484" spans="4:8">
      <c r="D3484" s="245"/>
      <c r="H3484" s="245"/>
    </row>
    <row r="3485" spans="4:8">
      <c r="D3485" s="245"/>
      <c r="H3485" s="245"/>
    </row>
    <row r="3486" spans="4:8">
      <c r="D3486" s="245"/>
      <c r="H3486" s="245"/>
    </row>
    <row r="3487" spans="4:8">
      <c r="D3487" s="245"/>
      <c r="H3487" s="245"/>
    </row>
    <row r="3488" spans="4:8">
      <c r="D3488" s="245"/>
      <c r="H3488" s="245"/>
    </row>
    <row r="3489" spans="4:8">
      <c r="D3489" s="245"/>
      <c r="H3489" s="245"/>
    </row>
    <row r="3490" spans="4:8">
      <c r="D3490" s="245"/>
      <c r="H3490" s="245"/>
    </row>
    <row r="3491" spans="4:8">
      <c r="D3491" s="245"/>
      <c r="H3491" s="245"/>
    </row>
    <row r="3492" spans="4:8">
      <c r="D3492" s="245"/>
      <c r="H3492" s="245"/>
    </row>
    <row r="3493" spans="4:8">
      <c r="D3493" s="245"/>
      <c r="H3493" s="245"/>
    </row>
    <row r="3494" spans="4:8">
      <c r="D3494" s="245"/>
      <c r="H3494" s="245"/>
    </row>
    <row r="3495" spans="4:8">
      <c r="D3495" s="245"/>
      <c r="H3495" s="245"/>
    </row>
    <row r="3496" spans="4:8">
      <c r="D3496" s="245"/>
      <c r="H3496" s="245"/>
    </row>
    <row r="3497" spans="4:8">
      <c r="D3497" s="245"/>
      <c r="H3497" s="245"/>
    </row>
    <row r="3498" spans="4:8">
      <c r="D3498" s="245"/>
      <c r="H3498" s="245"/>
    </row>
    <row r="3499" spans="4:8">
      <c r="D3499" s="245"/>
      <c r="H3499" s="245"/>
    </row>
    <row r="3500" spans="4:8">
      <c r="D3500" s="245"/>
      <c r="H3500" s="245"/>
    </row>
    <row r="3501" spans="4:8">
      <c r="D3501" s="245"/>
      <c r="H3501" s="245"/>
    </row>
    <row r="3502" spans="4:8">
      <c r="D3502" s="245"/>
      <c r="H3502" s="245"/>
    </row>
    <row r="3503" spans="4:8">
      <c r="D3503" s="245"/>
      <c r="H3503" s="245"/>
    </row>
    <row r="3504" spans="4:8">
      <c r="D3504" s="245"/>
      <c r="H3504" s="245"/>
    </row>
    <row r="3505" spans="4:8">
      <c r="D3505" s="245"/>
      <c r="H3505" s="245"/>
    </row>
    <row r="3506" spans="4:8">
      <c r="D3506" s="245"/>
      <c r="H3506" s="245"/>
    </row>
    <row r="3507" spans="4:8">
      <c r="D3507" s="245"/>
      <c r="H3507" s="245"/>
    </row>
    <row r="3508" spans="4:8">
      <c r="D3508" s="245"/>
      <c r="H3508" s="245"/>
    </row>
    <row r="3509" spans="4:8">
      <c r="D3509" s="245"/>
      <c r="H3509" s="245"/>
    </row>
    <row r="3510" spans="4:8">
      <c r="D3510" s="245"/>
      <c r="H3510" s="245"/>
    </row>
    <row r="3511" spans="4:8">
      <c r="D3511" s="245"/>
      <c r="H3511" s="245"/>
    </row>
    <row r="3512" spans="4:8">
      <c r="D3512" s="245"/>
      <c r="H3512" s="245"/>
    </row>
    <row r="3513" spans="4:8">
      <c r="D3513" s="245"/>
      <c r="H3513" s="245"/>
    </row>
    <row r="3514" spans="4:8">
      <c r="D3514" s="245"/>
      <c r="H3514" s="245"/>
    </row>
    <row r="3515" spans="4:8">
      <c r="D3515" s="245"/>
      <c r="H3515" s="245"/>
    </row>
    <row r="3516" spans="4:8">
      <c r="D3516" s="245"/>
      <c r="H3516" s="245"/>
    </row>
    <row r="3517" spans="4:8">
      <c r="D3517" s="245"/>
      <c r="H3517" s="245"/>
    </row>
    <row r="3518" spans="4:8">
      <c r="D3518" s="245"/>
      <c r="H3518" s="245"/>
    </row>
    <row r="3519" spans="4:8">
      <c r="D3519" s="245"/>
      <c r="H3519" s="245"/>
    </row>
    <row r="3520" spans="4:8">
      <c r="D3520" s="245"/>
      <c r="H3520" s="245"/>
    </row>
    <row r="3521" spans="4:8">
      <c r="D3521" s="245"/>
      <c r="H3521" s="245"/>
    </row>
    <row r="3522" spans="4:8">
      <c r="D3522" s="245"/>
      <c r="H3522" s="245"/>
    </row>
    <row r="3523" spans="4:8">
      <c r="D3523" s="245"/>
      <c r="H3523" s="245"/>
    </row>
    <row r="3524" spans="4:8">
      <c r="D3524" s="245"/>
      <c r="H3524" s="245"/>
    </row>
    <row r="3525" spans="4:8">
      <c r="D3525" s="245"/>
      <c r="H3525" s="245"/>
    </row>
    <row r="3526" spans="4:8">
      <c r="D3526" s="245"/>
      <c r="H3526" s="245"/>
    </row>
    <row r="3527" spans="4:8">
      <c r="D3527" s="245"/>
      <c r="H3527" s="245"/>
    </row>
    <row r="3528" spans="4:8">
      <c r="D3528" s="245"/>
      <c r="H3528" s="245"/>
    </row>
    <row r="3529" spans="4:8">
      <c r="D3529" s="245"/>
      <c r="H3529" s="245"/>
    </row>
    <row r="3530" spans="4:8">
      <c r="D3530" s="245"/>
      <c r="H3530" s="245"/>
    </row>
    <row r="3531" spans="4:8">
      <c r="D3531" s="245"/>
      <c r="H3531" s="245"/>
    </row>
    <row r="3532" spans="4:8">
      <c r="D3532" s="245"/>
      <c r="H3532" s="245"/>
    </row>
    <row r="3533" spans="4:8">
      <c r="D3533" s="245"/>
      <c r="H3533" s="245"/>
    </row>
    <row r="3534" spans="4:8">
      <c r="D3534" s="245"/>
      <c r="H3534" s="245"/>
    </row>
    <row r="3535" spans="4:8">
      <c r="D3535" s="245"/>
      <c r="H3535" s="245"/>
    </row>
    <row r="3536" spans="4:8">
      <c r="D3536" s="245"/>
      <c r="H3536" s="245"/>
    </row>
    <row r="3537" spans="4:8">
      <c r="D3537" s="245"/>
      <c r="H3537" s="245"/>
    </row>
    <row r="3538" spans="4:8">
      <c r="D3538" s="245"/>
      <c r="H3538" s="245"/>
    </row>
    <row r="3539" spans="4:8">
      <c r="D3539" s="245"/>
      <c r="H3539" s="245"/>
    </row>
    <row r="3540" spans="4:8">
      <c r="D3540" s="245"/>
      <c r="H3540" s="245"/>
    </row>
    <row r="3541" spans="4:8">
      <c r="D3541" s="245"/>
      <c r="H3541" s="245"/>
    </row>
    <row r="3542" spans="4:8">
      <c r="D3542" s="245"/>
      <c r="H3542" s="245"/>
    </row>
    <row r="3543" spans="4:8">
      <c r="D3543" s="245"/>
      <c r="H3543" s="245"/>
    </row>
    <row r="3544" spans="4:8">
      <c r="D3544" s="245"/>
      <c r="H3544" s="245"/>
    </row>
    <row r="3545" spans="4:8">
      <c r="D3545" s="245"/>
      <c r="H3545" s="245"/>
    </row>
    <row r="3546" spans="4:8">
      <c r="D3546" s="245"/>
      <c r="H3546" s="245"/>
    </row>
    <row r="3547" spans="4:8">
      <c r="D3547" s="245"/>
      <c r="H3547" s="245"/>
    </row>
    <row r="3548" spans="4:8">
      <c r="D3548" s="245"/>
      <c r="H3548" s="245"/>
    </row>
    <row r="3549" spans="4:8">
      <c r="D3549" s="245"/>
      <c r="H3549" s="245"/>
    </row>
    <row r="3550" spans="4:8">
      <c r="D3550" s="245"/>
      <c r="H3550" s="245"/>
    </row>
    <row r="3551" spans="4:8">
      <c r="D3551" s="245"/>
      <c r="H3551" s="245"/>
    </row>
    <row r="3552" spans="4:8">
      <c r="D3552" s="245"/>
      <c r="H3552" s="245"/>
    </row>
    <row r="3553" spans="4:8">
      <c r="D3553" s="245"/>
      <c r="H3553" s="245"/>
    </row>
    <row r="3554" spans="4:8">
      <c r="D3554" s="245"/>
      <c r="H3554" s="245"/>
    </row>
    <row r="3555" spans="4:8">
      <c r="D3555" s="245"/>
      <c r="H3555" s="245"/>
    </row>
    <row r="3556" spans="4:8">
      <c r="D3556" s="245"/>
      <c r="H3556" s="245"/>
    </row>
    <row r="3557" spans="4:8">
      <c r="D3557" s="245"/>
      <c r="H3557" s="245"/>
    </row>
    <row r="3558" spans="4:8">
      <c r="D3558" s="245"/>
      <c r="H3558" s="245"/>
    </row>
    <row r="3559" spans="4:8">
      <c r="D3559" s="245"/>
      <c r="H3559" s="245"/>
    </row>
    <row r="3560" spans="4:8">
      <c r="D3560" s="245"/>
      <c r="H3560" s="245"/>
    </row>
    <row r="3561" spans="4:8">
      <c r="D3561" s="245"/>
      <c r="H3561" s="245"/>
    </row>
    <row r="3562" spans="4:8">
      <c r="D3562" s="245"/>
      <c r="H3562" s="245"/>
    </row>
    <row r="3563" spans="4:8">
      <c r="D3563" s="245"/>
      <c r="H3563" s="245"/>
    </row>
    <row r="3564" spans="4:8">
      <c r="D3564" s="245"/>
      <c r="H3564" s="245"/>
    </row>
    <row r="3565" spans="4:8">
      <c r="D3565" s="245"/>
      <c r="H3565" s="245"/>
    </row>
    <row r="3566" spans="4:8">
      <c r="D3566" s="245"/>
      <c r="H3566" s="245"/>
    </row>
    <row r="3567" spans="4:8">
      <c r="D3567" s="245"/>
      <c r="H3567" s="245"/>
    </row>
    <row r="3568" spans="4:8">
      <c r="D3568" s="245"/>
      <c r="H3568" s="245"/>
    </row>
    <row r="3569" spans="4:8">
      <c r="D3569" s="245"/>
      <c r="H3569" s="245"/>
    </row>
    <row r="3570" spans="4:8">
      <c r="D3570" s="245"/>
      <c r="H3570" s="245"/>
    </row>
    <row r="3571" spans="4:8">
      <c r="D3571" s="245"/>
      <c r="H3571" s="245"/>
    </row>
    <row r="3572" spans="4:8">
      <c r="D3572" s="245"/>
      <c r="H3572" s="245"/>
    </row>
    <row r="3573" spans="4:8">
      <c r="D3573" s="245"/>
      <c r="H3573" s="245"/>
    </row>
    <row r="3574" spans="4:8">
      <c r="D3574" s="245"/>
      <c r="H3574" s="245"/>
    </row>
    <row r="3575" spans="4:8">
      <c r="D3575" s="245"/>
      <c r="H3575" s="245"/>
    </row>
    <row r="3576" spans="4:8">
      <c r="D3576" s="245"/>
      <c r="H3576" s="245"/>
    </row>
    <row r="3577" spans="4:8">
      <c r="D3577" s="245"/>
      <c r="H3577" s="245"/>
    </row>
    <row r="3578" spans="4:8">
      <c r="D3578" s="245"/>
      <c r="H3578" s="245"/>
    </row>
    <row r="3579" spans="4:8">
      <c r="D3579" s="245"/>
      <c r="H3579" s="245"/>
    </row>
    <row r="3580" spans="4:8">
      <c r="D3580" s="245"/>
      <c r="H3580" s="245"/>
    </row>
    <row r="3581" spans="4:8">
      <c r="D3581" s="245"/>
      <c r="H3581" s="245"/>
    </row>
    <row r="3582" spans="4:8">
      <c r="D3582" s="245"/>
      <c r="H3582" s="245"/>
    </row>
    <row r="3583" spans="4:8">
      <c r="D3583" s="245"/>
      <c r="H3583" s="245"/>
    </row>
    <row r="3584" spans="4:8">
      <c r="D3584" s="245"/>
      <c r="H3584" s="245"/>
    </row>
    <row r="3585" spans="4:8">
      <c r="D3585" s="245"/>
      <c r="H3585" s="245"/>
    </row>
    <row r="3586" spans="4:8">
      <c r="D3586" s="245"/>
      <c r="H3586" s="245"/>
    </row>
    <row r="3587" spans="4:8">
      <c r="D3587" s="245"/>
      <c r="H3587" s="245"/>
    </row>
    <row r="3588" spans="4:8">
      <c r="D3588" s="245"/>
      <c r="H3588" s="245"/>
    </row>
    <row r="3589" spans="4:8">
      <c r="D3589" s="245"/>
      <c r="H3589" s="245"/>
    </row>
    <row r="3590" spans="4:8">
      <c r="D3590" s="245"/>
      <c r="H3590" s="245"/>
    </row>
    <row r="3591" spans="4:8">
      <c r="D3591" s="245"/>
      <c r="H3591" s="245"/>
    </row>
    <row r="3592" spans="4:8">
      <c r="D3592" s="245"/>
      <c r="H3592" s="245"/>
    </row>
    <row r="3593" spans="4:8">
      <c r="D3593" s="245"/>
      <c r="H3593" s="245"/>
    </row>
    <row r="3594" spans="4:8">
      <c r="D3594" s="245"/>
      <c r="H3594" s="245"/>
    </row>
    <row r="3595" spans="4:8">
      <c r="D3595" s="245"/>
      <c r="H3595" s="245"/>
    </row>
    <row r="3596" spans="4:8">
      <c r="D3596" s="245"/>
      <c r="H3596" s="245"/>
    </row>
    <row r="3597" spans="4:8">
      <c r="D3597" s="245"/>
      <c r="H3597" s="245"/>
    </row>
    <row r="3598" spans="4:8">
      <c r="D3598" s="245"/>
      <c r="H3598" s="245"/>
    </row>
    <row r="3599" spans="4:8">
      <c r="D3599" s="245"/>
      <c r="H3599" s="245"/>
    </row>
    <row r="3600" spans="4:8">
      <c r="D3600" s="245"/>
      <c r="H3600" s="245"/>
    </row>
    <row r="3601" spans="4:8">
      <c r="D3601" s="245"/>
      <c r="H3601" s="245"/>
    </row>
    <row r="3602" spans="4:8">
      <c r="D3602" s="245"/>
      <c r="H3602" s="245"/>
    </row>
    <row r="3603" spans="4:8">
      <c r="D3603" s="245"/>
      <c r="H3603" s="245"/>
    </row>
    <row r="3604" spans="4:8">
      <c r="D3604" s="245"/>
      <c r="H3604" s="245"/>
    </row>
    <row r="3605" spans="4:8">
      <c r="D3605" s="245"/>
      <c r="H3605" s="245"/>
    </row>
    <row r="3606" spans="4:8">
      <c r="D3606" s="245"/>
      <c r="H3606" s="245"/>
    </row>
    <row r="3607" spans="4:8">
      <c r="D3607" s="245"/>
      <c r="H3607" s="245"/>
    </row>
    <row r="3608" spans="4:8">
      <c r="D3608" s="245"/>
      <c r="H3608" s="245"/>
    </row>
    <row r="3609" spans="4:8">
      <c r="D3609" s="245"/>
      <c r="H3609" s="245"/>
    </row>
    <row r="3610" spans="4:8">
      <c r="D3610" s="245"/>
      <c r="H3610" s="245"/>
    </row>
    <row r="3611" spans="4:8">
      <c r="D3611" s="245"/>
      <c r="H3611" s="245"/>
    </row>
    <row r="3612" spans="4:8">
      <c r="D3612" s="245"/>
      <c r="H3612" s="245"/>
    </row>
    <row r="3613" spans="4:8">
      <c r="D3613" s="245"/>
      <c r="H3613" s="245"/>
    </row>
    <row r="3614" spans="4:8">
      <c r="D3614" s="245"/>
      <c r="H3614" s="245"/>
    </row>
    <row r="3615" spans="4:8">
      <c r="D3615" s="245"/>
      <c r="H3615" s="245"/>
    </row>
    <row r="3616" spans="4:8">
      <c r="D3616" s="245"/>
      <c r="H3616" s="245"/>
    </row>
    <row r="3617" spans="4:8">
      <c r="D3617" s="245"/>
      <c r="H3617" s="245"/>
    </row>
    <row r="3618" spans="4:8">
      <c r="D3618" s="245"/>
      <c r="H3618" s="245"/>
    </row>
    <row r="3619" spans="4:8">
      <c r="D3619" s="245"/>
      <c r="H3619" s="245"/>
    </row>
    <row r="3620" spans="4:8">
      <c r="D3620" s="245"/>
      <c r="H3620" s="245"/>
    </row>
    <row r="3621" spans="4:8">
      <c r="D3621" s="245"/>
      <c r="H3621" s="245"/>
    </row>
    <row r="3622" spans="4:8">
      <c r="D3622" s="245"/>
      <c r="H3622" s="245"/>
    </row>
    <row r="3623" spans="4:8">
      <c r="D3623" s="245"/>
      <c r="H3623" s="245"/>
    </row>
    <row r="3624" spans="4:8">
      <c r="D3624" s="245"/>
      <c r="H3624" s="245"/>
    </row>
    <row r="3625" spans="4:8">
      <c r="D3625" s="245"/>
      <c r="H3625" s="245"/>
    </row>
    <row r="3626" spans="4:8">
      <c r="D3626" s="245"/>
      <c r="H3626" s="245"/>
    </row>
    <row r="3627" spans="4:8">
      <c r="D3627" s="245"/>
      <c r="H3627" s="245"/>
    </row>
    <row r="3628" spans="4:8">
      <c r="D3628" s="245"/>
      <c r="H3628" s="245"/>
    </row>
    <row r="3629" spans="4:8">
      <c r="D3629" s="245"/>
      <c r="H3629" s="245"/>
    </row>
    <row r="3630" spans="4:8">
      <c r="D3630" s="245"/>
      <c r="H3630" s="245"/>
    </row>
    <row r="3631" spans="4:8">
      <c r="D3631" s="245"/>
      <c r="H3631" s="245"/>
    </row>
    <row r="3632" spans="4:8">
      <c r="D3632" s="245"/>
      <c r="H3632" s="245"/>
    </row>
    <row r="3633" spans="4:8">
      <c r="D3633" s="245"/>
      <c r="H3633" s="245"/>
    </row>
    <row r="3634" spans="4:8">
      <c r="D3634" s="245"/>
      <c r="H3634" s="245"/>
    </row>
    <row r="3635" spans="4:8">
      <c r="D3635" s="245"/>
      <c r="H3635" s="245"/>
    </row>
    <row r="3636" spans="4:8">
      <c r="D3636" s="245"/>
      <c r="H3636" s="245"/>
    </row>
    <row r="3637" spans="4:8">
      <c r="D3637" s="245"/>
      <c r="H3637" s="245"/>
    </row>
    <row r="3638" spans="4:8">
      <c r="D3638" s="245"/>
      <c r="H3638" s="245"/>
    </row>
    <row r="3639" spans="4:8">
      <c r="D3639" s="245"/>
      <c r="H3639" s="245"/>
    </row>
    <row r="3640" spans="4:8">
      <c r="D3640" s="245"/>
      <c r="H3640" s="245"/>
    </row>
    <row r="3641" spans="4:8">
      <c r="D3641" s="245"/>
      <c r="H3641" s="245"/>
    </row>
    <row r="3642" spans="4:8">
      <c r="D3642" s="245"/>
      <c r="H3642" s="245"/>
    </row>
    <row r="3643" spans="4:8">
      <c r="D3643" s="245"/>
      <c r="H3643" s="245"/>
    </row>
    <row r="3644" spans="4:8">
      <c r="D3644" s="245"/>
      <c r="H3644" s="245"/>
    </row>
    <row r="3645" spans="4:8">
      <c r="D3645" s="245"/>
      <c r="H3645" s="245"/>
    </row>
    <row r="3646" spans="4:8">
      <c r="D3646" s="245"/>
      <c r="H3646" s="245"/>
    </row>
    <row r="3647" spans="4:8">
      <c r="D3647" s="245"/>
      <c r="H3647" s="245"/>
    </row>
    <row r="3648" spans="4:8">
      <c r="D3648" s="245"/>
      <c r="H3648" s="245"/>
    </row>
    <row r="3649" spans="4:8">
      <c r="D3649" s="245"/>
      <c r="H3649" s="245"/>
    </row>
    <row r="3650" spans="4:8">
      <c r="D3650" s="245"/>
      <c r="H3650" s="245"/>
    </row>
    <row r="3651" spans="4:8">
      <c r="D3651" s="245"/>
      <c r="H3651" s="245"/>
    </row>
    <row r="3652" spans="4:8">
      <c r="D3652" s="245"/>
      <c r="H3652" s="245"/>
    </row>
    <row r="3653" spans="4:8">
      <c r="D3653" s="245"/>
      <c r="H3653" s="245"/>
    </row>
    <row r="3654" spans="4:8">
      <c r="D3654" s="245"/>
      <c r="H3654" s="245"/>
    </row>
    <row r="3655" spans="4:8">
      <c r="D3655" s="245"/>
      <c r="H3655" s="245"/>
    </row>
    <row r="3656" spans="4:8">
      <c r="D3656" s="245"/>
      <c r="H3656" s="245"/>
    </row>
    <row r="3657" spans="4:8">
      <c r="D3657" s="245"/>
      <c r="H3657" s="245"/>
    </row>
    <row r="3658" spans="4:8">
      <c r="D3658" s="245"/>
      <c r="H3658" s="245"/>
    </row>
    <row r="3659" spans="4:8">
      <c r="D3659" s="245"/>
      <c r="H3659" s="245"/>
    </row>
    <row r="3660" spans="4:8">
      <c r="D3660" s="245"/>
      <c r="H3660" s="245"/>
    </row>
    <row r="3661" spans="4:8">
      <c r="D3661" s="245"/>
      <c r="H3661" s="245"/>
    </row>
    <row r="3662" spans="4:8">
      <c r="D3662" s="245"/>
      <c r="H3662" s="245"/>
    </row>
    <row r="3663" spans="4:8">
      <c r="D3663" s="245"/>
      <c r="H3663" s="245"/>
    </row>
    <row r="3664" spans="4:8">
      <c r="D3664" s="245"/>
      <c r="H3664" s="245"/>
    </row>
    <row r="3665" spans="4:8">
      <c r="D3665" s="245"/>
      <c r="H3665" s="245"/>
    </row>
    <row r="3666" spans="4:8">
      <c r="D3666" s="245"/>
      <c r="H3666" s="245"/>
    </row>
    <row r="3667" spans="4:8">
      <c r="D3667" s="245"/>
      <c r="H3667" s="245"/>
    </row>
    <row r="3668" spans="4:8">
      <c r="D3668" s="245"/>
      <c r="H3668" s="245"/>
    </row>
    <row r="3669" spans="4:8">
      <c r="D3669" s="245"/>
      <c r="H3669" s="245"/>
    </row>
    <row r="3670" spans="4:8">
      <c r="D3670" s="245"/>
      <c r="H3670" s="245"/>
    </row>
    <row r="3671" spans="4:8">
      <c r="D3671" s="245"/>
      <c r="H3671" s="245"/>
    </row>
    <row r="3672" spans="4:8">
      <c r="D3672" s="245"/>
      <c r="H3672" s="245"/>
    </row>
    <row r="3673" spans="4:8">
      <c r="D3673" s="245"/>
      <c r="H3673" s="245"/>
    </row>
    <row r="3674" spans="4:8">
      <c r="D3674" s="245"/>
      <c r="H3674" s="245"/>
    </row>
    <row r="3675" spans="4:8">
      <c r="D3675" s="245"/>
      <c r="H3675" s="245"/>
    </row>
    <row r="3676" spans="4:8">
      <c r="D3676" s="245"/>
      <c r="H3676" s="245"/>
    </row>
    <row r="3677" spans="4:8">
      <c r="D3677" s="245"/>
      <c r="H3677" s="245"/>
    </row>
    <row r="3678" spans="4:8">
      <c r="D3678" s="245"/>
      <c r="H3678" s="245"/>
    </row>
    <row r="3679" spans="4:8">
      <c r="D3679" s="245"/>
      <c r="H3679" s="245"/>
    </row>
    <row r="3680" spans="4:8">
      <c r="D3680" s="245"/>
      <c r="H3680" s="245"/>
    </row>
    <row r="3681" spans="4:8">
      <c r="D3681" s="245"/>
      <c r="H3681" s="245"/>
    </row>
    <row r="3682" spans="4:8">
      <c r="D3682" s="245"/>
      <c r="H3682" s="245"/>
    </row>
    <row r="3683" spans="4:8">
      <c r="D3683" s="245"/>
      <c r="H3683" s="245"/>
    </row>
    <row r="3684" spans="4:8">
      <c r="D3684" s="245"/>
      <c r="H3684" s="245"/>
    </row>
    <row r="3685" spans="4:8">
      <c r="D3685" s="245"/>
      <c r="H3685" s="245"/>
    </row>
    <row r="3686" spans="4:8">
      <c r="D3686" s="245"/>
      <c r="H3686" s="245"/>
    </row>
    <row r="3687" spans="4:8">
      <c r="D3687" s="245"/>
      <c r="H3687" s="245"/>
    </row>
    <row r="3688" spans="4:8">
      <c r="D3688" s="245"/>
      <c r="H3688" s="245"/>
    </row>
    <row r="3689" spans="4:8">
      <c r="D3689" s="245"/>
      <c r="H3689" s="245"/>
    </row>
    <row r="3690" spans="4:8">
      <c r="D3690" s="245"/>
      <c r="H3690" s="245"/>
    </row>
    <row r="3691" spans="4:8">
      <c r="D3691" s="245"/>
      <c r="H3691" s="245"/>
    </row>
    <row r="3692" spans="4:8">
      <c r="D3692" s="245"/>
      <c r="H3692" s="245"/>
    </row>
    <row r="3693" spans="4:8">
      <c r="D3693" s="245"/>
      <c r="H3693" s="245"/>
    </row>
    <row r="3694" spans="4:8">
      <c r="D3694" s="245"/>
      <c r="H3694" s="245"/>
    </row>
    <row r="3695" spans="4:8">
      <c r="D3695" s="245"/>
      <c r="H3695" s="245"/>
    </row>
    <row r="3696" spans="4:8">
      <c r="D3696" s="245"/>
      <c r="H3696" s="245"/>
    </row>
    <row r="3697" spans="4:8">
      <c r="D3697" s="245"/>
      <c r="H3697" s="245"/>
    </row>
    <row r="3698" spans="4:8">
      <c r="D3698" s="245"/>
      <c r="H3698" s="245"/>
    </row>
    <row r="3699" spans="4:8">
      <c r="D3699" s="245"/>
      <c r="H3699" s="245"/>
    </row>
    <row r="3700" spans="4:8">
      <c r="D3700" s="245"/>
      <c r="H3700" s="245"/>
    </row>
    <row r="3701" spans="4:8">
      <c r="D3701" s="245"/>
      <c r="H3701" s="245"/>
    </row>
    <row r="3702" spans="4:8">
      <c r="D3702" s="245"/>
      <c r="H3702" s="245"/>
    </row>
    <row r="3703" spans="4:8">
      <c r="D3703" s="245"/>
      <c r="H3703" s="245"/>
    </row>
    <row r="3704" spans="4:8">
      <c r="D3704" s="245"/>
      <c r="H3704" s="245"/>
    </row>
    <row r="3705" spans="4:8">
      <c r="D3705" s="245"/>
      <c r="H3705" s="245"/>
    </row>
    <row r="3706" spans="4:8">
      <c r="D3706" s="245"/>
      <c r="H3706" s="245"/>
    </row>
    <row r="3707" spans="4:8">
      <c r="D3707" s="245"/>
      <c r="H3707" s="245"/>
    </row>
    <row r="3708" spans="4:8">
      <c r="D3708" s="245"/>
      <c r="H3708" s="245"/>
    </row>
    <row r="3709" spans="4:8">
      <c r="D3709" s="245"/>
      <c r="H3709" s="245"/>
    </row>
    <row r="3710" spans="4:8">
      <c r="D3710" s="245"/>
      <c r="H3710" s="245"/>
    </row>
    <row r="3711" spans="4:8">
      <c r="D3711" s="245"/>
      <c r="H3711" s="245"/>
    </row>
    <row r="3712" spans="4:8">
      <c r="D3712" s="245"/>
      <c r="H3712" s="245"/>
    </row>
    <row r="3713" spans="4:8">
      <c r="D3713" s="245"/>
      <c r="H3713" s="245"/>
    </row>
    <row r="3714" spans="4:8">
      <c r="D3714" s="245"/>
      <c r="H3714" s="245"/>
    </row>
    <row r="3715" spans="4:8">
      <c r="D3715" s="245"/>
      <c r="H3715" s="245"/>
    </row>
    <row r="3716" spans="4:8">
      <c r="D3716" s="245"/>
      <c r="H3716" s="245"/>
    </row>
    <row r="3717" spans="4:8">
      <c r="D3717" s="245"/>
      <c r="H3717" s="245"/>
    </row>
    <row r="3718" spans="4:8">
      <c r="D3718" s="245"/>
      <c r="H3718" s="245"/>
    </row>
    <row r="3719" spans="4:8">
      <c r="D3719" s="245"/>
      <c r="H3719" s="245"/>
    </row>
    <row r="3720" spans="4:8">
      <c r="D3720" s="245"/>
      <c r="H3720" s="245"/>
    </row>
    <row r="3721" spans="4:8">
      <c r="D3721" s="245"/>
      <c r="H3721" s="245"/>
    </row>
    <row r="3722" spans="4:8">
      <c r="D3722" s="245"/>
      <c r="H3722" s="245"/>
    </row>
    <row r="3723" spans="4:8">
      <c r="D3723" s="245"/>
      <c r="H3723" s="245"/>
    </row>
    <row r="3724" spans="4:8">
      <c r="D3724" s="245"/>
      <c r="H3724" s="245"/>
    </row>
    <row r="3725" spans="4:8">
      <c r="D3725" s="245"/>
      <c r="H3725" s="245"/>
    </row>
    <row r="3726" spans="4:8">
      <c r="D3726" s="245"/>
      <c r="H3726" s="245"/>
    </row>
    <row r="3727" spans="4:8">
      <c r="D3727" s="245"/>
      <c r="H3727" s="245"/>
    </row>
    <row r="3728" spans="4:8">
      <c r="D3728" s="245"/>
      <c r="H3728" s="245"/>
    </row>
    <row r="3729" spans="4:8">
      <c r="D3729" s="245"/>
      <c r="H3729" s="245"/>
    </row>
    <row r="3730" spans="4:8">
      <c r="D3730" s="245"/>
      <c r="H3730" s="245"/>
    </row>
    <row r="3731" spans="4:8">
      <c r="D3731" s="245"/>
      <c r="H3731" s="245"/>
    </row>
    <row r="3732" spans="4:8">
      <c r="D3732" s="245"/>
      <c r="H3732" s="245"/>
    </row>
    <row r="3733" spans="4:8">
      <c r="D3733" s="245"/>
      <c r="H3733" s="245"/>
    </row>
    <row r="3734" spans="4:8">
      <c r="D3734" s="245"/>
      <c r="H3734" s="245"/>
    </row>
    <row r="3735" spans="4:8">
      <c r="D3735" s="245"/>
      <c r="H3735" s="245"/>
    </row>
    <row r="3736" spans="4:8">
      <c r="D3736" s="245"/>
      <c r="H3736" s="245"/>
    </row>
    <row r="3737" spans="4:8">
      <c r="D3737" s="245"/>
      <c r="H3737" s="245"/>
    </row>
    <row r="3738" spans="4:8">
      <c r="D3738" s="245"/>
      <c r="H3738" s="245"/>
    </row>
    <row r="3739" spans="4:8">
      <c r="D3739" s="245"/>
      <c r="H3739" s="245"/>
    </row>
    <row r="3740" spans="4:8">
      <c r="D3740" s="245"/>
      <c r="H3740" s="245"/>
    </row>
    <row r="3741" spans="4:8">
      <c r="D3741" s="245"/>
      <c r="H3741" s="245"/>
    </row>
    <row r="3742" spans="4:8">
      <c r="D3742" s="245"/>
      <c r="H3742" s="245"/>
    </row>
    <row r="3743" spans="4:8">
      <c r="D3743" s="245"/>
      <c r="H3743" s="245"/>
    </row>
    <row r="3744" spans="4:8">
      <c r="D3744" s="245"/>
      <c r="H3744" s="245"/>
    </row>
    <row r="3745" spans="4:8">
      <c r="D3745" s="245"/>
      <c r="H3745" s="245"/>
    </row>
    <row r="3746" spans="4:8">
      <c r="D3746" s="245"/>
      <c r="H3746" s="245"/>
    </row>
    <row r="3747" spans="4:8">
      <c r="D3747" s="245"/>
      <c r="H3747" s="245"/>
    </row>
    <row r="3748" spans="4:8">
      <c r="D3748" s="245"/>
      <c r="H3748" s="245"/>
    </row>
    <row r="3749" spans="4:8">
      <c r="D3749" s="245"/>
      <c r="H3749" s="245"/>
    </row>
    <row r="3750" spans="4:8">
      <c r="D3750" s="245"/>
      <c r="H3750" s="245"/>
    </row>
    <row r="3751" spans="4:8">
      <c r="D3751" s="245"/>
      <c r="H3751" s="245"/>
    </row>
    <row r="3752" spans="4:8">
      <c r="D3752" s="245"/>
      <c r="H3752" s="245"/>
    </row>
    <row r="3753" spans="4:8">
      <c r="D3753" s="245"/>
      <c r="H3753" s="245"/>
    </row>
    <row r="3754" spans="4:8">
      <c r="D3754" s="245"/>
      <c r="H3754" s="245"/>
    </row>
    <row r="3755" spans="4:8">
      <c r="D3755" s="245"/>
      <c r="H3755" s="245"/>
    </row>
    <row r="3756" spans="4:8">
      <c r="D3756" s="245"/>
      <c r="H3756" s="245"/>
    </row>
    <row r="3757" spans="4:8">
      <c r="D3757" s="245"/>
      <c r="H3757" s="245"/>
    </row>
    <row r="3758" spans="4:8">
      <c r="D3758" s="245"/>
      <c r="H3758" s="245"/>
    </row>
    <row r="3759" spans="4:8">
      <c r="D3759" s="245"/>
      <c r="H3759" s="245"/>
    </row>
    <row r="3760" spans="4:8">
      <c r="D3760" s="245"/>
      <c r="H3760" s="245"/>
    </row>
    <row r="3761" spans="4:8">
      <c r="D3761" s="245"/>
      <c r="H3761" s="245"/>
    </row>
    <row r="3762" spans="4:8">
      <c r="D3762" s="245"/>
      <c r="H3762" s="245"/>
    </row>
    <row r="3763" spans="4:8">
      <c r="D3763" s="245"/>
      <c r="H3763" s="245"/>
    </row>
    <row r="3764" spans="4:8">
      <c r="D3764" s="245"/>
      <c r="H3764" s="245"/>
    </row>
    <row r="3765" spans="4:8">
      <c r="D3765" s="245"/>
      <c r="H3765" s="245"/>
    </row>
    <row r="3766" spans="4:8">
      <c r="D3766" s="245"/>
      <c r="H3766" s="245"/>
    </row>
    <row r="3767" spans="4:8">
      <c r="D3767" s="245"/>
      <c r="H3767" s="245"/>
    </row>
    <row r="3768" spans="4:8">
      <c r="D3768" s="245"/>
      <c r="H3768" s="245"/>
    </row>
    <row r="3769" spans="4:8">
      <c r="D3769" s="245"/>
      <c r="H3769" s="245"/>
    </row>
    <row r="3770" spans="4:8">
      <c r="D3770" s="245"/>
      <c r="H3770" s="245"/>
    </row>
    <row r="3771" spans="4:8">
      <c r="D3771" s="245"/>
      <c r="H3771" s="245"/>
    </row>
    <row r="3772" spans="4:8">
      <c r="D3772" s="245"/>
      <c r="H3772" s="245"/>
    </row>
    <row r="3773" spans="4:8">
      <c r="D3773" s="245"/>
      <c r="H3773" s="245"/>
    </row>
    <row r="3774" spans="4:8">
      <c r="D3774" s="245"/>
      <c r="H3774" s="245"/>
    </row>
    <row r="3775" spans="4:8">
      <c r="D3775" s="245"/>
      <c r="H3775" s="245"/>
    </row>
    <row r="3776" spans="4:8">
      <c r="D3776" s="245"/>
      <c r="H3776" s="245"/>
    </row>
    <row r="3777" spans="4:8">
      <c r="D3777" s="245"/>
      <c r="H3777" s="245"/>
    </row>
    <row r="3778" spans="4:8">
      <c r="D3778" s="245"/>
      <c r="H3778" s="245"/>
    </row>
    <row r="3779" spans="4:8">
      <c r="D3779" s="245"/>
      <c r="H3779" s="245"/>
    </row>
    <row r="3780" spans="4:8">
      <c r="D3780" s="245"/>
      <c r="H3780" s="245"/>
    </row>
    <row r="3781" spans="4:8">
      <c r="D3781" s="245"/>
      <c r="H3781" s="245"/>
    </row>
    <row r="3782" spans="4:8">
      <c r="D3782" s="245"/>
      <c r="H3782" s="245"/>
    </row>
    <row r="3783" spans="4:8">
      <c r="D3783" s="245"/>
      <c r="H3783" s="245"/>
    </row>
    <row r="3784" spans="4:8">
      <c r="D3784" s="245"/>
      <c r="H3784" s="245"/>
    </row>
    <row r="3785" spans="4:8">
      <c r="D3785" s="245"/>
      <c r="H3785" s="245"/>
    </row>
    <row r="3786" spans="4:8">
      <c r="D3786" s="245"/>
      <c r="H3786" s="245"/>
    </row>
    <row r="3787" spans="4:8">
      <c r="D3787" s="245"/>
      <c r="H3787" s="245"/>
    </row>
    <row r="3788" spans="4:8">
      <c r="D3788" s="245"/>
      <c r="H3788" s="245"/>
    </row>
    <row r="3789" spans="4:8">
      <c r="D3789" s="245"/>
      <c r="H3789" s="245"/>
    </row>
    <row r="3790" spans="4:8">
      <c r="D3790" s="245"/>
      <c r="H3790" s="245"/>
    </row>
    <row r="3791" spans="4:8">
      <c r="D3791" s="245"/>
      <c r="H3791" s="245"/>
    </row>
    <row r="3792" spans="4:8">
      <c r="D3792" s="245"/>
      <c r="H3792" s="245"/>
    </row>
    <row r="3793" spans="4:8">
      <c r="D3793" s="245"/>
      <c r="H3793" s="245"/>
    </row>
    <row r="3794" spans="4:8">
      <c r="D3794" s="245"/>
      <c r="H3794" s="245"/>
    </row>
    <row r="3795" spans="4:8">
      <c r="D3795" s="245"/>
      <c r="H3795" s="245"/>
    </row>
    <row r="3796" spans="4:8">
      <c r="D3796" s="245"/>
      <c r="H3796" s="245"/>
    </row>
    <row r="3797" spans="4:8">
      <c r="D3797" s="245"/>
      <c r="H3797" s="245"/>
    </row>
    <row r="3798" spans="4:8">
      <c r="D3798" s="245"/>
      <c r="H3798" s="245"/>
    </row>
    <row r="3799" spans="4:8">
      <c r="D3799" s="245"/>
      <c r="H3799" s="245"/>
    </row>
    <row r="3800" spans="4:8">
      <c r="D3800" s="245"/>
      <c r="H3800" s="245"/>
    </row>
    <row r="3801" spans="4:8">
      <c r="D3801" s="245"/>
      <c r="H3801" s="245"/>
    </row>
    <row r="3802" spans="4:8">
      <c r="D3802" s="245"/>
      <c r="H3802" s="245"/>
    </row>
    <row r="3803" spans="4:8">
      <c r="D3803" s="245"/>
      <c r="H3803" s="245"/>
    </row>
    <row r="3804" spans="4:8">
      <c r="D3804" s="245"/>
      <c r="H3804" s="245"/>
    </row>
    <row r="3805" spans="4:8">
      <c r="D3805" s="245"/>
      <c r="H3805" s="245"/>
    </row>
    <row r="3806" spans="4:8">
      <c r="D3806" s="245"/>
      <c r="H3806" s="245"/>
    </row>
    <row r="3807" spans="4:8">
      <c r="D3807" s="245"/>
      <c r="H3807" s="245"/>
    </row>
    <row r="3808" spans="4:8">
      <c r="D3808" s="245"/>
      <c r="H3808" s="245"/>
    </row>
    <row r="3809" spans="4:8">
      <c r="D3809" s="245"/>
      <c r="H3809" s="245"/>
    </row>
    <row r="3810" spans="4:8">
      <c r="D3810" s="245"/>
      <c r="H3810" s="245"/>
    </row>
    <row r="3811" spans="4:8">
      <c r="D3811" s="245"/>
      <c r="H3811" s="245"/>
    </row>
    <row r="3812" spans="4:8">
      <c r="D3812" s="245"/>
      <c r="H3812" s="245"/>
    </row>
    <row r="3813" spans="4:8">
      <c r="D3813" s="245"/>
      <c r="H3813" s="245"/>
    </row>
    <row r="3814" spans="4:8">
      <c r="D3814" s="245"/>
      <c r="H3814" s="245"/>
    </row>
    <row r="3815" spans="4:8">
      <c r="D3815" s="245"/>
      <c r="H3815" s="245"/>
    </row>
    <row r="3816" spans="4:8">
      <c r="D3816" s="245"/>
      <c r="H3816" s="245"/>
    </row>
    <row r="3817" spans="4:8">
      <c r="D3817" s="245"/>
      <c r="H3817" s="245"/>
    </row>
    <row r="3818" spans="4:8">
      <c r="D3818" s="245"/>
      <c r="H3818" s="245"/>
    </row>
    <row r="3819" spans="4:8">
      <c r="D3819" s="245"/>
      <c r="H3819" s="245"/>
    </row>
    <row r="3820" spans="4:8">
      <c r="D3820" s="245"/>
      <c r="H3820" s="245"/>
    </row>
    <row r="3821" spans="4:8">
      <c r="D3821" s="245"/>
      <c r="H3821" s="245"/>
    </row>
    <row r="3822" spans="4:8">
      <c r="D3822" s="245"/>
      <c r="H3822" s="245"/>
    </row>
    <row r="3823" spans="4:8">
      <c r="D3823" s="245"/>
      <c r="H3823" s="245"/>
    </row>
    <row r="3824" spans="4:8">
      <c r="D3824" s="245"/>
      <c r="H3824" s="245"/>
    </row>
    <row r="3825" spans="4:8">
      <c r="D3825" s="245"/>
      <c r="H3825" s="245"/>
    </row>
    <row r="3826" spans="4:8">
      <c r="D3826" s="245"/>
      <c r="H3826" s="245"/>
    </row>
    <row r="3827" spans="4:8">
      <c r="D3827" s="245"/>
      <c r="H3827" s="245"/>
    </row>
    <row r="3828" spans="4:8">
      <c r="D3828" s="245"/>
      <c r="H3828" s="245"/>
    </row>
    <row r="3829" spans="4:8">
      <c r="D3829" s="245"/>
      <c r="H3829" s="245"/>
    </row>
    <row r="3830" spans="4:8">
      <c r="D3830" s="245"/>
      <c r="H3830" s="245"/>
    </row>
    <row r="3831" spans="4:8">
      <c r="D3831" s="245"/>
      <c r="H3831" s="245"/>
    </row>
    <row r="3832" spans="4:8">
      <c r="D3832" s="245"/>
      <c r="H3832" s="245"/>
    </row>
    <row r="3833" spans="4:8">
      <c r="D3833" s="245"/>
      <c r="H3833" s="245"/>
    </row>
    <row r="3834" spans="4:8">
      <c r="D3834" s="245"/>
      <c r="H3834" s="245"/>
    </row>
    <row r="3835" spans="4:8">
      <c r="D3835" s="245"/>
      <c r="H3835" s="245"/>
    </row>
    <row r="3836" spans="4:8">
      <c r="D3836" s="245"/>
      <c r="H3836" s="245"/>
    </row>
    <row r="3837" spans="4:8">
      <c r="D3837" s="245"/>
      <c r="H3837" s="245"/>
    </row>
    <row r="3838" spans="4:8">
      <c r="D3838" s="245"/>
      <c r="H3838" s="245"/>
    </row>
    <row r="3839" spans="4:8">
      <c r="D3839" s="245"/>
      <c r="H3839" s="245"/>
    </row>
    <row r="3840" spans="4:8">
      <c r="D3840" s="245"/>
      <c r="H3840" s="245"/>
    </row>
    <row r="3841" spans="4:8">
      <c r="D3841" s="245"/>
      <c r="H3841" s="245"/>
    </row>
    <row r="3842" spans="4:8">
      <c r="D3842" s="245"/>
      <c r="H3842" s="245"/>
    </row>
    <row r="3843" spans="4:8">
      <c r="D3843" s="245"/>
      <c r="H3843" s="245"/>
    </row>
    <row r="3844" spans="4:8">
      <c r="D3844" s="245"/>
      <c r="H3844" s="245"/>
    </row>
    <row r="3845" spans="4:8">
      <c r="D3845" s="245"/>
      <c r="H3845" s="245"/>
    </row>
    <row r="3846" spans="4:8">
      <c r="D3846" s="245"/>
      <c r="H3846" s="245"/>
    </row>
    <row r="3847" spans="4:8">
      <c r="D3847" s="245"/>
      <c r="H3847" s="245"/>
    </row>
    <row r="3848" spans="4:8">
      <c r="D3848" s="245"/>
      <c r="H3848" s="245"/>
    </row>
    <row r="3849" spans="4:8">
      <c r="D3849" s="245"/>
      <c r="H3849" s="245"/>
    </row>
    <row r="3850" spans="4:8">
      <c r="D3850" s="245"/>
      <c r="H3850" s="245"/>
    </row>
    <row r="3851" spans="4:8">
      <c r="D3851" s="245"/>
      <c r="H3851" s="245"/>
    </row>
    <row r="3852" spans="4:8">
      <c r="D3852" s="245"/>
      <c r="H3852" s="245"/>
    </row>
    <row r="3853" spans="4:8">
      <c r="D3853" s="245"/>
      <c r="H3853" s="245"/>
    </row>
    <row r="3854" spans="4:8">
      <c r="D3854" s="245"/>
      <c r="H3854" s="245"/>
    </row>
    <row r="3855" spans="4:8">
      <c r="D3855" s="245"/>
      <c r="H3855" s="245"/>
    </row>
    <row r="3856" spans="4:8">
      <c r="D3856" s="245"/>
      <c r="H3856" s="245"/>
    </row>
    <row r="3857" spans="4:8">
      <c r="D3857" s="245"/>
      <c r="H3857" s="245"/>
    </row>
    <row r="3858" spans="4:8">
      <c r="D3858" s="245"/>
      <c r="H3858" s="245"/>
    </row>
    <row r="3859" spans="4:8">
      <c r="D3859" s="245"/>
      <c r="H3859" s="245"/>
    </row>
    <row r="3860" spans="4:8">
      <c r="D3860" s="245"/>
      <c r="H3860" s="245"/>
    </row>
    <row r="3861" spans="4:8">
      <c r="D3861" s="245"/>
      <c r="H3861" s="245"/>
    </row>
    <row r="3862" spans="4:8">
      <c r="D3862" s="245"/>
      <c r="H3862" s="245"/>
    </row>
    <row r="3863" spans="4:8">
      <c r="D3863" s="245"/>
      <c r="H3863" s="245"/>
    </row>
    <row r="3864" spans="4:8">
      <c r="D3864" s="245"/>
      <c r="H3864" s="245"/>
    </row>
    <row r="3865" spans="4:8">
      <c r="D3865" s="245"/>
      <c r="H3865" s="245"/>
    </row>
    <row r="3866" spans="4:8">
      <c r="D3866" s="245"/>
      <c r="H3866" s="245"/>
    </row>
    <row r="3867" spans="4:8">
      <c r="D3867" s="245"/>
      <c r="H3867" s="245"/>
    </row>
    <row r="3868" spans="4:8">
      <c r="D3868" s="245"/>
      <c r="H3868" s="245"/>
    </row>
    <row r="3869" spans="4:8">
      <c r="D3869" s="245"/>
      <c r="H3869" s="245"/>
    </row>
    <row r="3870" spans="4:8">
      <c r="D3870" s="245"/>
      <c r="H3870" s="245"/>
    </row>
    <row r="3871" spans="4:8">
      <c r="D3871" s="245"/>
      <c r="H3871" s="245"/>
    </row>
    <row r="3872" spans="4:8">
      <c r="D3872" s="245"/>
      <c r="H3872" s="245"/>
    </row>
    <row r="3873" spans="4:8">
      <c r="D3873" s="245"/>
      <c r="H3873" s="245"/>
    </row>
    <row r="3874" spans="4:8">
      <c r="D3874" s="245"/>
      <c r="H3874" s="245"/>
    </row>
    <row r="3875" spans="4:8">
      <c r="D3875" s="245"/>
      <c r="H3875" s="245"/>
    </row>
    <row r="3876" spans="4:8">
      <c r="D3876" s="245"/>
      <c r="H3876" s="245"/>
    </row>
    <row r="3877" spans="4:8">
      <c r="D3877" s="245"/>
      <c r="H3877" s="245"/>
    </row>
    <row r="3878" spans="4:8">
      <c r="D3878" s="245"/>
      <c r="H3878" s="245"/>
    </row>
    <row r="3879" spans="4:8">
      <c r="D3879" s="245"/>
      <c r="H3879" s="245"/>
    </row>
    <row r="3880" spans="4:8">
      <c r="D3880" s="245"/>
      <c r="H3880" s="245"/>
    </row>
    <row r="3881" spans="4:8">
      <c r="D3881" s="245"/>
      <c r="H3881" s="245"/>
    </row>
    <row r="3882" spans="4:8">
      <c r="D3882" s="245"/>
      <c r="H3882" s="245"/>
    </row>
    <row r="3883" spans="4:8">
      <c r="D3883" s="245"/>
      <c r="H3883" s="245"/>
    </row>
    <row r="3884" spans="4:8">
      <c r="D3884" s="245"/>
      <c r="H3884" s="245"/>
    </row>
    <row r="3885" spans="4:8">
      <c r="D3885" s="245"/>
      <c r="H3885" s="245"/>
    </row>
    <row r="3886" spans="4:8">
      <c r="D3886" s="245"/>
      <c r="H3886" s="245"/>
    </row>
    <row r="3887" spans="4:8">
      <c r="D3887" s="245"/>
      <c r="H3887" s="245"/>
    </row>
    <row r="3888" spans="4:8">
      <c r="D3888" s="245"/>
      <c r="H3888" s="245"/>
    </row>
    <row r="3889" spans="4:8">
      <c r="D3889" s="245"/>
      <c r="H3889" s="245"/>
    </row>
    <row r="3890" spans="4:8">
      <c r="D3890" s="245"/>
      <c r="H3890" s="245"/>
    </row>
    <row r="3891" spans="4:8">
      <c r="D3891" s="245"/>
      <c r="H3891" s="245"/>
    </row>
    <row r="3892" spans="4:8">
      <c r="D3892" s="245"/>
      <c r="H3892" s="245"/>
    </row>
    <row r="3893" spans="4:8">
      <c r="D3893" s="245"/>
      <c r="H3893" s="245"/>
    </row>
    <row r="3894" spans="4:8">
      <c r="D3894" s="245"/>
      <c r="H3894" s="245"/>
    </row>
    <row r="3895" spans="4:8">
      <c r="D3895" s="245"/>
      <c r="H3895" s="245"/>
    </row>
    <row r="3896" spans="4:8">
      <c r="D3896" s="245"/>
      <c r="H3896" s="245"/>
    </row>
    <row r="3897" spans="4:8">
      <c r="D3897" s="245"/>
      <c r="H3897" s="245"/>
    </row>
    <row r="3898" spans="4:8">
      <c r="D3898" s="245"/>
      <c r="H3898" s="245"/>
    </row>
    <row r="3899" spans="4:8">
      <c r="D3899" s="245"/>
      <c r="H3899" s="245"/>
    </row>
    <row r="3900" spans="4:8">
      <c r="D3900" s="245"/>
      <c r="H3900" s="245"/>
    </row>
    <row r="3901" spans="4:8">
      <c r="D3901" s="245"/>
      <c r="H3901" s="245"/>
    </row>
    <row r="3902" spans="4:8">
      <c r="D3902" s="245"/>
      <c r="H3902" s="245"/>
    </row>
    <row r="3903" spans="4:8">
      <c r="D3903" s="245"/>
      <c r="H3903" s="245"/>
    </row>
    <row r="3904" spans="4:8">
      <c r="D3904" s="245"/>
      <c r="H3904" s="245"/>
    </row>
    <row r="3905" spans="4:8">
      <c r="D3905" s="245"/>
      <c r="H3905" s="245"/>
    </row>
    <row r="3906" spans="4:8">
      <c r="D3906" s="245"/>
      <c r="H3906" s="245"/>
    </row>
    <row r="3907" spans="4:8">
      <c r="D3907" s="245"/>
      <c r="H3907" s="245"/>
    </row>
    <row r="3908" spans="4:8">
      <c r="D3908" s="245"/>
      <c r="H3908" s="245"/>
    </row>
    <row r="3909" spans="4:8">
      <c r="D3909" s="245"/>
      <c r="H3909" s="245"/>
    </row>
    <row r="3910" spans="4:8">
      <c r="D3910" s="245"/>
      <c r="H3910" s="245"/>
    </row>
    <row r="3911" spans="4:8">
      <c r="D3911" s="245"/>
      <c r="H3911" s="245"/>
    </row>
    <row r="3912" spans="4:8">
      <c r="D3912" s="245"/>
      <c r="H3912" s="245"/>
    </row>
    <row r="3913" spans="4:8">
      <c r="D3913" s="245"/>
      <c r="H3913" s="245"/>
    </row>
    <row r="3914" spans="4:8">
      <c r="D3914" s="245"/>
      <c r="H3914" s="245"/>
    </row>
    <row r="3915" spans="4:8">
      <c r="D3915" s="245"/>
      <c r="H3915" s="245"/>
    </row>
    <row r="3916" spans="4:8">
      <c r="D3916" s="245"/>
      <c r="H3916" s="245"/>
    </row>
    <row r="3917" spans="4:8">
      <c r="D3917" s="245"/>
      <c r="H3917" s="245"/>
    </row>
    <row r="3918" spans="4:8">
      <c r="D3918" s="245"/>
      <c r="H3918" s="245"/>
    </row>
    <row r="3919" spans="4:8">
      <c r="D3919" s="245"/>
      <c r="H3919" s="245"/>
    </row>
    <row r="3920" spans="4:8">
      <c r="D3920" s="245"/>
      <c r="H3920" s="245"/>
    </row>
    <row r="3921" spans="4:8">
      <c r="D3921" s="245"/>
      <c r="H3921" s="245"/>
    </row>
    <row r="3922" spans="4:8">
      <c r="D3922" s="245"/>
      <c r="H3922" s="245"/>
    </row>
    <row r="3923" spans="4:8">
      <c r="D3923" s="245"/>
      <c r="H3923" s="245"/>
    </row>
    <row r="3924" spans="4:8">
      <c r="D3924" s="245"/>
      <c r="H3924" s="245"/>
    </row>
    <row r="3925" spans="4:8">
      <c r="D3925" s="245"/>
      <c r="H3925" s="245"/>
    </row>
    <row r="3926" spans="4:8">
      <c r="D3926" s="245"/>
      <c r="H3926" s="245"/>
    </row>
    <row r="3927" spans="4:8">
      <c r="D3927" s="245"/>
      <c r="H3927" s="245"/>
    </row>
    <row r="3928" spans="4:8">
      <c r="D3928" s="245"/>
      <c r="H3928" s="245"/>
    </row>
    <row r="3929" spans="4:8">
      <c r="D3929" s="245"/>
      <c r="H3929" s="245"/>
    </row>
    <row r="3930" spans="4:8">
      <c r="D3930" s="245"/>
      <c r="H3930" s="245"/>
    </row>
    <row r="3931" spans="4:8">
      <c r="D3931" s="245"/>
      <c r="H3931" s="245"/>
    </row>
    <row r="3932" spans="4:8">
      <c r="D3932" s="245"/>
      <c r="H3932" s="245"/>
    </row>
    <row r="3933" spans="4:8">
      <c r="D3933" s="245"/>
      <c r="H3933" s="245"/>
    </row>
    <row r="3934" spans="4:8">
      <c r="D3934" s="245"/>
      <c r="H3934" s="245"/>
    </row>
    <row r="3935" spans="4:8">
      <c r="D3935" s="245"/>
      <c r="H3935" s="245"/>
    </row>
    <row r="3936" spans="4:8">
      <c r="D3936" s="245"/>
      <c r="H3936" s="245"/>
    </row>
    <row r="3937" spans="4:8">
      <c r="D3937" s="245"/>
      <c r="H3937" s="245"/>
    </row>
    <row r="3938" spans="4:8">
      <c r="D3938" s="245"/>
      <c r="H3938" s="245"/>
    </row>
    <row r="3939" spans="4:8">
      <c r="D3939" s="245"/>
      <c r="H3939" s="245"/>
    </row>
    <row r="3940" spans="4:8">
      <c r="D3940" s="245"/>
      <c r="H3940" s="245"/>
    </row>
    <row r="3941" spans="4:8">
      <c r="D3941" s="245"/>
      <c r="H3941" s="245"/>
    </row>
    <row r="3942" spans="4:8">
      <c r="D3942" s="245"/>
      <c r="H3942" s="245"/>
    </row>
    <row r="3943" spans="4:8">
      <c r="D3943" s="245"/>
      <c r="H3943" s="245"/>
    </row>
    <row r="3944" spans="4:8">
      <c r="D3944" s="245"/>
      <c r="H3944" s="245"/>
    </row>
    <row r="3945" spans="4:8">
      <c r="D3945" s="245"/>
      <c r="H3945" s="245"/>
    </row>
    <row r="3946" spans="4:8">
      <c r="D3946" s="245"/>
      <c r="H3946" s="245"/>
    </row>
    <row r="3947" spans="4:8">
      <c r="D3947" s="245"/>
      <c r="H3947" s="245"/>
    </row>
    <row r="3948" spans="4:8">
      <c r="D3948" s="245"/>
      <c r="H3948" s="245"/>
    </row>
    <row r="3949" spans="4:8">
      <c r="D3949" s="245"/>
      <c r="H3949" s="245"/>
    </row>
    <row r="3950" spans="4:8">
      <c r="D3950" s="245"/>
      <c r="H3950" s="245"/>
    </row>
    <row r="3951" spans="4:8">
      <c r="D3951" s="245"/>
      <c r="H3951" s="245"/>
    </row>
    <row r="3952" spans="4:8">
      <c r="D3952" s="245"/>
      <c r="H3952" s="245"/>
    </row>
    <row r="3953" spans="4:8">
      <c r="D3953" s="245"/>
      <c r="H3953" s="245"/>
    </row>
    <row r="3954" spans="4:8">
      <c r="D3954" s="245"/>
      <c r="H3954" s="245"/>
    </row>
    <row r="3955" spans="4:8">
      <c r="D3955" s="245"/>
      <c r="H3955" s="245"/>
    </row>
    <row r="3956" spans="4:8">
      <c r="D3956" s="245"/>
      <c r="H3956" s="245"/>
    </row>
    <row r="3957" spans="4:8">
      <c r="D3957" s="245"/>
      <c r="H3957" s="245"/>
    </row>
    <row r="3958" spans="4:8">
      <c r="D3958" s="245"/>
      <c r="H3958" s="245"/>
    </row>
    <row r="3959" spans="4:8">
      <c r="D3959" s="245"/>
      <c r="H3959" s="245"/>
    </row>
    <row r="3960" spans="4:8">
      <c r="D3960" s="245"/>
      <c r="H3960" s="245"/>
    </row>
    <row r="3961" spans="4:8">
      <c r="D3961" s="245"/>
      <c r="H3961" s="245"/>
    </row>
    <row r="3962" spans="4:8">
      <c r="D3962" s="245"/>
      <c r="H3962" s="245"/>
    </row>
    <row r="3963" spans="4:8">
      <c r="D3963" s="245"/>
      <c r="H3963" s="245"/>
    </row>
    <row r="3964" spans="4:8">
      <c r="D3964" s="245"/>
      <c r="H3964" s="245"/>
    </row>
    <row r="3965" spans="4:8">
      <c r="D3965" s="245"/>
      <c r="H3965" s="245"/>
    </row>
    <row r="3966" spans="4:8">
      <c r="D3966" s="245"/>
      <c r="H3966" s="245"/>
    </row>
    <row r="3967" spans="4:8">
      <c r="D3967" s="245"/>
      <c r="H3967" s="245"/>
    </row>
    <row r="3968" spans="4:8">
      <c r="D3968" s="245"/>
      <c r="H3968" s="245"/>
    </row>
    <row r="3969" spans="4:8">
      <c r="D3969" s="245"/>
      <c r="H3969" s="245"/>
    </row>
    <row r="3970" spans="4:8">
      <c r="D3970" s="245"/>
      <c r="H3970" s="245"/>
    </row>
    <row r="3971" spans="4:8">
      <c r="D3971" s="245"/>
      <c r="H3971" s="245"/>
    </row>
    <row r="3972" spans="4:8">
      <c r="D3972" s="245"/>
      <c r="H3972" s="245"/>
    </row>
    <row r="3973" spans="4:8">
      <c r="D3973" s="245"/>
      <c r="H3973" s="245"/>
    </row>
    <row r="3974" spans="4:8">
      <c r="D3974" s="245"/>
      <c r="H3974" s="245"/>
    </row>
    <row r="3975" spans="4:8">
      <c r="D3975" s="245"/>
      <c r="H3975" s="245"/>
    </row>
    <row r="3976" spans="4:8">
      <c r="D3976" s="245"/>
      <c r="H3976" s="245"/>
    </row>
    <row r="3977" spans="4:8">
      <c r="D3977" s="245"/>
      <c r="H3977" s="245"/>
    </row>
    <row r="3978" spans="4:8">
      <c r="D3978" s="245"/>
      <c r="H3978" s="245"/>
    </row>
    <row r="3979" spans="4:8">
      <c r="D3979" s="245"/>
      <c r="H3979" s="245"/>
    </row>
    <row r="3980" spans="4:8">
      <c r="D3980" s="245"/>
      <c r="H3980" s="245"/>
    </row>
    <row r="3981" spans="4:8">
      <c r="D3981" s="245"/>
      <c r="H3981" s="245"/>
    </row>
    <row r="3982" spans="4:8">
      <c r="D3982" s="245"/>
      <c r="H3982" s="245"/>
    </row>
    <row r="3983" spans="4:8">
      <c r="D3983" s="245"/>
      <c r="H3983" s="245"/>
    </row>
    <row r="3984" spans="4:8">
      <c r="D3984" s="245"/>
      <c r="H3984" s="245"/>
    </row>
    <row r="3985" spans="4:8">
      <c r="D3985" s="245"/>
      <c r="H3985" s="245"/>
    </row>
    <row r="3986" spans="4:8">
      <c r="D3986" s="245"/>
      <c r="H3986" s="245"/>
    </row>
    <row r="3987" spans="4:8">
      <c r="D3987" s="245"/>
      <c r="H3987" s="245"/>
    </row>
    <row r="3988" spans="4:8">
      <c r="D3988" s="245"/>
      <c r="H3988" s="245"/>
    </row>
    <row r="3989" spans="4:8">
      <c r="D3989" s="245"/>
      <c r="H3989" s="245"/>
    </row>
    <row r="3990" spans="4:8">
      <c r="D3990" s="245"/>
      <c r="H3990" s="245"/>
    </row>
    <row r="3991" spans="4:8">
      <c r="D3991" s="245"/>
      <c r="H3991" s="245"/>
    </row>
    <row r="3992" spans="4:8">
      <c r="D3992" s="245"/>
      <c r="H3992" s="245"/>
    </row>
    <row r="3993" spans="4:8">
      <c r="D3993" s="245"/>
      <c r="H3993" s="245"/>
    </row>
    <row r="3994" spans="4:8">
      <c r="D3994" s="245"/>
      <c r="H3994" s="245"/>
    </row>
    <row r="3995" spans="4:8">
      <c r="D3995" s="245"/>
      <c r="H3995" s="245"/>
    </row>
    <row r="3996" spans="4:8">
      <c r="D3996" s="245"/>
      <c r="H3996" s="245"/>
    </row>
    <row r="3997" spans="4:8">
      <c r="D3997" s="245"/>
      <c r="H3997" s="245"/>
    </row>
    <row r="3998" spans="4:8">
      <c r="D3998" s="245"/>
      <c r="H3998" s="245"/>
    </row>
    <row r="3999" spans="4:8">
      <c r="D3999" s="245"/>
      <c r="H3999" s="245"/>
    </row>
    <row r="4000" spans="4:8">
      <c r="D4000" s="245"/>
      <c r="H4000" s="245"/>
    </row>
    <row r="4001" spans="4:8">
      <c r="D4001" s="245"/>
      <c r="H4001" s="245"/>
    </row>
    <row r="4002" spans="4:8">
      <c r="D4002" s="245"/>
      <c r="H4002" s="245"/>
    </row>
    <row r="4003" spans="4:8">
      <c r="D4003" s="245"/>
      <c r="H4003" s="245"/>
    </row>
    <row r="4004" spans="4:8">
      <c r="D4004" s="245"/>
      <c r="H4004" s="245"/>
    </row>
    <row r="4005" spans="4:8">
      <c r="D4005" s="245"/>
      <c r="H4005" s="245"/>
    </row>
    <row r="4006" spans="4:8">
      <c r="D4006" s="245"/>
      <c r="H4006" s="245"/>
    </row>
    <row r="4007" spans="4:8">
      <c r="D4007" s="245"/>
      <c r="H4007" s="245"/>
    </row>
    <row r="4008" spans="4:8">
      <c r="D4008" s="245"/>
      <c r="H4008" s="245"/>
    </row>
    <row r="4009" spans="4:8">
      <c r="D4009" s="245"/>
      <c r="H4009" s="245"/>
    </row>
    <row r="4010" spans="4:8">
      <c r="D4010" s="245"/>
      <c r="H4010" s="245"/>
    </row>
    <row r="4011" spans="4:8">
      <c r="D4011" s="245"/>
      <c r="H4011" s="245"/>
    </row>
    <row r="4012" spans="4:8">
      <c r="D4012" s="245"/>
      <c r="H4012" s="245"/>
    </row>
    <row r="4013" spans="4:8">
      <c r="D4013" s="245"/>
      <c r="H4013" s="245"/>
    </row>
    <row r="4014" spans="4:8">
      <c r="D4014" s="245"/>
      <c r="H4014" s="245"/>
    </row>
    <row r="4015" spans="4:8">
      <c r="D4015" s="245"/>
      <c r="H4015" s="245"/>
    </row>
    <row r="4016" spans="4:8">
      <c r="D4016" s="245"/>
      <c r="H4016" s="245"/>
    </row>
    <row r="4017" spans="4:8">
      <c r="D4017" s="245"/>
      <c r="H4017" s="245"/>
    </row>
    <row r="4018" spans="4:8">
      <c r="D4018" s="245"/>
      <c r="H4018" s="245"/>
    </row>
    <row r="4019" spans="4:8">
      <c r="D4019" s="245"/>
      <c r="H4019" s="245"/>
    </row>
    <row r="4020" spans="4:8">
      <c r="D4020" s="245"/>
      <c r="H4020" s="245"/>
    </row>
    <row r="4021" spans="4:8">
      <c r="D4021" s="245"/>
      <c r="H4021" s="245"/>
    </row>
    <row r="4022" spans="4:8">
      <c r="D4022" s="245"/>
      <c r="H4022" s="245"/>
    </row>
    <row r="4023" spans="4:8">
      <c r="D4023" s="245"/>
      <c r="H4023" s="245"/>
    </row>
    <row r="4024" spans="4:8">
      <c r="D4024" s="245"/>
      <c r="H4024" s="245"/>
    </row>
    <row r="4025" spans="4:8">
      <c r="D4025" s="245"/>
      <c r="H4025" s="245"/>
    </row>
    <row r="4026" spans="4:8">
      <c r="D4026" s="245"/>
      <c r="H4026" s="245"/>
    </row>
    <row r="4027" spans="4:8">
      <c r="D4027" s="245"/>
      <c r="H4027" s="245"/>
    </row>
    <row r="4028" spans="4:8">
      <c r="D4028" s="245"/>
      <c r="H4028" s="245"/>
    </row>
    <row r="4029" spans="4:8">
      <c r="D4029" s="245"/>
      <c r="H4029" s="245"/>
    </row>
    <row r="4030" spans="4:8">
      <c r="D4030" s="245"/>
      <c r="H4030" s="245"/>
    </row>
    <row r="4031" spans="4:8">
      <c r="D4031" s="245"/>
      <c r="H4031" s="245"/>
    </row>
    <row r="4032" spans="4:8">
      <c r="D4032" s="245"/>
      <c r="H4032" s="245"/>
    </row>
    <row r="4033" spans="4:8">
      <c r="D4033" s="245"/>
      <c r="H4033" s="245"/>
    </row>
    <row r="4034" spans="4:8">
      <c r="D4034" s="245"/>
      <c r="H4034" s="245"/>
    </row>
    <row r="4035" spans="4:8">
      <c r="D4035" s="245"/>
      <c r="H4035" s="245"/>
    </row>
    <row r="4036" spans="4:8">
      <c r="D4036" s="245"/>
      <c r="H4036" s="245"/>
    </row>
    <row r="4037" spans="4:8">
      <c r="D4037" s="245"/>
      <c r="H4037" s="245"/>
    </row>
    <row r="4038" spans="4:8">
      <c r="D4038" s="245"/>
      <c r="H4038" s="245"/>
    </row>
    <row r="4039" spans="4:8">
      <c r="D4039" s="245"/>
      <c r="H4039" s="245"/>
    </row>
    <row r="4040" spans="4:8">
      <c r="D4040" s="245"/>
      <c r="H4040" s="245"/>
    </row>
    <row r="4041" spans="4:8">
      <c r="D4041" s="245"/>
      <c r="H4041" s="245"/>
    </row>
    <row r="4042" spans="4:8">
      <c r="D4042" s="245"/>
      <c r="H4042" s="245"/>
    </row>
    <row r="4043" spans="4:8">
      <c r="D4043" s="245"/>
      <c r="H4043" s="245"/>
    </row>
    <row r="4044" spans="4:8">
      <c r="D4044" s="245"/>
      <c r="H4044" s="245"/>
    </row>
    <row r="4045" spans="4:8">
      <c r="D4045" s="245"/>
      <c r="H4045" s="245"/>
    </row>
    <row r="4046" spans="4:8">
      <c r="D4046" s="245"/>
      <c r="H4046" s="245"/>
    </row>
    <row r="4047" spans="4:8">
      <c r="D4047" s="245"/>
      <c r="H4047" s="245"/>
    </row>
    <row r="4048" spans="4:8">
      <c r="D4048" s="245"/>
      <c r="H4048" s="245"/>
    </row>
    <row r="4049" spans="4:8">
      <c r="D4049" s="245"/>
      <c r="H4049" s="245"/>
    </row>
    <row r="4050" spans="4:8">
      <c r="D4050" s="245"/>
      <c r="H4050" s="245"/>
    </row>
    <row r="4051" spans="4:8">
      <c r="D4051" s="245"/>
      <c r="H4051" s="245"/>
    </row>
    <row r="4052" spans="4:8">
      <c r="D4052" s="245"/>
      <c r="H4052" s="245"/>
    </row>
    <row r="4053" spans="4:8">
      <c r="D4053" s="245"/>
      <c r="H4053" s="245"/>
    </row>
    <row r="4054" spans="4:8">
      <c r="D4054" s="245"/>
      <c r="H4054" s="245"/>
    </row>
    <row r="4055" spans="4:8">
      <c r="D4055" s="245"/>
      <c r="H4055" s="245"/>
    </row>
    <row r="4056" spans="4:8">
      <c r="D4056" s="245"/>
      <c r="H4056" s="245"/>
    </row>
    <row r="4057" spans="4:8">
      <c r="D4057" s="245"/>
      <c r="H4057" s="245"/>
    </row>
    <row r="4058" spans="4:8">
      <c r="D4058" s="245"/>
      <c r="H4058" s="245"/>
    </row>
    <row r="4059" spans="4:8">
      <c r="D4059" s="245"/>
      <c r="H4059" s="245"/>
    </row>
    <row r="4060" spans="4:8">
      <c r="D4060" s="245"/>
      <c r="H4060" s="245"/>
    </row>
    <row r="4061" spans="4:8">
      <c r="D4061" s="245"/>
      <c r="H4061" s="245"/>
    </row>
    <row r="4062" spans="4:8">
      <c r="D4062" s="245"/>
      <c r="H4062" s="245"/>
    </row>
    <row r="4063" spans="4:8">
      <c r="D4063" s="245"/>
      <c r="H4063" s="245"/>
    </row>
    <row r="4064" spans="4:8">
      <c r="D4064" s="245"/>
      <c r="H4064" s="245"/>
    </row>
    <row r="4065" spans="4:8">
      <c r="D4065" s="245"/>
      <c r="H4065" s="245"/>
    </row>
    <row r="4066" spans="4:8">
      <c r="D4066" s="245"/>
      <c r="H4066" s="245"/>
    </row>
    <row r="4067" spans="4:8">
      <c r="D4067" s="245"/>
      <c r="H4067" s="245"/>
    </row>
    <row r="4068" spans="4:8">
      <c r="D4068" s="245"/>
      <c r="H4068" s="245"/>
    </row>
    <row r="4069" spans="4:8">
      <c r="D4069" s="245"/>
      <c r="H4069" s="245"/>
    </row>
    <row r="4070" spans="4:8">
      <c r="D4070" s="245"/>
      <c r="H4070" s="245"/>
    </row>
    <row r="4071" spans="4:8">
      <c r="D4071" s="245"/>
      <c r="H4071" s="245"/>
    </row>
    <row r="4072" spans="4:8">
      <c r="D4072" s="245"/>
      <c r="H4072" s="245"/>
    </row>
    <row r="4073" spans="4:8">
      <c r="D4073" s="245"/>
      <c r="H4073" s="245"/>
    </row>
    <row r="4074" spans="4:8">
      <c r="D4074" s="245"/>
      <c r="H4074" s="245"/>
    </row>
    <row r="4075" spans="4:8">
      <c r="D4075" s="245"/>
      <c r="H4075" s="245"/>
    </row>
    <row r="4076" spans="4:8">
      <c r="D4076" s="245"/>
      <c r="H4076" s="245"/>
    </row>
    <row r="4077" spans="4:8">
      <c r="D4077" s="245"/>
      <c r="H4077" s="245"/>
    </row>
    <row r="4078" spans="4:8">
      <c r="D4078" s="245"/>
      <c r="H4078" s="245"/>
    </row>
    <row r="4079" spans="4:8">
      <c r="D4079" s="245"/>
      <c r="H4079" s="245"/>
    </row>
    <row r="4080" spans="4:8">
      <c r="D4080" s="245"/>
      <c r="H4080" s="245"/>
    </row>
    <row r="4081" spans="4:8">
      <c r="D4081" s="245"/>
      <c r="H4081" s="245"/>
    </row>
    <row r="4082" spans="4:8">
      <c r="D4082" s="245"/>
      <c r="H4082" s="245"/>
    </row>
    <row r="4083" spans="4:8">
      <c r="D4083" s="245"/>
      <c r="H4083" s="245"/>
    </row>
    <row r="4084" spans="4:8">
      <c r="D4084" s="245"/>
      <c r="H4084" s="245"/>
    </row>
    <row r="4085" spans="4:8">
      <c r="D4085" s="245"/>
      <c r="H4085" s="245"/>
    </row>
    <row r="4086" spans="4:8">
      <c r="D4086" s="245"/>
      <c r="H4086" s="245"/>
    </row>
    <row r="4087" spans="4:8">
      <c r="D4087" s="245"/>
      <c r="H4087" s="245"/>
    </row>
    <row r="4088" spans="4:8">
      <c r="D4088" s="245"/>
      <c r="H4088" s="245"/>
    </row>
    <row r="4089" spans="4:8">
      <c r="D4089" s="245"/>
      <c r="H4089" s="245"/>
    </row>
    <row r="4090" spans="4:8">
      <c r="D4090" s="245"/>
      <c r="H4090" s="245"/>
    </row>
    <row r="4091" spans="4:8">
      <c r="D4091" s="245"/>
      <c r="H4091" s="245"/>
    </row>
    <row r="4092" spans="4:8">
      <c r="D4092" s="245"/>
      <c r="H4092" s="245"/>
    </row>
    <row r="4093" spans="4:8">
      <c r="D4093" s="245"/>
      <c r="H4093" s="245"/>
    </row>
    <row r="4094" spans="4:8">
      <c r="D4094" s="245"/>
      <c r="H4094" s="245"/>
    </row>
    <row r="4095" spans="4:8">
      <c r="D4095" s="245"/>
      <c r="H4095" s="245"/>
    </row>
    <row r="4096" spans="4:8">
      <c r="D4096" s="245"/>
      <c r="H4096" s="245"/>
    </row>
    <row r="4097" spans="4:8">
      <c r="D4097" s="245"/>
      <c r="H4097" s="245"/>
    </row>
    <row r="4098" spans="4:8">
      <c r="D4098" s="245"/>
      <c r="H4098" s="245"/>
    </row>
    <row r="4099" spans="4:8">
      <c r="D4099" s="245"/>
      <c r="H4099" s="245"/>
    </row>
    <row r="4100" spans="4:8">
      <c r="D4100" s="245"/>
      <c r="H4100" s="245"/>
    </row>
    <row r="4101" spans="4:8">
      <c r="D4101" s="245"/>
      <c r="H4101" s="245"/>
    </row>
    <row r="4102" spans="4:8">
      <c r="D4102" s="245"/>
      <c r="H4102" s="245"/>
    </row>
    <row r="4103" spans="4:8">
      <c r="D4103" s="245"/>
      <c r="H4103" s="245"/>
    </row>
    <row r="4104" spans="4:8">
      <c r="D4104" s="245"/>
      <c r="H4104" s="245"/>
    </row>
    <row r="4105" spans="4:8">
      <c r="D4105" s="245"/>
      <c r="H4105" s="245"/>
    </row>
    <row r="4106" spans="4:8">
      <c r="D4106" s="245"/>
      <c r="H4106" s="245"/>
    </row>
    <row r="4107" spans="4:8">
      <c r="D4107" s="245"/>
      <c r="H4107" s="245"/>
    </row>
    <row r="4108" spans="4:8">
      <c r="D4108" s="245"/>
      <c r="H4108" s="245"/>
    </row>
    <row r="4109" spans="4:8">
      <c r="D4109" s="245"/>
      <c r="H4109" s="245"/>
    </row>
    <row r="4110" spans="4:8">
      <c r="D4110" s="245"/>
      <c r="H4110" s="245"/>
    </row>
    <row r="4111" spans="4:8">
      <c r="D4111" s="245"/>
      <c r="H4111" s="245"/>
    </row>
    <row r="4112" spans="4:8">
      <c r="D4112" s="245"/>
      <c r="H4112" s="245"/>
    </row>
    <row r="4113" spans="4:8">
      <c r="D4113" s="245"/>
      <c r="H4113" s="245"/>
    </row>
    <row r="4114" spans="4:8">
      <c r="D4114" s="245"/>
      <c r="H4114" s="245"/>
    </row>
    <row r="4115" spans="4:8">
      <c r="D4115" s="245"/>
      <c r="H4115" s="245"/>
    </row>
    <row r="4116" spans="4:8">
      <c r="D4116" s="245"/>
      <c r="H4116" s="245"/>
    </row>
    <row r="4117" spans="4:8">
      <c r="D4117" s="245"/>
      <c r="H4117" s="245"/>
    </row>
    <row r="4118" spans="4:8">
      <c r="D4118" s="245"/>
      <c r="H4118" s="245"/>
    </row>
    <row r="4119" spans="4:8">
      <c r="D4119" s="245"/>
      <c r="H4119" s="245"/>
    </row>
    <row r="4120" spans="4:8">
      <c r="D4120" s="245"/>
      <c r="H4120" s="245"/>
    </row>
    <row r="4121" spans="4:8">
      <c r="D4121" s="245"/>
      <c r="H4121" s="245"/>
    </row>
    <row r="4122" spans="4:8">
      <c r="D4122" s="245"/>
      <c r="H4122" s="245"/>
    </row>
    <row r="4123" spans="4:8">
      <c r="D4123" s="245"/>
      <c r="H4123" s="245"/>
    </row>
    <row r="4124" spans="4:8">
      <c r="D4124" s="245"/>
      <c r="H4124" s="245"/>
    </row>
    <row r="4125" spans="4:8">
      <c r="D4125" s="245"/>
      <c r="H4125" s="245"/>
    </row>
    <row r="4126" spans="4:8">
      <c r="D4126" s="245"/>
      <c r="H4126" s="245"/>
    </row>
    <row r="4127" spans="4:8">
      <c r="D4127" s="245"/>
      <c r="H4127" s="245"/>
    </row>
    <row r="4128" spans="4:8">
      <c r="D4128" s="245"/>
      <c r="H4128" s="245"/>
    </row>
    <row r="4129" spans="4:8">
      <c r="D4129" s="245"/>
      <c r="H4129" s="245"/>
    </row>
    <row r="4130" spans="4:8">
      <c r="D4130" s="245"/>
      <c r="H4130" s="245"/>
    </row>
    <row r="4131" spans="4:8">
      <c r="D4131" s="245"/>
      <c r="H4131" s="245"/>
    </row>
    <row r="4132" spans="4:8">
      <c r="D4132" s="245"/>
      <c r="H4132" s="245"/>
    </row>
    <row r="4133" spans="4:8">
      <c r="D4133" s="245"/>
      <c r="H4133" s="245"/>
    </row>
    <row r="4134" spans="4:8">
      <c r="D4134" s="245"/>
      <c r="H4134" s="245"/>
    </row>
    <row r="4135" spans="4:8">
      <c r="D4135" s="245"/>
      <c r="H4135" s="245"/>
    </row>
    <row r="4136" spans="4:8">
      <c r="D4136" s="245"/>
      <c r="H4136" s="245"/>
    </row>
    <row r="4137" spans="4:8">
      <c r="D4137" s="245"/>
      <c r="H4137" s="245"/>
    </row>
    <row r="4138" spans="4:8">
      <c r="D4138" s="245"/>
      <c r="H4138" s="245"/>
    </row>
    <row r="4139" spans="4:8">
      <c r="D4139" s="245"/>
      <c r="H4139" s="245"/>
    </row>
    <row r="4140" spans="4:8">
      <c r="D4140" s="245"/>
      <c r="H4140" s="245"/>
    </row>
    <row r="4141" spans="4:8">
      <c r="D4141" s="245"/>
      <c r="H4141" s="245"/>
    </row>
    <row r="4142" spans="4:8">
      <c r="D4142" s="245"/>
      <c r="H4142" s="245"/>
    </row>
    <row r="4143" spans="4:8">
      <c r="D4143" s="245"/>
      <c r="H4143" s="245"/>
    </row>
    <row r="4144" spans="4:8">
      <c r="D4144" s="245"/>
      <c r="H4144" s="245"/>
    </row>
    <row r="4145" spans="4:8">
      <c r="D4145" s="245"/>
      <c r="H4145" s="245"/>
    </row>
    <row r="4146" spans="4:8">
      <c r="D4146" s="245"/>
      <c r="H4146" s="245"/>
    </row>
    <row r="4147" spans="4:8">
      <c r="D4147" s="245"/>
      <c r="H4147" s="245"/>
    </row>
    <row r="4148" spans="4:8">
      <c r="D4148" s="245"/>
      <c r="H4148" s="245"/>
    </row>
    <row r="4149" spans="4:8">
      <c r="D4149" s="245"/>
      <c r="H4149" s="245"/>
    </row>
    <row r="4150" spans="4:8">
      <c r="D4150" s="245"/>
      <c r="H4150" s="245"/>
    </row>
    <row r="4151" spans="4:8">
      <c r="D4151" s="245"/>
      <c r="H4151" s="245"/>
    </row>
    <row r="4152" spans="4:8">
      <c r="D4152" s="245"/>
      <c r="H4152" s="245"/>
    </row>
    <row r="4153" spans="4:8">
      <c r="D4153" s="245"/>
      <c r="H4153" s="245"/>
    </row>
    <row r="4154" spans="4:8">
      <c r="D4154" s="245"/>
      <c r="H4154" s="245"/>
    </row>
    <row r="4155" spans="4:8">
      <c r="D4155" s="245"/>
      <c r="H4155" s="245"/>
    </row>
    <row r="4156" spans="4:8">
      <c r="D4156" s="245"/>
      <c r="H4156" s="245"/>
    </row>
    <row r="4157" spans="4:8">
      <c r="D4157" s="245"/>
      <c r="H4157" s="245"/>
    </row>
    <row r="4158" spans="4:8">
      <c r="D4158" s="245"/>
      <c r="H4158" s="245"/>
    </row>
    <row r="4159" spans="4:8">
      <c r="D4159" s="245"/>
      <c r="H4159" s="245"/>
    </row>
    <row r="4160" spans="4:8">
      <c r="D4160" s="245"/>
      <c r="H4160" s="245"/>
    </row>
    <row r="4161" spans="4:8">
      <c r="D4161" s="245"/>
      <c r="H4161" s="245"/>
    </row>
    <row r="4162" spans="4:8">
      <c r="D4162" s="245"/>
      <c r="H4162" s="245"/>
    </row>
    <row r="4163" spans="4:8">
      <c r="D4163" s="245"/>
      <c r="H4163" s="245"/>
    </row>
    <row r="4164" spans="4:8">
      <c r="D4164" s="245"/>
      <c r="H4164" s="245"/>
    </row>
    <row r="4165" spans="4:8">
      <c r="D4165" s="245"/>
      <c r="H4165" s="245"/>
    </row>
    <row r="4166" spans="4:8">
      <c r="D4166" s="245"/>
      <c r="H4166" s="245"/>
    </row>
    <row r="4167" spans="4:8">
      <c r="D4167" s="245"/>
      <c r="H4167" s="245"/>
    </row>
    <row r="4168" spans="4:8">
      <c r="D4168" s="245"/>
      <c r="H4168" s="245"/>
    </row>
    <row r="4169" spans="4:8">
      <c r="D4169" s="245"/>
      <c r="H4169" s="245"/>
    </row>
    <row r="4170" spans="4:8">
      <c r="D4170" s="245"/>
      <c r="H4170" s="245"/>
    </row>
    <row r="4171" spans="4:8">
      <c r="D4171" s="245"/>
      <c r="H4171" s="245"/>
    </row>
    <row r="4172" spans="4:8">
      <c r="D4172" s="245"/>
      <c r="H4172" s="245"/>
    </row>
    <row r="4173" spans="4:8">
      <c r="D4173" s="245"/>
      <c r="H4173" s="245"/>
    </row>
    <row r="4174" spans="4:8">
      <c r="D4174" s="245"/>
      <c r="H4174" s="245"/>
    </row>
    <row r="4175" spans="4:8">
      <c r="D4175" s="245"/>
      <c r="H4175" s="245"/>
    </row>
    <row r="4176" spans="4:8">
      <c r="D4176" s="245"/>
      <c r="H4176" s="245"/>
    </row>
    <row r="4177" spans="4:8">
      <c r="D4177" s="245"/>
      <c r="H4177" s="245"/>
    </row>
    <row r="4178" spans="4:8">
      <c r="D4178" s="245"/>
      <c r="H4178" s="245"/>
    </row>
    <row r="4179" spans="4:8">
      <c r="D4179" s="245"/>
      <c r="H4179" s="245"/>
    </row>
    <row r="4180" spans="4:8">
      <c r="D4180" s="245"/>
      <c r="H4180" s="245"/>
    </row>
    <row r="4181" spans="4:8">
      <c r="D4181" s="245"/>
      <c r="H4181" s="245"/>
    </row>
    <row r="4182" spans="4:8">
      <c r="D4182" s="245"/>
      <c r="H4182" s="245"/>
    </row>
    <row r="4183" spans="4:8">
      <c r="D4183" s="245"/>
      <c r="H4183" s="245"/>
    </row>
    <row r="4184" spans="4:8">
      <c r="D4184" s="245"/>
      <c r="H4184" s="245"/>
    </row>
    <row r="4185" spans="4:8">
      <c r="D4185" s="245"/>
      <c r="H4185" s="245"/>
    </row>
    <row r="4186" spans="4:8">
      <c r="D4186" s="245"/>
      <c r="H4186" s="245"/>
    </row>
    <row r="4187" spans="4:8">
      <c r="D4187" s="245"/>
      <c r="H4187" s="245"/>
    </row>
    <row r="4188" spans="4:8">
      <c r="D4188" s="245"/>
      <c r="H4188" s="245"/>
    </row>
    <row r="4189" spans="4:8">
      <c r="D4189" s="245"/>
      <c r="H4189" s="245"/>
    </row>
    <row r="4190" spans="4:8">
      <c r="D4190" s="245"/>
      <c r="H4190" s="245"/>
    </row>
    <row r="4191" spans="4:8">
      <c r="D4191" s="245"/>
      <c r="H4191" s="245"/>
    </row>
    <row r="4192" spans="4:8">
      <c r="D4192" s="245"/>
      <c r="H4192" s="245"/>
    </row>
    <row r="4193" spans="4:8">
      <c r="D4193" s="245"/>
      <c r="H4193" s="245"/>
    </row>
    <row r="4194" spans="4:8">
      <c r="D4194" s="245"/>
      <c r="H4194" s="245"/>
    </row>
    <row r="4195" spans="4:8">
      <c r="D4195" s="245"/>
      <c r="H4195" s="245"/>
    </row>
    <row r="4196" spans="4:8">
      <c r="D4196" s="245"/>
      <c r="H4196" s="245"/>
    </row>
    <row r="4197" spans="4:8">
      <c r="D4197" s="245"/>
      <c r="H4197" s="245"/>
    </row>
    <row r="4198" spans="4:8">
      <c r="D4198" s="245"/>
      <c r="H4198" s="245"/>
    </row>
    <row r="4199" spans="4:8">
      <c r="D4199" s="245"/>
      <c r="H4199" s="245"/>
    </row>
    <row r="4200" spans="4:8">
      <c r="D4200" s="245"/>
      <c r="H4200" s="245"/>
    </row>
    <row r="4201" spans="4:8">
      <c r="D4201" s="245"/>
      <c r="H4201" s="245"/>
    </row>
    <row r="4202" spans="4:8">
      <c r="D4202" s="245"/>
      <c r="H4202" s="245"/>
    </row>
    <row r="4203" spans="4:8">
      <c r="D4203" s="245"/>
      <c r="H4203" s="245"/>
    </row>
    <row r="4204" spans="4:8">
      <c r="D4204" s="245"/>
      <c r="H4204" s="245"/>
    </row>
    <row r="4205" spans="4:8">
      <c r="D4205" s="245"/>
      <c r="H4205" s="245"/>
    </row>
    <row r="4206" spans="4:8">
      <c r="D4206" s="245"/>
      <c r="H4206" s="245"/>
    </row>
    <row r="4207" spans="4:8">
      <c r="D4207" s="245"/>
      <c r="H4207" s="245"/>
    </row>
    <row r="4208" spans="4:8">
      <c r="D4208" s="245"/>
      <c r="H4208" s="245"/>
    </row>
    <row r="4209" spans="4:8">
      <c r="D4209" s="245"/>
      <c r="H4209" s="245"/>
    </row>
    <row r="4210" spans="4:8">
      <c r="D4210" s="245"/>
      <c r="H4210" s="245"/>
    </row>
    <row r="4211" spans="4:8">
      <c r="D4211" s="245"/>
      <c r="H4211" s="245"/>
    </row>
    <row r="4212" spans="4:8">
      <c r="D4212" s="245"/>
      <c r="H4212" s="245"/>
    </row>
    <row r="4213" spans="4:8">
      <c r="D4213" s="245"/>
      <c r="H4213" s="245"/>
    </row>
    <row r="4214" spans="4:8">
      <c r="D4214" s="245"/>
      <c r="H4214" s="245"/>
    </row>
    <row r="4215" spans="4:8">
      <c r="D4215" s="245"/>
      <c r="H4215" s="245"/>
    </row>
    <row r="4216" spans="4:8">
      <c r="D4216" s="245"/>
      <c r="H4216" s="245"/>
    </row>
    <row r="4217" spans="4:8">
      <c r="D4217" s="245"/>
      <c r="H4217" s="245"/>
    </row>
    <row r="4218" spans="4:8">
      <c r="D4218" s="245"/>
      <c r="H4218" s="245"/>
    </row>
    <row r="4219" spans="4:8">
      <c r="D4219" s="245"/>
      <c r="H4219" s="245"/>
    </row>
    <row r="4220" spans="4:8">
      <c r="D4220" s="245"/>
      <c r="H4220" s="245"/>
    </row>
    <row r="4221" spans="4:8">
      <c r="D4221" s="245"/>
      <c r="H4221" s="245"/>
    </row>
    <row r="4222" spans="4:8">
      <c r="D4222" s="245"/>
      <c r="H4222" s="245"/>
    </row>
    <row r="4223" spans="4:8">
      <c r="D4223" s="245"/>
      <c r="H4223" s="245"/>
    </row>
    <row r="4224" spans="4:8">
      <c r="D4224" s="245"/>
      <c r="H4224" s="245"/>
    </row>
    <row r="4225" spans="4:8">
      <c r="D4225" s="245"/>
      <c r="H4225" s="245"/>
    </row>
    <row r="4226" spans="4:8">
      <c r="D4226" s="245"/>
      <c r="H4226" s="245"/>
    </row>
    <row r="4227" spans="4:8">
      <c r="D4227" s="245"/>
      <c r="H4227" s="245"/>
    </row>
    <row r="4228" spans="4:8">
      <c r="D4228" s="245"/>
      <c r="H4228" s="245"/>
    </row>
    <row r="4229" spans="4:8">
      <c r="D4229" s="245"/>
      <c r="H4229" s="245"/>
    </row>
    <row r="4230" spans="4:8">
      <c r="D4230" s="245"/>
      <c r="H4230" s="245"/>
    </row>
    <row r="4231" spans="4:8">
      <c r="D4231" s="245"/>
      <c r="H4231" s="245"/>
    </row>
    <row r="4232" spans="4:8">
      <c r="D4232" s="245"/>
      <c r="H4232" s="245"/>
    </row>
    <row r="4233" spans="4:8">
      <c r="D4233" s="245"/>
      <c r="H4233" s="245"/>
    </row>
    <row r="4234" spans="4:8">
      <c r="D4234" s="245"/>
      <c r="H4234" s="245"/>
    </row>
    <row r="4235" spans="4:8">
      <c r="D4235" s="245"/>
      <c r="H4235" s="245"/>
    </row>
    <row r="4236" spans="4:8">
      <c r="D4236" s="245"/>
      <c r="H4236" s="245"/>
    </row>
    <row r="4237" spans="4:8">
      <c r="D4237" s="245"/>
      <c r="H4237" s="245"/>
    </row>
  </sheetData>
  <mergeCells count="7">
    <mergeCell ref="A1:J1"/>
    <mergeCell ref="A3:A4"/>
    <mergeCell ref="B3:B4"/>
    <mergeCell ref="C3:D3"/>
    <mergeCell ref="E3:F3"/>
    <mergeCell ref="G3:H3"/>
    <mergeCell ref="I3:J3"/>
  </mergeCells>
  <pageMargins left="0.74803149606299213" right="0.31496062992125984" top="0.74803149606299213" bottom="0.74803149606299213" header="0.31496062992125984" footer="0.31496062992125984"/>
  <pageSetup paperSize="9" scale="90" fitToHeight="3" orientation="landscape" r:id="rId1"/>
  <headerFooter differentFirst="1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6"/>
  <sheetViews>
    <sheetView topLeftCell="B1" workbookViewId="0">
      <selection activeCell="B1" sqref="B1:O65536"/>
    </sheetView>
  </sheetViews>
  <sheetFormatPr defaultRowHeight="14.3"/>
  <cols>
    <col min="1" max="1" width="23.875" customWidth="1"/>
    <col min="2" max="15" width="10" customWidth="1"/>
  </cols>
  <sheetData>
    <row r="1" spans="1:21">
      <c r="A1" s="188"/>
    </row>
    <row r="2" spans="1:21">
      <c r="A2" s="728" t="s">
        <v>376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</row>
    <row r="3" spans="1:21" ht="38.25" customHeight="1">
      <c r="A3" s="725"/>
      <c r="B3" s="724" t="s">
        <v>377</v>
      </c>
      <c r="C3" s="724"/>
      <c r="D3" s="724" t="s">
        <v>378</v>
      </c>
      <c r="E3" s="724"/>
      <c r="F3" s="723" t="s">
        <v>379</v>
      </c>
      <c r="G3" s="723"/>
      <c r="H3" s="724" t="s">
        <v>380</v>
      </c>
      <c r="I3" s="724"/>
      <c r="J3" s="723" t="s">
        <v>381</v>
      </c>
      <c r="K3" s="723"/>
      <c r="L3" s="724" t="s">
        <v>382</v>
      </c>
      <c r="M3" s="724"/>
      <c r="N3" s="723" t="s">
        <v>383</v>
      </c>
      <c r="O3" s="723"/>
      <c r="P3" s="724" t="s">
        <v>395</v>
      </c>
      <c r="Q3" s="724"/>
      <c r="R3" s="724" t="s">
        <v>441</v>
      </c>
      <c r="S3" s="724"/>
      <c r="T3" s="723" t="s">
        <v>442</v>
      </c>
      <c r="U3" s="723"/>
    </row>
    <row r="4" spans="1:21" ht="14.95" customHeight="1">
      <c r="A4" s="726"/>
      <c r="B4" s="722" t="s">
        <v>384</v>
      </c>
      <c r="C4" s="722" t="s">
        <v>385</v>
      </c>
      <c r="D4" s="722" t="s">
        <v>384</v>
      </c>
      <c r="E4" s="722" t="s">
        <v>385</v>
      </c>
      <c r="F4" s="722" t="s">
        <v>384</v>
      </c>
      <c r="G4" s="722" t="s">
        <v>385</v>
      </c>
      <c r="H4" s="722" t="s">
        <v>384</v>
      </c>
      <c r="I4" s="722" t="s">
        <v>385</v>
      </c>
      <c r="J4" s="722" t="s">
        <v>384</v>
      </c>
      <c r="K4" s="722" t="s">
        <v>385</v>
      </c>
      <c r="L4" s="722" t="s">
        <v>384</v>
      </c>
      <c r="M4" s="722" t="s">
        <v>385</v>
      </c>
      <c r="N4" s="722" t="s">
        <v>384</v>
      </c>
      <c r="O4" s="722" t="s">
        <v>385</v>
      </c>
      <c r="P4" s="722" t="s">
        <v>384</v>
      </c>
      <c r="Q4" s="722" t="s">
        <v>385</v>
      </c>
      <c r="R4" s="722" t="s">
        <v>384</v>
      </c>
      <c r="S4" s="722" t="s">
        <v>385</v>
      </c>
      <c r="T4" s="722" t="s">
        <v>384</v>
      </c>
      <c r="U4" s="722" t="s">
        <v>385</v>
      </c>
    </row>
    <row r="5" spans="1:21" ht="14.95" customHeight="1">
      <c r="A5" s="727"/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</row>
    <row r="6" spans="1:21" ht="14.95" customHeight="1">
      <c r="A6" s="471" t="s">
        <v>101</v>
      </c>
      <c r="B6" s="472">
        <v>9909</v>
      </c>
      <c r="C6" s="474">
        <v>10701</v>
      </c>
      <c r="D6" s="472">
        <v>10329</v>
      </c>
      <c r="E6" s="474">
        <v>11163</v>
      </c>
      <c r="F6" s="473">
        <f>(B6+D6)/2</f>
        <v>10119</v>
      </c>
      <c r="G6" s="473">
        <f>(C6+E6)/2</f>
        <v>10932</v>
      </c>
      <c r="H6" s="472">
        <v>10328</v>
      </c>
      <c r="I6" s="474">
        <v>11160</v>
      </c>
      <c r="J6" s="473">
        <f>(B6+D6+H6)/3</f>
        <v>10188.666666666666</v>
      </c>
      <c r="K6" s="473">
        <f>(C6+E6+I6)/3</f>
        <v>11008</v>
      </c>
      <c r="L6" s="488">
        <v>9786</v>
      </c>
      <c r="M6" s="489">
        <v>10573</v>
      </c>
      <c r="N6" s="490">
        <f>(L6+H6+D6+B6)/4</f>
        <v>10088</v>
      </c>
      <c r="O6" s="490">
        <f>(M6+I6+E6+C6)/4</f>
        <v>10899.25</v>
      </c>
      <c r="P6" s="488">
        <v>10038</v>
      </c>
      <c r="Q6" s="489">
        <v>10842</v>
      </c>
      <c r="R6" s="488">
        <v>10444</v>
      </c>
      <c r="S6" s="489">
        <v>11280</v>
      </c>
      <c r="T6" s="473">
        <f>(P6+R6)/2</f>
        <v>10241</v>
      </c>
      <c r="U6" s="473">
        <f>(Q6+S6)/2</f>
        <v>11061</v>
      </c>
    </row>
    <row r="7" spans="1:21">
      <c r="A7" s="475" t="s">
        <v>386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476"/>
      <c r="M7" s="476"/>
      <c r="N7" s="476"/>
      <c r="O7" s="476"/>
      <c r="P7" s="476"/>
      <c r="Q7" s="476"/>
      <c r="R7" s="476"/>
      <c r="S7" s="476"/>
      <c r="T7" s="225"/>
      <c r="U7" s="225"/>
    </row>
    <row r="8" spans="1:21">
      <c r="A8" s="477" t="s">
        <v>4</v>
      </c>
      <c r="B8" s="225">
        <v>8222</v>
      </c>
      <c r="C8" s="225">
        <v>8837</v>
      </c>
      <c r="D8" s="282">
        <v>8366</v>
      </c>
      <c r="E8" s="282">
        <v>8989</v>
      </c>
      <c r="F8" s="225">
        <f>(B8+D8)/2</f>
        <v>8294</v>
      </c>
      <c r="G8" s="225">
        <f>(C8+E8)/2</f>
        <v>8913</v>
      </c>
      <c r="H8" s="282">
        <v>8371</v>
      </c>
      <c r="I8" s="282">
        <v>9002</v>
      </c>
      <c r="J8" s="225">
        <f t="shared" ref="J8:K16" si="0">(B8+D8+H8)/3</f>
        <v>8319.6666666666661</v>
      </c>
      <c r="K8" s="225">
        <f t="shared" si="0"/>
        <v>8942.6666666666661</v>
      </c>
      <c r="L8" s="282">
        <v>8281</v>
      </c>
      <c r="M8" s="282">
        <v>8914</v>
      </c>
      <c r="N8" s="282">
        <f>(L8+H8+D8+B8)/4</f>
        <v>8310</v>
      </c>
      <c r="O8" s="282">
        <f>(M8+I8+E8+C8)/4</f>
        <v>8935.5</v>
      </c>
      <c r="P8" s="282">
        <v>8207</v>
      </c>
      <c r="Q8" s="282">
        <v>8806</v>
      </c>
      <c r="R8" s="282">
        <v>8376</v>
      </c>
      <c r="S8" s="282">
        <v>8995</v>
      </c>
      <c r="T8" s="225">
        <f t="shared" ref="T8:U23" si="1">(P8+R8)/2</f>
        <v>8291.5</v>
      </c>
      <c r="U8" s="225">
        <f t="shared" ref="U8:U16" si="2">(Q8+S8)/2</f>
        <v>8900.5</v>
      </c>
    </row>
    <row r="9" spans="1:21">
      <c r="A9" s="477" t="s">
        <v>5</v>
      </c>
      <c r="B9" s="225">
        <v>9244</v>
      </c>
      <c r="C9" s="225">
        <v>9916</v>
      </c>
      <c r="D9" s="282">
        <v>9887</v>
      </c>
      <c r="E9" s="282">
        <v>10615</v>
      </c>
      <c r="F9" s="225">
        <f t="shared" ref="F9:G25" si="3">(B9+D9)/2</f>
        <v>9565.5</v>
      </c>
      <c r="G9" s="225">
        <f t="shared" si="3"/>
        <v>10265.5</v>
      </c>
      <c r="H9" s="282">
        <v>9732</v>
      </c>
      <c r="I9" s="282">
        <v>10428</v>
      </c>
      <c r="J9" s="225">
        <f t="shared" si="0"/>
        <v>9621</v>
      </c>
      <c r="K9" s="225">
        <f t="shared" si="0"/>
        <v>10319.666666666666</v>
      </c>
      <c r="L9" s="282">
        <v>9279</v>
      </c>
      <c r="M9" s="282">
        <v>9943</v>
      </c>
      <c r="N9" s="282">
        <f t="shared" ref="N9:O16" si="4">(L9+H9+D9+B9)/4</f>
        <v>9535.5</v>
      </c>
      <c r="O9" s="282">
        <f t="shared" si="4"/>
        <v>10225.5</v>
      </c>
      <c r="P9" s="282">
        <v>9558</v>
      </c>
      <c r="Q9" s="282">
        <v>10228</v>
      </c>
      <c r="R9" s="282">
        <v>10056</v>
      </c>
      <c r="S9" s="282">
        <v>10763</v>
      </c>
      <c r="T9" s="225">
        <f t="shared" si="1"/>
        <v>9807</v>
      </c>
      <c r="U9" s="225">
        <f t="shared" si="2"/>
        <v>10495.5</v>
      </c>
    </row>
    <row r="10" spans="1:21">
      <c r="A10" s="477" t="s">
        <v>6</v>
      </c>
      <c r="B10" s="225">
        <v>9266</v>
      </c>
      <c r="C10" s="225">
        <v>10070</v>
      </c>
      <c r="D10" s="282">
        <v>9760</v>
      </c>
      <c r="E10" s="282">
        <v>10616</v>
      </c>
      <c r="F10" s="225">
        <f t="shared" si="3"/>
        <v>9513</v>
      </c>
      <c r="G10" s="225">
        <f t="shared" si="3"/>
        <v>10343</v>
      </c>
      <c r="H10" s="282">
        <v>9739</v>
      </c>
      <c r="I10" s="282">
        <v>10594</v>
      </c>
      <c r="J10" s="225">
        <f t="shared" si="0"/>
        <v>9588.3333333333339</v>
      </c>
      <c r="K10" s="225">
        <f t="shared" si="0"/>
        <v>10426.666666666666</v>
      </c>
      <c r="L10" s="282">
        <v>9104</v>
      </c>
      <c r="M10" s="282">
        <v>9898</v>
      </c>
      <c r="N10" s="282">
        <f t="shared" si="4"/>
        <v>9467.25</v>
      </c>
      <c r="O10" s="282">
        <f t="shared" si="4"/>
        <v>10294.5</v>
      </c>
      <c r="P10" s="282">
        <v>9309</v>
      </c>
      <c r="Q10" s="282">
        <v>10111</v>
      </c>
      <c r="R10" s="282">
        <v>9777</v>
      </c>
      <c r="S10" s="282">
        <v>10625</v>
      </c>
      <c r="T10" s="225">
        <f t="shared" si="1"/>
        <v>9543</v>
      </c>
      <c r="U10" s="225">
        <f t="shared" si="2"/>
        <v>10368</v>
      </c>
    </row>
    <row r="11" spans="1:21">
      <c r="A11" s="477" t="s">
        <v>8</v>
      </c>
      <c r="B11" s="225">
        <v>8278</v>
      </c>
      <c r="C11" s="225">
        <v>8960</v>
      </c>
      <c r="D11" s="282">
        <v>8581</v>
      </c>
      <c r="E11" s="282">
        <v>9292</v>
      </c>
      <c r="F11" s="225">
        <f t="shared" si="3"/>
        <v>8429.5</v>
      </c>
      <c r="G11" s="225">
        <f t="shared" si="3"/>
        <v>9126</v>
      </c>
      <c r="H11" s="282">
        <v>8563</v>
      </c>
      <c r="I11" s="282">
        <v>9271</v>
      </c>
      <c r="J11" s="225">
        <f t="shared" si="0"/>
        <v>8474</v>
      </c>
      <c r="K11" s="225">
        <f t="shared" si="0"/>
        <v>9174.3333333333339</v>
      </c>
      <c r="L11" s="282">
        <v>8034</v>
      </c>
      <c r="M11" s="282">
        <v>8700</v>
      </c>
      <c r="N11" s="282">
        <f t="shared" si="4"/>
        <v>8364</v>
      </c>
      <c r="O11" s="282">
        <f t="shared" si="4"/>
        <v>9055.75</v>
      </c>
      <c r="P11" s="282">
        <v>8269</v>
      </c>
      <c r="Q11" s="282">
        <v>8940</v>
      </c>
      <c r="R11" s="282">
        <v>8686</v>
      </c>
      <c r="S11" s="282">
        <v>9390</v>
      </c>
      <c r="T11" s="225">
        <f t="shared" si="1"/>
        <v>8477.5</v>
      </c>
      <c r="U11" s="225">
        <f t="shared" si="2"/>
        <v>9165</v>
      </c>
    </row>
    <row r="12" spans="1:21">
      <c r="A12" s="477" t="s">
        <v>9</v>
      </c>
      <c r="B12" s="225">
        <v>9581</v>
      </c>
      <c r="C12" s="225">
        <v>10378</v>
      </c>
      <c r="D12" s="282">
        <v>10049</v>
      </c>
      <c r="E12" s="282">
        <v>10896</v>
      </c>
      <c r="F12" s="225">
        <f t="shared" si="3"/>
        <v>9815</v>
      </c>
      <c r="G12" s="225">
        <f>(C12+E12)/2</f>
        <v>10637</v>
      </c>
      <c r="H12" s="282">
        <v>10145</v>
      </c>
      <c r="I12" s="282">
        <v>10993</v>
      </c>
      <c r="J12" s="225">
        <f t="shared" si="0"/>
        <v>9925</v>
      </c>
      <c r="K12" s="225">
        <f t="shared" si="0"/>
        <v>10755.666666666666</v>
      </c>
      <c r="L12" s="282">
        <v>9488</v>
      </c>
      <c r="M12" s="282">
        <v>10289</v>
      </c>
      <c r="N12" s="282">
        <f t="shared" si="4"/>
        <v>9815.75</v>
      </c>
      <c r="O12" s="282">
        <f t="shared" si="4"/>
        <v>10639</v>
      </c>
      <c r="P12" s="282">
        <v>9687</v>
      </c>
      <c r="Q12" s="282">
        <v>10496</v>
      </c>
      <c r="R12" s="282">
        <v>10149</v>
      </c>
      <c r="S12" s="282">
        <v>11003</v>
      </c>
      <c r="T12" s="225">
        <f t="shared" si="1"/>
        <v>9918</v>
      </c>
      <c r="U12" s="225">
        <f t="shared" si="2"/>
        <v>10749.5</v>
      </c>
    </row>
    <row r="13" spans="1:21">
      <c r="A13" s="477" t="s">
        <v>10</v>
      </c>
      <c r="B13" s="478">
        <v>9662</v>
      </c>
      <c r="C13" s="478">
        <v>10387</v>
      </c>
      <c r="D13" s="306">
        <v>9665</v>
      </c>
      <c r="E13" s="306">
        <v>10390</v>
      </c>
      <c r="F13" s="225">
        <f t="shared" si="3"/>
        <v>9663.5</v>
      </c>
      <c r="G13" s="225">
        <f>(C13+E13)/2</f>
        <v>10388.5</v>
      </c>
      <c r="H13" s="306">
        <v>10028</v>
      </c>
      <c r="I13" s="306">
        <v>10806</v>
      </c>
      <c r="J13" s="225">
        <f t="shared" si="0"/>
        <v>9785</v>
      </c>
      <c r="K13" s="225">
        <f t="shared" si="0"/>
        <v>10527.666666666666</v>
      </c>
      <c r="L13" s="282">
        <v>9601</v>
      </c>
      <c r="M13" s="282">
        <v>10327</v>
      </c>
      <c r="N13" s="282">
        <f t="shared" si="4"/>
        <v>9739</v>
      </c>
      <c r="O13" s="282">
        <f t="shared" si="4"/>
        <v>10477.5</v>
      </c>
      <c r="P13" s="282">
        <v>10014</v>
      </c>
      <c r="Q13" s="282">
        <v>10770</v>
      </c>
      <c r="R13" s="282">
        <v>10374</v>
      </c>
      <c r="S13" s="282">
        <v>11158</v>
      </c>
      <c r="T13" s="225">
        <f>(P13+R13)/2</f>
        <v>10194</v>
      </c>
      <c r="U13" s="225">
        <f t="shared" si="2"/>
        <v>10964</v>
      </c>
    </row>
    <row r="14" spans="1:21">
      <c r="A14" s="477" t="s">
        <v>11</v>
      </c>
      <c r="B14" s="224">
        <v>9463</v>
      </c>
      <c r="C14" s="225">
        <v>10270</v>
      </c>
      <c r="D14" s="300">
        <v>9741</v>
      </c>
      <c r="E14" s="282">
        <v>10581</v>
      </c>
      <c r="F14" s="225">
        <f t="shared" si="3"/>
        <v>9602</v>
      </c>
      <c r="G14" s="225">
        <f t="shared" si="3"/>
        <v>10425.5</v>
      </c>
      <c r="H14" s="300">
        <v>9864</v>
      </c>
      <c r="I14" s="282">
        <v>10723</v>
      </c>
      <c r="J14" s="225">
        <f t="shared" si="0"/>
        <v>9689.3333333333339</v>
      </c>
      <c r="K14" s="225">
        <f t="shared" si="0"/>
        <v>10524.666666666666</v>
      </c>
      <c r="L14" s="282">
        <v>9291</v>
      </c>
      <c r="M14" s="282">
        <v>10092</v>
      </c>
      <c r="N14" s="282">
        <f t="shared" si="4"/>
        <v>9589.75</v>
      </c>
      <c r="O14" s="282">
        <f t="shared" si="4"/>
        <v>10416.5</v>
      </c>
      <c r="P14" s="282">
        <v>9527</v>
      </c>
      <c r="Q14" s="282">
        <v>10344</v>
      </c>
      <c r="R14" s="282">
        <v>9922</v>
      </c>
      <c r="S14" s="282">
        <v>10773</v>
      </c>
      <c r="T14" s="225">
        <f t="shared" si="1"/>
        <v>9724.5</v>
      </c>
      <c r="U14" s="225">
        <f t="shared" si="2"/>
        <v>10558.5</v>
      </c>
    </row>
    <row r="15" spans="1:21">
      <c r="A15" s="477" t="s">
        <v>12</v>
      </c>
      <c r="B15" s="225">
        <v>8609</v>
      </c>
      <c r="C15" s="225">
        <v>9254</v>
      </c>
      <c r="D15" s="282">
        <v>9039</v>
      </c>
      <c r="E15" s="282">
        <v>9725</v>
      </c>
      <c r="F15" s="225">
        <f t="shared" si="3"/>
        <v>8824</v>
      </c>
      <c r="G15" s="225">
        <f t="shared" si="3"/>
        <v>9489.5</v>
      </c>
      <c r="H15" s="282">
        <v>8878</v>
      </c>
      <c r="I15" s="282">
        <v>9549</v>
      </c>
      <c r="J15" s="225">
        <f t="shared" si="0"/>
        <v>8842</v>
      </c>
      <c r="K15" s="225">
        <f t="shared" si="0"/>
        <v>9509.3333333333339</v>
      </c>
      <c r="L15" s="282">
        <v>8476</v>
      </c>
      <c r="M15" s="282">
        <v>9116</v>
      </c>
      <c r="N15" s="282">
        <f t="shared" si="4"/>
        <v>8750.5</v>
      </c>
      <c r="O15" s="282">
        <f t="shared" si="4"/>
        <v>9411</v>
      </c>
      <c r="P15" s="282">
        <v>8708</v>
      </c>
      <c r="Q15" s="282">
        <v>9335</v>
      </c>
      <c r="R15" s="282">
        <v>9196</v>
      </c>
      <c r="S15" s="282">
        <v>9850</v>
      </c>
      <c r="T15" s="225">
        <f t="shared" si="1"/>
        <v>8952</v>
      </c>
      <c r="U15" s="225">
        <f t="shared" si="2"/>
        <v>9592.5</v>
      </c>
    </row>
    <row r="16" spans="1:21">
      <c r="A16" s="477" t="s">
        <v>13</v>
      </c>
      <c r="B16" s="224">
        <v>8425</v>
      </c>
      <c r="C16" s="224">
        <v>9050</v>
      </c>
      <c r="D16" s="300">
        <v>8906</v>
      </c>
      <c r="E16" s="300">
        <v>9580</v>
      </c>
      <c r="F16" s="225">
        <f t="shared" si="3"/>
        <v>8665.5</v>
      </c>
      <c r="G16" s="225">
        <f t="shared" si="3"/>
        <v>9315</v>
      </c>
      <c r="H16" s="300">
        <v>8699</v>
      </c>
      <c r="I16" s="300">
        <v>9356</v>
      </c>
      <c r="J16" s="225">
        <f t="shared" si="0"/>
        <v>8676.6666666666661</v>
      </c>
      <c r="K16" s="225">
        <f t="shared" si="0"/>
        <v>9328.6666666666661</v>
      </c>
      <c r="L16" s="282">
        <v>8313</v>
      </c>
      <c r="M16" s="282">
        <v>8962</v>
      </c>
      <c r="N16" s="282">
        <f t="shared" si="4"/>
        <v>8585.75</v>
      </c>
      <c r="O16" s="282">
        <f t="shared" si="4"/>
        <v>9237</v>
      </c>
      <c r="P16" s="282">
        <v>8448</v>
      </c>
      <c r="Q16" s="282">
        <v>9083</v>
      </c>
      <c r="R16" s="282">
        <v>8844</v>
      </c>
      <c r="S16" s="282">
        <v>9516</v>
      </c>
      <c r="T16" s="225">
        <f t="shared" si="1"/>
        <v>8646</v>
      </c>
      <c r="U16" s="225">
        <f t="shared" si="2"/>
        <v>9299.5</v>
      </c>
    </row>
    <row r="17" spans="1:21">
      <c r="A17" s="480" t="s">
        <v>14</v>
      </c>
      <c r="B17" s="479">
        <v>11280</v>
      </c>
      <c r="C17" s="481">
        <v>12495</v>
      </c>
      <c r="D17" s="482">
        <v>11865</v>
      </c>
      <c r="E17" s="483">
        <v>13146</v>
      </c>
      <c r="F17" s="225">
        <f t="shared" si="3"/>
        <v>11572.5</v>
      </c>
      <c r="G17" s="225">
        <f>(C17+E17)/2</f>
        <v>12820.5</v>
      </c>
      <c r="H17" s="482">
        <v>12156</v>
      </c>
      <c r="I17" s="483">
        <v>13478</v>
      </c>
      <c r="J17" s="225">
        <f>(B17+D17+H17)/3</f>
        <v>11767</v>
      </c>
      <c r="K17" s="225">
        <f>(C17+E17+I17)/3</f>
        <v>13039.666666666666</v>
      </c>
      <c r="L17" s="300">
        <v>11365</v>
      </c>
      <c r="M17" s="300">
        <v>12581</v>
      </c>
      <c r="N17" s="282">
        <f>(L17+H17+D17+B17)/4</f>
        <v>11666.5</v>
      </c>
      <c r="O17" s="282">
        <f>(M17+I17+E17+C17)/4</f>
        <v>12925</v>
      </c>
      <c r="P17" s="300">
        <v>11608</v>
      </c>
      <c r="Q17" s="300">
        <v>12841</v>
      </c>
      <c r="R17" s="300"/>
      <c r="S17" s="300"/>
      <c r="T17" s="290">
        <v>11608</v>
      </c>
      <c r="U17" s="290">
        <v>12841</v>
      </c>
    </row>
    <row r="18" spans="1:21">
      <c r="A18" s="477" t="s">
        <v>15</v>
      </c>
      <c r="B18" s="225">
        <v>9043</v>
      </c>
      <c r="C18" s="225">
        <v>9694</v>
      </c>
      <c r="D18" s="282">
        <v>9468</v>
      </c>
      <c r="E18" s="282">
        <v>10161</v>
      </c>
      <c r="F18" s="225">
        <f t="shared" si="3"/>
        <v>9255.5</v>
      </c>
      <c r="G18" s="225">
        <f t="shared" si="3"/>
        <v>9927.5</v>
      </c>
      <c r="H18" s="482">
        <v>9554</v>
      </c>
      <c r="I18" s="483">
        <v>10251</v>
      </c>
      <c r="J18" s="225">
        <f t="shared" ref="J18:K25" si="5">(B18+D18+H18)/3</f>
        <v>9355</v>
      </c>
      <c r="K18" s="225">
        <f t="shared" si="5"/>
        <v>10035.333333333334</v>
      </c>
      <c r="L18" s="282">
        <v>8932</v>
      </c>
      <c r="M18" s="282">
        <v>9577</v>
      </c>
      <c r="N18" s="282">
        <f t="shared" ref="N18:O24" si="6">(L18+H18+D18+B18)/4</f>
        <v>9249.25</v>
      </c>
      <c r="O18" s="282">
        <f t="shared" si="6"/>
        <v>9920.75</v>
      </c>
      <c r="P18" s="282">
        <v>9228</v>
      </c>
      <c r="Q18" s="282">
        <v>9900</v>
      </c>
      <c r="R18" s="282">
        <v>9625</v>
      </c>
      <c r="S18" s="282">
        <v>10304</v>
      </c>
      <c r="T18" s="225">
        <f t="shared" si="1"/>
        <v>9426.5</v>
      </c>
      <c r="U18" s="225">
        <f t="shared" si="1"/>
        <v>10102</v>
      </c>
    </row>
    <row r="19" spans="1:21">
      <c r="A19" s="477" t="s">
        <v>16</v>
      </c>
      <c r="B19" s="225">
        <v>8889</v>
      </c>
      <c r="C19" s="225">
        <v>9614</v>
      </c>
      <c r="D19" s="282">
        <v>9366</v>
      </c>
      <c r="E19" s="282">
        <v>10139</v>
      </c>
      <c r="F19" s="225">
        <f t="shared" si="3"/>
        <v>9127.5</v>
      </c>
      <c r="G19" s="225">
        <f t="shared" si="3"/>
        <v>9876.5</v>
      </c>
      <c r="H19" s="282">
        <v>9544</v>
      </c>
      <c r="I19" s="282">
        <v>10324</v>
      </c>
      <c r="J19" s="225">
        <f t="shared" si="5"/>
        <v>9266.3333333333339</v>
      </c>
      <c r="K19" s="225">
        <f t="shared" si="5"/>
        <v>10025.666666666666</v>
      </c>
      <c r="L19" s="282">
        <v>8898</v>
      </c>
      <c r="M19" s="282">
        <v>9620</v>
      </c>
      <c r="N19" s="282">
        <f t="shared" si="6"/>
        <v>9174.25</v>
      </c>
      <c r="O19" s="282">
        <f t="shared" si="6"/>
        <v>9924.25</v>
      </c>
      <c r="P19" s="282">
        <v>9192</v>
      </c>
      <c r="Q19" s="282">
        <v>9928</v>
      </c>
      <c r="R19" s="282">
        <v>9691</v>
      </c>
      <c r="S19" s="282">
        <v>10464</v>
      </c>
      <c r="T19" s="225">
        <f t="shared" si="1"/>
        <v>9441.5</v>
      </c>
      <c r="U19" s="225">
        <f t="shared" si="1"/>
        <v>10196</v>
      </c>
    </row>
    <row r="20" spans="1:21">
      <c r="A20" s="477" t="s">
        <v>17</v>
      </c>
      <c r="B20" s="225">
        <v>9800</v>
      </c>
      <c r="C20" s="225">
        <v>10516</v>
      </c>
      <c r="D20" s="282">
        <v>10403</v>
      </c>
      <c r="E20" s="282">
        <v>11178</v>
      </c>
      <c r="F20" s="225">
        <f t="shared" si="3"/>
        <v>10101.5</v>
      </c>
      <c r="G20" s="225">
        <f t="shared" si="3"/>
        <v>10847</v>
      </c>
      <c r="H20" s="282">
        <v>10279</v>
      </c>
      <c r="I20" s="282">
        <v>11044</v>
      </c>
      <c r="J20" s="225">
        <f t="shared" si="5"/>
        <v>10160.666666666666</v>
      </c>
      <c r="K20" s="225">
        <f t="shared" si="5"/>
        <v>10912.666666666666</v>
      </c>
      <c r="L20" s="282">
        <v>9664</v>
      </c>
      <c r="M20" s="282">
        <v>10376</v>
      </c>
      <c r="N20" s="282">
        <f t="shared" si="6"/>
        <v>10036.5</v>
      </c>
      <c r="O20" s="282">
        <f t="shared" si="6"/>
        <v>10778.5</v>
      </c>
      <c r="P20" s="282">
        <v>9884</v>
      </c>
      <c r="Q20" s="282">
        <v>10601</v>
      </c>
      <c r="R20" s="282">
        <v>10409</v>
      </c>
      <c r="S20" s="282">
        <v>11169</v>
      </c>
      <c r="T20" s="225">
        <f t="shared" si="1"/>
        <v>10146.5</v>
      </c>
      <c r="U20" s="225">
        <f t="shared" si="1"/>
        <v>10885</v>
      </c>
    </row>
    <row r="21" spans="1:21">
      <c r="A21" s="477" t="s">
        <v>18</v>
      </c>
      <c r="B21" s="225">
        <v>8397</v>
      </c>
      <c r="C21" s="225">
        <v>9116</v>
      </c>
      <c r="D21" s="282">
        <v>8687</v>
      </c>
      <c r="E21" s="282">
        <v>9433</v>
      </c>
      <c r="F21" s="225">
        <f t="shared" si="3"/>
        <v>8542</v>
      </c>
      <c r="G21" s="225">
        <f t="shared" si="3"/>
        <v>9274.5</v>
      </c>
      <c r="H21" s="282">
        <v>8737</v>
      </c>
      <c r="I21" s="282">
        <v>9485</v>
      </c>
      <c r="J21" s="225">
        <f t="shared" si="5"/>
        <v>8607</v>
      </c>
      <c r="K21" s="225">
        <f t="shared" si="5"/>
        <v>9344.6666666666661</v>
      </c>
      <c r="L21" s="282">
        <v>8214</v>
      </c>
      <c r="M21" s="282">
        <v>8967</v>
      </c>
      <c r="N21" s="282">
        <f t="shared" si="6"/>
        <v>8508.75</v>
      </c>
      <c r="O21" s="282">
        <f t="shared" si="6"/>
        <v>9250.25</v>
      </c>
      <c r="P21" s="282">
        <v>8339</v>
      </c>
      <c r="Q21" s="282">
        <v>9033</v>
      </c>
      <c r="R21" s="282">
        <v>8693</v>
      </c>
      <c r="S21" s="282">
        <v>9408</v>
      </c>
      <c r="T21" s="225">
        <f t="shared" si="1"/>
        <v>8516</v>
      </c>
      <c r="U21" s="225">
        <f t="shared" si="1"/>
        <v>9220.5</v>
      </c>
    </row>
    <row r="22" spans="1:21">
      <c r="A22" s="477" t="s">
        <v>19</v>
      </c>
      <c r="B22" s="225">
        <v>9831.4699999999993</v>
      </c>
      <c r="C22" s="225">
        <v>10578.97</v>
      </c>
      <c r="D22" s="282">
        <v>10242.64</v>
      </c>
      <c r="E22" s="282">
        <v>11037.7</v>
      </c>
      <c r="F22" s="225">
        <f t="shared" si="3"/>
        <v>10037.055</v>
      </c>
      <c r="G22" s="225">
        <f>(C22+E22)/2</f>
        <v>10808.334999999999</v>
      </c>
      <c r="H22" s="282">
        <v>10261.84</v>
      </c>
      <c r="I22" s="282">
        <v>11050.61</v>
      </c>
      <c r="J22" s="225">
        <f t="shared" si="5"/>
        <v>10111.983333333334</v>
      </c>
      <c r="K22" s="225">
        <f t="shared" si="5"/>
        <v>10889.093333333332</v>
      </c>
      <c r="L22" s="282">
        <v>9665.34</v>
      </c>
      <c r="M22" s="282">
        <v>10404.719999999999</v>
      </c>
      <c r="N22" s="282">
        <f t="shared" si="6"/>
        <v>10000.3225</v>
      </c>
      <c r="O22" s="282">
        <f t="shared" si="6"/>
        <v>10768</v>
      </c>
      <c r="P22" s="282">
        <v>9871.11</v>
      </c>
      <c r="Q22" s="282">
        <v>10611.83</v>
      </c>
      <c r="R22" s="282">
        <v>10190.65</v>
      </c>
      <c r="S22" s="282">
        <v>10955.27</v>
      </c>
      <c r="T22" s="225">
        <f t="shared" si="1"/>
        <v>10030.880000000001</v>
      </c>
      <c r="U22" s="225">
        <f t="shared" si="1"/>
        <v>10783.55</v>
      </c>
    </row>
    <row r="23" spans="1:21">
      <c r="A23" s="477" t="s">
        <v>20</v>
      </c>
      <c r="B23" s="225">
        <v>9219</v>
      </c>
      <c r="C23" s="225">
        <v>9897</v>
      </c>
      <c r="D23" s="282">
        <v>9429</v>
      </c>
      <c r="E23" s="282">
        <v>10120</v>
      </c>
      <c r="F23" s="225">
        <f t="shared" si="3"/>
        <v>9324</v>
      </c>
      <c r="G23" s="225">
        <f t="shared" si="3"/>
        <v>10008.5</v>
      </c>
      <c r="H23" s="282">
        <v>9498</v>
      </c>
      <c r="I23" s="282">
        <v>10194</v>
      </c>
      <c r="J23" s="225">
        <f t="shared" si="5"/>
        <v>9382</v>
      </c>
      <c r="K23" s="225">
        <f t="shared" si="5"/>
        <v>10070.333333333334</v>
      </c>
      <c r="L23" s="282">
        <v>9065</v>
      </c>
      <c r="M23" s="282">
        <v>9732</v>
      </c>
      <c r="N23" s="282">
        <f t="shared" si="6"/>
        <v>9302.75</v>
      </c>
      <c r="O23" s="282">
        <f t="shared" si="6"/>
        <v>9985.75</v>
      </c>
      <c r="P23" s="282">
        <v>9308</v>
      </c>
      <c r="Q23" s="282">
        <v>9972</v>
      </c>
      <c r="R23" s="282">
        <v>9797</v>
      </c>
      <c r="S23" s="282">
        <v>10486</v>
      </c>
      <c r="T23" s="225">
        <f t="shared" si="1"/>
        <v>9552.5</v>
      </c>
      <c r="U23" s="225">
        <f t="shared" si="1"/>
        <v>10229</v>
      </c>
    </row>
    <row r="24" spans="1:21">
      <c r="A24" s="477" t="s">
        <v>21</v>
      </c>
      <c r="B24" s="225">
        <v>9156</v>
      </c>
      <c r="C24" s="225">
        <v>10004</v>
      </c>
      <c r="D24" s="282">
        <v>9530</v>
      </c>
      <c r="E24" s="282">
        <v>10429</v>
      </c>
      <c r="F24" s="225">
        <f t="shared" si="3"/>
        <v>9343</v>
      </c>
      <c r="G24" s="225">
        <f t="shared" si="3"/>
        <v>10216.5</v>
      </c>
      <c r="H24" s="282">
        <v>9560</v>
      </c>
      <c r="I24" s="282">
        <v>10469</v>
      </c>
      <c r="J24" s="225">
        <f t="shared" si="5"/>
        <v>9415.3333333333339</v>
      </c>
      <c r="K24" s="225">
        <f t="shared" si="5"/>
        <v>10300.666666666666</v>
      </c>
      <c r="L24" s="282">
        <v>8994</v>
      </c>
      <c r="M24" s="282">
        <v>9841</v>
      </c>
      <c r="N24" s="282">
        <f t="shared" si="6"/>
        <v>9310</v>
      </c>
      <c r="O24" s="282">
        <f t="shared" si="6"/>
        <v>10185.75</v>
      </c>
      <c r="P24" s="282">
        <v>9272</v>
      </c>
      <c r="Q24" s="282">
        <v>10132</v>
      </c>
      <c r="R24" s="282">
        <v>9744</v>
      </c>
      <c r="S24" s="282">
        <v>10650</v>
      </c>
      <c r="T24" s="225">
        <f>(P24+R24)/2</f>
        <v>9508</v>
      </c>
      <c r="U24" s="225">
        <f>(Q24+S24)/2</f>
        <v>10391</v>
      </c>
    </row>
    <row r="25" spans="1:21">
      <c r="A25" s="480" t="s">
        <v>22</v>
      </c>
      <c r="B25" s="224">
        <v>15477</v>
      </c>
      <c r="C25" s="224">
        <v>17642</v>
      </c>
      <c r="D25" s="300">
        <v>16426</v>
      </c>
      <c r="E25" s="300">
        <v>18742</v>
      </c>
      <c r="F25" s="225">
        <f t="shared" si="3"/>
        <v>15951.5</v>
      </c>
      <c r="G25" s="225">
        <f>(C25+E25)/2</f>
        <v>18192</v>
      </c>
      <c r="H25" s="300">
        <v>16160</v>
      </c>
      <c r="I25" s="300">
        <v>18453</v>
      </c>
      <c r="J25" s="225">
        <f t="shared" si="5"/>
        <v>16021</v>
      </c>
      <c r="K25" s="225">
        <f t="shared" si="5"/>
        <v>18279</v>
      </c>
      <c r="L25" s="282">
        <v>15397</v>
      </c>
      <c r="M25" s="282">
        <v>17560</v>
      </c>
      <c r="N25" s="282">
        <f>(L25+H25+D25+B25)/4</f>
        <v>15865</v>
      </c>
      <c r="O25" s="282">
        <f>(M25+I25+E25+C25)/4</f>
        <v>18099.25</v>
      </c>
      <c r="P25" s="300">
        <v>15786</v>
      </c>
      <c r="Q25" s="300">
        <v>17990</v>
      </c>
      <c r="R25" s="300">
        <v>16463</v>
      </c>
      <c r="S25" s="300">
        <v>18781</v>
      </c>
      <c r="T25" s="225">
        <f>(P25+R25)/2</f>
        <v>16124.5</v>
      </c>
      <c r="U25" s="225">
        <f>(Q25+S25)/2</f>
        <v>18385.5</v>
      </c>
    </row>
    <row r="26" spans="1:21">
      <c r="A26" s="484" t="s">
        <v>387</v>
      </c>
      <c r="B26" s="225"/>
      <c r="C26" s="225"/>
      <c r="D26" s="476"/>
      <c r="E26" s="476"/>
      <c r="F26" s="225"/>
      <c r="G26" s="225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225"/>
      <c r="U26" s="225"/>
    </row>
    <row r="27" spans="1:21">
      <c r="A27" s="477" t="s">
        <v>24</v>
      </c>
      <c r="B27" s="225">
        <v>12296</v>
      </c>
      <c r="C27" s="225">
        <v>13389</v>
      </c>
      <c r="D27" s="282">
        <v>12798</v>
      </c>
      <c r="E27" s="282">
        <v>13932</v>
      </c>
      <c r="F27" s="225">
        <f t="shared" ref="F27:G42" si="7">(B27+D27)/2</f>
        <v>12547</v>
      </c>
      <c r="G27" s="225">
        <f t="shared" si="7"/>
        <v>13660.5</v>
      </c>
      <c r="H27" s="282">
        <v>12813</v>
      </c>
      <c r="I27" s="282">
        <v>13964</v>
      </c>
      <c r="J27" s="225">
        <f t="shared" ref="J27:K34" si="8">(B27+D27+H27)/3</f>
        <v>12635.666666666666</v>
      </c>
      <c r="K27" s="225">
        <f t="shared" si="8"/>
        <v>13761.666666666666</v>
      </c>
      <c r="L27" s="282">
        <v>12203</v>
      </c>
      <c r="M27" s="282">
        <v>13298</v>
      </c>
      <c r="N27" s="282">
        <f>(L27+H27+D27+B27)/4</f>
        <v>12527.5</v>
      </c>
      <c r="O27" s="282">
        <f>(M27+I27+E27+C27)/4</f>
        <v>13645.75</v>
      </c>
      <c r="P27" s="300">
        <v>12551</v>
      </c>
      <c r="Q27" s="300">
        <v>13659</v>
      </c>
      <c r="R27" s="300">
        <v>13030</v>
      </c>
      <c r="S27" s="300">
        <v>14186</v>
      </c>
      <c r="T27" s="225">
        <f>(P27+R27)/2</f>
        <v>12790.5</v>
      </c>
      <c r="U27" s="225">
        <f>(Q27+S27)/2</f>
        <v>13922.5</v>
      </c>
    </row>
    <row r="28" spans="1:21">
      <c r="A28" s="477" t="s">
        <v>25</v>
      </c>
      <c r="B28" s="225">
        <v>12128</v>
      </c>
      <c r="C28" s="225">
        <v>12914</v>
      </c>
      <c r="D28" s="282">
        <v>12412</v>
      </c>
      <c r="E28" s="282">
        <v>13276</v>
      </c>
      <c r="F28" s="225">
        <f t="shared" si="7"/>
        <v>12270</v>
      </c>
      <c r="G28" s="225">
        <f t="shared" si="7"/>
        <v>13095</v>
      </c>
      <c r="H28" s="282">
        <v>12539</v>
      </c>
      <c r="I28" s="282">
        <v>13420</v>
      </c>
      <c r="J28" s="225">
        <f t="shared" si="8"/>
        <v>12359.666666666666</v>
      </c>
      <c r="K28" s="225">
        <f t="shared" si="8"/>
        <v>13203.333333333334</v>
      </c>
      <c r="L28" s="282">
        <v>12539</v>
      </c>
      <c r="M28" s="282">
        <v>13420</v>
      </c>
      <c r="N28" s="282">
        <f>(L28+H28+D28+B28)/4</f>
        <v>12404.5</v>
      </c>
      <c r="O28" s="282">
        <f>(M28+I28+E28+C28)/4</f>
        <v>13257.5</v>
      </c>
      <c r="P28" s="282">
        <v>12539</v>
      </c>
      <c r="Q28" s="282">
        <v>13420</v>
      </c>
      <c r="R28" s="282">
        <v>12668</v>
      </c>
      <c r="S28" s="282">
        <v>13555</v>
      </c>
      <c r="T28" s="225">
        <f t="shared" ref="T28:U34" si="9">(P28+R28)/2</f>
        <v>12603.5</v>
      </c>
      <c r="U28" s="225">
        <f t="shared" si="9"/>
        <v>13487.5</v>
      </c>
    </row>
    <row r="29" spans="1:21">
      <c r="A29" s="477" t="s">
        <v>26</v>
      </c>
      <c r="B29" s="225">
        <v>11427</v>
      </c>
      <c r="C29" s="225">
        <v>12377</v>
      </c>
      <c r="D29" s="282">
        <v>12011</v>
      </c>
      <c r="E29" s="282">
        <v>13022</v>
      </c>
      <c r="F29" s="225">
        <f t="shared" si="7"/>
        <v>11719</v>
      </c>
      <c r="G29" s="225">
        <f t="shared" si="7"/>
        <v>12699.5</v>
      </c>
      <c r="H29" s="282">
        <v>11982</v>
      </c>
      <c r="I29" s="282">
        <v>13011</v>
      </c>
      <c r="J29" s="225">
        <f t="shared" si="8"/>
        <v>11806.666666666666</v>
      </c>
      <c r="K29" s="225">
        <f t="shared" si="8"/>
        <v>12803.333333333334</v>
      </c>
      <c r="L29" s="282">
        <v>11380</v>
      </c>
      <c r="M29" s="282">
        <v>12361</v>
      </c>
      <c r="N29" s="282">
        <f t="shared" ref="N29:O35" si="10">(L29+H29+D29+B29)/4</f>
        <v>11700</v>
      </c>
      <c r="O29" s="282">
        <f t="shared" si="10"/>
        <v>12692.75</v>
      </c>
      <c r="P29" s="282">
        <v>11524</v>
      </c>
      <c r="Q29" s="282">
        <v>12489</v>
      </c>
      <c r="R29" s="282">
        <v>11998</v>
      </c>
      <c r="S29" s="282">
        <v>13009</v>
      </c>
      <c r="T29" s="225">
        <f t="shared" si="9"/>
        <v>11761</v>
      </c>
      <c r="U29" s="225">
        <f t="shared" si="9"/>
        <v>12749</v>
      </c>
    </row>
    <row r="30" spans="1:21">
      <c r="A30" s="477" t="s">
        <v>27</v>
      </c>
      <c r="B30" s="225">
        <v>10356</v>
      </c>
      <c r="C30" s="225">
        <v>11192</v>
      </c>
      <c r="D30" s="282">
        <v>11015</v>
      </c>
      <c r="E30" s="282">
        <v>11907</v>
      </c>
      <c r="F30" s="225">
        <f t="shared" si="7"/>
        <v>10685.5</v>
      </c>
      <c r="G30" s="225">
        <f t="shared" si="7"/>
        <v>11549.5</v>
      </c>
      <c r="H30" s="282">
        <v>10718</v>
      </c>
      <c r="I30" s="282">
        <v>11578</v>
      </c>
      <c r="J30" s="225">
        <f t="shared" si="8"/>
        <v>10696.333333333334</v>
      </c>
      <c r="K30" s="225">
        <f t="shared" si="8"/>
        <v>11559</v>
      </c>
      <c r="L30" s="282">
        <v>10234</v>
      </c>
      <c r="M30" s="282">
        <v>11059</v>
      </c>
      <c r="N30" s="282">
        <f t="shared" si="10"/>
        <v>10580.75</v>
      </c>
      <c r="O30" s="282">
        <f t="shared" si="10"/>
        <v>11434</v>
      </c>
      <c r="P30" s="282">
        <v>10507</v>
      </c>
      <c r="Q30" s="282">
        <v>11374</v>
      </c>
      <c r="R30" s="282">
        <v>10995</v>
      </c>
      <c r="S30" s="282">
        <v>11905</v>
      </c>
      <c r="T30" s="225">
        <f t="shared" si="9"/>
        <v>10751</v>
      </c>
      <c r="U30" s="225">
        <f t="shared" si="9"/>
        <v>11639.5</v>
      </c>
    </row>
    <row r="31" spans="1:21">
      <c r="A31" s="477" t="s">
        <v>28</v>
      </c>
      <c r="B31" s="225">
        <v>10189</v>
      </c>
      <c r="C31" s="225">
        <v>10922</v>
      </c>
      <c r="D31" s="282">
        <v>10589</v>
      </c>
      <c r="E31" s="282">
        <v>11361</v>
      </c>
      <c r="F31" s="225">
        <f t="shared" si="7"/>
        <v>10389</v>
      </c>
      <c r="G31" s="225">
        <f>(C31+E31)/2</f>
        <v>11141.5</v>
      </c>
      <c r="H31" s="282">
        <v>10920</v>
      </c>
      <c r="I31" s="282">
        <v>11710</v>
      </c>
      <c r="J31" s="225">
        <f t="shared" si="8"/>
        <v>10566</v>
      </c>
      <c r="K31" s="225">
        <f t="shared" si="8"/>
        <v>11331</v>
      </c>
      <c r="L31" s="282">
        <v>10343</v>
      </c>
      <c r="M31" s="282">
        <v>11094</v>
      </c>
      <c r="N31" s="282">
        <f>(L31+H31+D31+B31)/4</f>
        <v>10510.25</v>
      </c>
      <c r="O31" s="282">
        <f>(M31+I31+E31+C31)/4</f>
        <v>11271.75</v>
      </c>
      <c r="P31" s="282">
        <v>10634</v>
      </c>
      <c r="Q31" s="282">
        <v>11378</v>
      </c>
      <c r="R31" s="282">
        <v>11125</v>
      </c>
      <c r="S31" s="282">
        <v>11894</v>
      </c>
      <c r="T31" s="225">
        <f t="shared" si="9"/>
        <v>10879.5</v>
      </c>
      <c r="U31" s="225">
        <f t="shared" si="9"/>
        <v>11636</v>
      </c>
    </row>
    <row r="32" spans="1:21">
      <c r="A32" s="477" t="s">
        <v>29</v>
      </c>
      <c r="B32" s="225">
        <v>9308</v>
      </c>
      <c r="C32" s="225">
        <v>9908</v>
      </c>
      <c r="D32" s="282">
        <v>9438</v>
      </c>
      <c r="E32" s="282">
        <v>10047</v>
      </c>
      <c r="F32" s="225">
        <f t="shared" si="7"/>
        <v>9373</v>
      </c>
      <c r="G32" s="225">
        <f>(C32+E32)/2</f>
        <v>9977.5</v>
      </c>
      <c r="H32" s="282">
        <v>9533</v>
      </c>
      <c r="I32" s="282">
        <v>10147</v>
      </c>
      <c r="J32" s="225">
        <f t="shared" si="8"/>
        <v>9426.3333333333339</v>
      </c>
      <c r="K32" s="225">
        <f t="shared" si="8"/>
        <v>10034</v>
      </c>
      <c r="L32" s="282">
        <v>9628</v>
      </c>
      <c r="M32" s="282">
        <v>10248</v>
      </c>
      <c r="N32" s="282">
        <f t="shared" si="10"/>
        <v>9476.75</v>
      </c>
      <c r="O32" s="282">
        <f t="shared" si="10"/>
        <v>10087.5</v>
      </c>
      <c r="P32" s="300">
        <v>9725</v>
      </c>
      <c r="Q32" s="300">
        <v>10364</v>
      </c>
      <c r="R32" s="300">
        <v>9852</v>
      </c>
      <c r="S32" s="300">
        <v>10498</v>
      </c>
      <c r="T32" s="225">
        <f t="shared" si="9"/>
        <v>9788.5</v>
      </c>
      <c r="U32" s="225">
        <f t="shared" si="9"/>
        <v>10431</v>
      </c>
    </row>
    <row r="33" spans="1:21">
      <c r="A33" s="477" t="s">
        <v>30</v>
      </c>
      <c r="B33" s="225">
        <v>14067</v>
      </c>
      <c r="C33" s="225">
        <v>14632</v>
      </c>
      <c r="D33" s="282">
        <v>14583</v>
      </c>
      <c r="E33" s="282">
        <v>15185</v>
      </c>
      <c r="F33" s="225">
        <f t="shared" si="7"/>
        <v>14325</v>
      </c>
      <c r="G33" s="225">
        <f t="shared" si="7"/>
        <v>14908.5</v>
      </c>
      <c r="H33" s="282">
        <v>14483</v>
      </c>
      <c r="I33" s="282">
        <v>15097</v>
      </c>
      <c r="J33" s="225">
        <f t="shared" si="8"/>
        <v>14377.666666666666</v>
      </c>
      <c r="K33" s="225">
        <f t="shared" si="8"/>
        <v>14971.333333333334</v>
      </c>
      <c r="L33" s="282">
        <v>13787</v>
      </c>
      <c r="M33" s="282">
        <v>14374</v>
      </c>
      <c r="N33" s="282">
        <f t="shared" si="10"/>
        <v>14230</v>
      </c>
      <c r="O33" s="282">
        <f t="shared" si="10"/>
        <v>14822</v>
      </c>
      <c r="P33" s="300">
        <v>14176</v>
      </c>
      <c r="Q33" s="300">
        <v>14771</v>
      </c>
      <c r="R33" s="300">
        <v>14667</v>
      </c>
      <c r="S33" s="300">
        <v>15270</v>
      </c>
      <c r="T33" s="225">
        <f t="shared" si="9"/>
        <v>14421.5</v>
      </c>
      <c r="U33" s="225">
        <f t="shared" si="9"/>
        <v>15020.5</v>
      </c>
    </row>
    <row r="34" spans="1:21">
      <c r="A34" s="477" t="s">
        <v>31</v>
      </c>
      <c r="B34" s="225">
        <v>9986</v>
      </c>
      <c r="C34" s="225">
        <v>10851</v>
      </c>
      <c r="D34" s="282">
        <v>10301</v>
      </c>
      <c r="E34" s="282">
        <v>11190</v>
      </c>
      <c r="F34" s="225">
        <f t="shared" si="7"/>
        <v>10143.5</v>
      </c>
      <c r="G34" s="225">
        <f t="shared" si="7"/>
        <v>11020.5</v>
      </c>
      <c r="H34" s="282">
        <v>10447</v>
      </c>
      <c r="I34" s="282">
        <v>11349</v>
      </c>
      <c r="J34" s="225">
        <f t="shared" si="8"/>
        <v>10244.666666666666</v>
      </c>
      <c r="K34" s="225">
        <f t="shared" si="8"/>
        <v>11130</v>
      </c>
      <c r="L34" s="282">
        <v>9886</v>
      </c>
      <c r="M34" s="282">
        <v>10751</v>
      </c>
      <c r="N34" s="282">
        <f t="shared" si="10"/>
        <v>10155</v>
      </c>
      <c r="O34" s="282">
        <f t="shared" si="10"/>
        <v>11035.25</v>
      </c>
      <c r="P34" s="282">
        <v>10139</v>
      </c>
      <c r="Q34" s="282">
        <v>11004</v>
      </c>
      <c r="R34" s="282">
        <v>10496</v>
      </c>
      <c r="S34" s="282">
        <v>11386</v>
      </c>
      <c r="T34" s="225">
        <f t="shared" si="9"/>
        <v>10317.5</v>
      </c>
      <c r="U34" s="225">
        <f t="shared" si="9"/>
        <v>11195</v>
      </c>
    </row>
    <row r="35" spans="1:21">
      <c r="A35" s="477" t="s">
        <v>32</v>
      </c>
      <c r="B35" s="225">
        <v>10355</v>
      </c>
      <c r="C35" s="225">
        <v>11234</v>
      </c>
      <c r="D35" s="282">
        <v>10876</v>
      </c>
      <c r="E35" s="282">
        <v>11798</v>
      </c>
      <c r="F35" s="225">
        <f t="shared" si="7"/>
        <v>10615.5</v>
      </c>
      <c r="G35" s="225">
        <f t="shared" si="7"/>
        <v>11516</v>
      </c>
      <c r="H35" s="282">
        <v>10763</v>
      </c>
      <c r="I35" s="282">
        <v>11671</v>
      </c>
      <c r="J35" s="225">
        <f>(B35+D35+H35)/3</f>
        <v>10664.666666666666</v>
      </c>
      <c r="K35" s="225">
        <f>(C35+E35+I35)/3</f>
        <v>11567.666666666666</v>
      </c>
      <c r="L35" s="282">
        <v>10184</v>
      </c>
      <c r="M35" s="282">
        <v>11050</v>
      </c>
      <c r="N35" s="282">
        <f t="shared" si="10"/>
        <v>10544.5</v>
      </c>
      <c r="O35" s="282">
        <f t="shared" si="10"/>
        <v>11438.25</v>
      </c>
      <c r="P35" s="282">
        <v>10299</v>
      </c>
      <c r="Q35" s="282">
        <v>11161</v>
      </c>
      <c r="R35" s="282">
        <v>10651</v>
      </c>
      <c r="S35" s="282">
        <v>11620</v>
      </c>
      <c r="T35" s="225">
        <f>(P35+R35)/2</f>
        <v>10475</v>
      </c>
      <c r="U35" s="225">
        <f>(Q35+S35)/2</f>
        <v>11390.5</v>
      </c>
    </row>
    <row r="36" spans="1:21">
      <c r="A36" s="477" t="s">
        <v>33</v>
      </c>
      <c r="B36" s="225">
        <v>10605.7</v>
      </c>
      <c r="C36" s="225">
        <v>11658.9</v>
      </c>
      <c r="D36" s="282">
        <v>10758.7</v>
      </c>
      <c r="E36" s="282">
        <v>11830.3</v>
      </c>
      <c r="F36" s="225">
        <f t="shared" si="7"/>
        <v>10682.2</v>
      </c>
      <c r="G36" s="225">
        <f>(C36+E36)/2</f>
        <v>11744.599999999999</v>
      </c>
      <c r="H36" s="282">
        <v>10791.6</v>
      </c>
      <c r="I36" s="282">
        <v>11868.2</v>
      </c>
      <c r="J36" s="225">
        <f>(B36+D36+H36)/3</f>
        <v>10718.666666666666</v>
      </c>
      <c r="K36" s="225">
        <f>(C36+E36+I36)/3</f>
        <v>11785.799999999997</v>
      </c>
      <c r="L36" s="282">
        <v>10791.6</v>
      </c>
      <c r="M36" s="282">
        <v>11868.2</v>
      </c>
      <c r="N36" s="282">
        <f>(L36+H36+D36+B36)/4</f>
        <v>10736.900000000001</v>
      </c>
      <c r="O36" s="282">
        <f>(M36+I36+E36+C36)/4</f>
        <v>11806.4</v>
      </c>
      <c r="P36" s="282">
        <v>10862.1</v>
      </c>
      <c r="Q36" s="282">
        <v>11903.1</v>
      </c>
      <c r="R36" s="282">
        <v>11007.6</v>
      </c>
      <c r="S36" s="282">
        <v>12063.8</v>
      </c>
      <c r="T36" s="225">
        <f>(P36+R36)/2</f>
        <v>10934.85</v>
      </c>
      <c r="U36" s="225">
        <f>(Q36+S36)/2</f>
        <v>11983.45</v>
      </c>
    </row>
    <row r="37" spans="1:21">
      <c r="A37" s="484" t="s">
        <v>388</v>
      </c>
      <c r="B37" s="225"/>
      <c r="C37" s="225"/>
      <c r="D37" s="476"/>
      <c r="E37" s="476"/>
      <c r="F37" s="225"/>
      <c r="G37" s="225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225"/>
      <c r="U37" s="225"/>
    </row>
    <row r="38" spans="1:21">
      <c r="A38" s="477" t="s">
        <v>35</v>
      </c>
      <c r="B38" s="225">
        <v>8866</v>
      </c>
      <c r="C38" s="225">
        <v>9458</v>
      </c>
      <c r="D38" s="282">
        <v>9217</v>
      </c>
      <c r="E38" s="282">
        <v>9837</v>
      </c>
      <c r="F38" s="225">
        <f t="shared" ref="F38:F45" si="11">(B38+D38)/2</f>
        <v>9041.5</v>
      </c>
      <c r="G38" s="225">
        <f t="shared" si="7"/>
        <v>9647.5</v>
      </c>
      <c r="H38" s="282">
        <v>8975</v>
      </c>
      <c r="I38" s="225">
        <v>9590</v>
      </c>
      <c r="J38" s="225">
        <f t="shared" ref="J38:K45" si="12">(B38+D38+H38)/3</f>
        <v>9019.3333333333339</v>
      </c>
      <c r="K38" s="225">
        <f t="shared" si="12"/>
        <v>9628.3333333333339</v>
      </c>
      <c r="L38" s="282">
        <v>8579</v>
      </c>
      <c r="M38" s="282">
        <v>9168</v>
      </c>
      <c r="N38" s="282">
        <f t="shared" ref="N38:O45" si="13">(L38+H38+D38+B38)/4</f>
        <v>8909.25</v>
      </c>
      <c r="O38" s="282">
        <f t="shared" si="13"/>
        <v>9513.25</v>
      </c>
      <c r="P38" s="282">
        <v>8776</v>
      </c>
      <c r="Q38" s="282">
        <v>9365</v>
      </c>
      <c r="R38" s="282">
        <v>8966</v>
      </c>
      <c r="S38" s="282">
        <v>9563</v>
      </c>
      <c r="T38" s="225">
        <f t="shared" ref="T38:U45" si="14">(P38+R38)/2</f>
        <v>8871</v>
      </c>
      <c r="U38" s="225">
        <f t="shared" si="14"/>
        <v>9464</v>
      </c>
    </row>
    <row r="39" spans="1:21">
      <c r="A39" s="485" t="s">
        <v>39</v>
      </c>
      <c r="B39" s="225">
        <v>8509</v>
      </c>
      <c r="C39" s="225">
        <v>8899</v>
      </c>
      <c r="D39" s="282">
        <v>8852</v>
      </c>
      <c r="E39" s="282">
        <v>9264</v>
      </c>
      <c r="F39" s="225">
        <f t="shared" si="11"/>
        <v>8680.5</v>
      </c>
      <c r="G39" s="225">
        <f>(C39+E39)/2</f>
        <v>9081.5</v>
      </c>
      <c r="H39" s="282">
        <v>8765</v>
      </c>
      <c r="I39" s="282">
        <v>9179</v>
      </c>
      <c r="J39" s="225">
        <f t="shared" si="12"/>
        <v>8708.6666666666661</v>
      </c>
      <c r="K39" s="225">
        <f t="shared" si="12"/>
        <v>9114</v>
      </c>
      <c r="L39" s="282">
        <v>8551</v>
      </c>
      <c r="M39" s="282">
        <v>8954</v>
      </c>
      <c r="N39" s="282">
        <f t="shared" si="13"/>
        <v>8669.25</v>
      </c>
      <c r="O39" s="282">
        <f t="shared" si="13"/>
        <v>9074</v>
      </c>
      <c r="P39" s="282">
        <v>8946</v>
      </c>
      <c r="Q39" s="282">
        <v>9348</v>
      </c>
      <c r="R39" s="282">
        <v>9056</v>
      </c>
      <c r="S39" s="282">
        <v>9455</v>
      </c>
      <c r="T39" s="225">
        <f t="shared" si="14"/>
        <v>9001</v>
      </c>
      <c r="U39" s="225">
        <f t="shared" si="14"/>
        <v>9401.5</v>
      </c>
    </row>
    <row r="40" spans="1:21">
      <c r="A40" s="486" t="s">
        <v>105</v>
      </c>
      <c r="B40" s="225">
        <v>9542</v>
      </c>
      <c r="C40" s="225">
        <v>10210</v>
      </c>
      <c r="D40" s="282">
        <v>9936</v>
      </c>
      <c r="E40" s="282">
        <v>10634</v>
      </c>
      <c r="F40" s="225">
        <f t="shared" si="11"/>
        <v>9739</v>
      </c>
      <c r="G40" s="225">
        <f>(C40+E40)/2</f>
        <v>10422</v>
      </c>
      <c r="H40" s="282">
        <v>9803</v>
      </c>
      <c r="I40" s="282">
        <v>10481</v>
      </c>
      <c r="J40" s="225">
        <f t="shared" si="12"/>
        <v>9760.3333333333339</v>
      </c>
      <c r="K40" s="225">
        <f t="shared" si="12"/>
        <v>10441.666666666666</v>
      </c>
      <c r="L40" s="300">
        <v>9126</v>
      </c>
      <c r="M40" s="300">
        <v>9765</v>
      </c>
      <c r="N40" s="282">
        <f t="shared" si="13"/>
        <v>9601.75</v>
      </c>
      <c r="O40" s="282">
        <f t="shared" si="13"/>
        <v>10272.5</v>
      </c>
      <c r="P40" s="300">
        <v>9289</v>
      </c>
      <c r="Q40" s="300">
        <v>9931</v>
      </c>
      <c r="R40" s="300">
        <v>9808</v>
      </c>
      <c r="S40" s="300">
        <v>10479</v>
      </c>
      <c r="T40" s="225">
        <f t="shared" si="14"/>
        <v>9548.5</v>
      </c>
      <c r="U40" s="225">
        <f t="shared" si="14"/>
        <v>10205</v>
      </c>
    </row>
    <row r="41" spans="1:21">
      <c r="A41" s="485" t="s">
        <v>43</v>
      </c>
      <c r="B41" s="225">
        <v>9884</v>
      </c>
      <c r="C41" s="225">
        <v>10685</v>
      </c>
      <c r="D41" s="282">
        <v>10296</v>
      </c>
      <c r="E41" s="282">
        <v>11141</v>
      </c>
      <c r="F41" s="225">
        <f t="shared" si="11"/>
        <v>10090</v>
      </c>
      <c r="G41" s="225">
        <f t="shared" si="7"/>
        <v>10913</v>
      </c>
      <c r="H41" s="282">
        <v>10143</v>
      </c>
      <c r="I41" s="282">
        <v>10964</v>
      </c>
      <c r="J41" s="225">
        <f t="shared" si="12"/>
        <v>10107.666666666666</v>
      </c>
      <c r="K41" s="225">
        <f t="shared" si="12"/>
        <v>10930</v>
      </c>
      <c r="L41" s="282">
        <v>9925</v>
      </c>
      <c r="M41" s="282">
        <v>10737</v>
      </c>
      <c r="N41" s="282">
        <f t="shared" si="13"/>
        <v>10062</v>
      </c>
      <c r="O41" s="282">
        <f t="shared" si="13"/>
        <v>10881.75</v>
      </c>
      <c r="P41" s="282">
        <v>10005</v>
      </c>
      <c r="Q41" s="282">
        <v>10800</v>
      </c>
      <c r="R41" s="282">
        <v>10365</v>
      </c>
      <c r="S41" s="282">
        <v>11185</v>
      </c>
      <c r="T41" s="225">
        <f t="shared" si="14"/>
        <v>10185</v>
      </c>
      <c r="U41" s="225">
        <f t="shared" si="14"/>
        <v>10992.5</v>
      </c>
    </row>
    <row r="42" spans="1:21">
      <c r="A42" s="485" t="s">
        <v>45</v>
      </c>
      <c r="B42" s="225">
        <v>9257</v>
      </c>
      <c r="C42" s="225">
        <v>9741</v>
      </c>
      <c r="D42" s="282">
        <v>9639</v>
      </c>
      <c r="E42" s="282">
        <v>10140</v>
      </c>
      <c r="F42" s="225">
        <f t="shared" si="11"/>
        <v>9448</v>
      </c>
      <c r="G42" s="225">
        <f t="shared" si="7"/>
        <v>9940.5</v>
      </c>
      <c r="H42" s="282">
        <v>9516</v>
      </c>
      <c r="I42" s="282">
        <v>10009</v>
      </c>
      <c r="J42" s="225">
        <f t="shared" si="12"/>
        <v>9470.6666666666661</v>
      </c>
      <c r="K42" s="225">
        <f t="shared" si="12"/>
        <v>9963.3333333333339</v>
      </c>
      <c r="L42" s="282">
        <v>9040</v>
      </c>
      <c r="M42" s="282">
        <v>9525</v>
      </c>
      <c r="N42" s="282">
        <f t="shared" si="13"/>
        <v>9363</v>
      </c>
      <c r="O42" s="282">
        <f t="shared" si="13"/>
        <v>9853.75</v>
      </c>
      <c r="P42" s="282">
        <v>9335</v>
      </c>
      <c r="Q42" s="282">
        <v>9827</v>
      </c>
      <c r="R42" s="282">
        <v>9612</v>
      </c>
      <c r="S42" s="282">
        <v>10101</v>
      </c>
      <c r="T42" s="225">
        <f t="shared" si="14"/>
        <v>9473.5</v>
      </c>
      <c r="U42" s="225">
        <f t="shared" si="14"/>
        <v>9964</v>
      </c>
    </row>
    <row r="43" spans="1:21">
      <c r="A43" s="485" t="s">
        <v>46</v>
      </c>
      <c r="B43" s="225">
        <v>9181</v>
      </c>
      <c r="C43" s="225">
        <v>9858</v>
      </c>
      <c r="D43" s="282">
        <v>9464</v>
      </c>
      <c r="E43" s="282">
        <v>10146</v>
      </c>
      <c r="F43" s="225">
        <f t="shared" si="11"/>
        <v>9322.5</v>
      </c>
      <c r="G43" s="225">
        <f>(C43+E43)/2</f>
        <v>10002</v>
      </c>
      <c r="H43" s="282">
        <v>9019</v>
      </c>
      <c r="I43" s="282">
        <v>9665</v>
      </c>
      <c r="J43" s="225">
        <f t="shared" si="12"/>
        <v>9221.3333333333339</v>
      </c>
      <c r="K43" s="225">
        <f t="shared" si="12"/>
        <v>9889.6666666666661</v>
      </c>
      <c r="L43" s="282">
        <v>8720</v>
      </c>
      <c r="M43" s="282">
        <v>9357</v>
      </c>
      <c r="N43" s="282">
        <f t="shared" si="13"/>
        <v>9096</v>
      </c>
      <c r="O43" s="282">
        <f t="shared" si="13"/>
        <v>9756.5</v>
      </c>
      <c r="P43" s="282">
        <v>9021</v>
      </c>
      <c r="Q43" s="282">
        <v>9667</v>
      </c>
      <c r="R43" s="282">
        <v>9318</v>
      </c>
      <c r="S43" s="282">
        <v>9973</v>
      </c>
      <c r="T43" s="225">
        <f>(P43+R43)/2</f>
        <v>9169.5</v>
      </c>
      <c r="U43" s="225">
        <f>(Q43+S43)/2</f>
        <v>9820</v>
      </c>
    </row>
    <row r="44" spans="1:21">
      <c r="A44" s="485" t="s">
        <v>47</v>
      </c>
      <c r="B44" s="225">
        <v>9625</v>
      </c>
      <c r="C44" s="225">
        <v>10232</v>
      </c>
      <c r="D44" s="282">
        <v>9997</v>
      </c>
      <c r="E44" s="282">
        <v>10623</v>
      </c>
      <c r="F44" s="225">
        <f t="shared" si="11"/>
        <v>9811</v>
      </c>
      <c r="G44" s="225">
        <f>(C44+E44)/2</f>
        <v>10427.5</v>
      </c>
      <c r="H44" s="282">
        <v>9784</v>
      </c>
      <c r="I44" s="282">
        <v>10407</v>
      </c>
      <c r="J44" s="225">
        <f t="shared" si="12"/>
        <v>9802</v>
      </c>
      <c r="K44" s="225">
        <f t="shared" si="12"/>
        <v>10420.666666666666</v>
      </c>
      <c r="L44" s="282">
        <v>9262</v>
      </c>
      <c r="M44" s="282">
        <v>9857</v>
      </c>
      <c r="N44" s="282">
        <f t="shared" si="13"/>
        <v>9667</v>
      </c>
      <c r="O44" s="282">
        <f t="shared" si="13"/>
        <v>10279.75</v>
      </c>
      <c r="P44" s="282">
        <v>9554</v>
      </c>
      <c r="Q44" s="282">
        <v>10138</v>
      </c>
      <c r="R44" s="282">
        <v>9816</v>
      </c>
      <c r="S44" s="282">
        <v>10412</v>
      </c>
      <c r="T44" s="225">
        <f t="shared" si="14"/>
        <v>9685</v>
      </c>
      <c r="U44" s="225">
        <f t="shared" si="14"/>
        <v>10275</v>
      </c>
    </row>
    <row r="45" spans="1:21">
      <c r="A45" s="486" t="s">
        <v>106</v>
      </c>
      <c r="B45" s="225">
        <v>10005</v>
      </c>
      <c r="C45" s="225">
        <v>10711</v>
      </c>
      <c r="D45" s="282">
        <v>10420</v>
      </c>
      <c r="E45" s="282">
        <v>11162</v>
      </c>
      <c r="F45" s="225">
        <f t="shared" si="11"/>
        <v>10212.5</v>
      </c>
      <c r="G45" s="225">
        <f>(C45+E45)/2</f>
        <v>10936.5</v>
      </c>
      <c r="H45" s="282">
        <v>10284</v>
      </c>
      <c r="I45" s="282">
        <v>11020</v>
      </c>
      <c r="J45" s="225">
        <f t="shared" si="12"/>
        <v>10236.333333333334</v>
      </c>
      <c r="K45" s="225">
        <f t="shared" si="12"/>
        <v>10964.333333333334</v>
      </c>
      <c r="L45" s="282">
        <v>9713</v>
      </c>
      <c r="M45" s="282">
        <v>10391</v>
      </c>
      <c r="N45" s="282">
        <f t="shared" si="13"/>
        <v>10105.5</v>
      </c>
      <c r="O45" s="282">
        <f t="shared" si="13"/>
        <v>10821</v>
      </c>
      <c r="P45" s="282">
        <v>9732</v>
      </c>
      <c r="Q45" s="282">
        <v>10395</v>
      </c>
      <c r="R45" s="282">
        <v>10099</v>
      </c>
      <c r="S45" s="282">
        <v>10782</v>
      </c>
      <c r="T45" s="225">
        <f t="shared" si="14"/>
        <v>9915.5</v>
      </c>
      <c r="U45" s="225">
        <f t="shared" si="14"/>
        <v>10588.5</v>
      </c>
    </row>
    <row r="46" spans="1:21">
      <c r="A46" s="484" t="s">
        <v>389</v>
      </c>
      <c r="B46" s="225"/>
      <c r="C46" s="225"/>
      <c r="D46" s="476"/>
      <c r="E46" s="476"/>
      <c r="F46" s="225"/>
      <c r="G46" s="225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225"/>
      <c r="U46" s="225"/>
    </row>
    <row r="47" spans="1:21">
      <c r="A47" s="477" t="s">
        <v>36</v>
      </c>
      <c r="B47" s="225">
        <v>9278</v>
      </c>
      <c r="C47" s="225">
        <v>9562</v>
      </c>
      <c r="D47" s="282">
        <v>9638</v>
      </c>
      <c r="E47" s="282">
        <v>9922</v>
      </c>
      <c r="F47" s="333">
        <f t="shared" ref="F47:G53" si="15">(B47+D47)/2</f>
        <v>9458</v>
      </c>
      <c r="G47" s="333">
        <f t="shared" si="15"/>
        <v>9742</v>
      </c>
      <c r="H47" s="282">
        <v>9463</v>
      </c>
      <c r="I47" s="282">
        <v>9121</v>
      </c>
      <c r="J47" s="225">
        <f t="shared" ref="J47:K53" si="16">(B47+D47+H47)/3</f>
        <v>9459.6666666666661</v>
      </c>
      <c r="K47" s="225">
        <f t="shared" si="16"/>
        <v>9535</v>
      </c>
      <c r="L47" s="282">
        <v>9239</v>
      </c>
      <c r="M47" s="282">
        <v>9516</v>
      </c>
      <c r="N47" s="282">
        <f>(L47+H47+D47+B47)/4</f>
        <v>9404.5</v>
      </c>
      <c r="O47" s="282">
        <f>(M47+I47+E47+C47)/4</f>
        <v>9530.25</v>
      </c>
      <c r="P47" s="300">
        <v>9147</v>
      </c>
      <c r="Q47" s="300">
        <v>9399</v>
      </c>
      <c r="R47" s="300">
        <v>9301</v>
      </c>
      <c r="S47" s="300">
        <v>9552</v>
      </c>
      <c r="T47" s="225">
        <f>(P47+R47)/2</f>
        <v>9224</v>
      </c>
      <c r="U47" s="225">
        <f>(Q47+S47)/2</f>
        <v>9475.5</v>
      </c>
    </row>
    <row r="48" spans="1:21">
      <c r="A48" s="477" t="s">
        <v>37</v>
      </c>
      <c r="B48" s="225">
        <v>8952</v>
      </c>
      <c r="C48" s="225">
        <v>9246</v>
      </c>
      <c r="D48" s="282">
        <v>9043</v>
      </c>
      <c r="E48" s="282">
        <v>9319</v>
      </c>
      <c r="F48" s="225">
        <f t="shared" si="15"/>
        <v>8997.5</v>
      </c>
      <c r="G48" s="225">
        <f t="shared" si="15"/>
        <v>9282.5</v>
      </c>
      <c r="H48" s="282">
        <v>8975</v>
      </c>
      <c r="I48" s="282">
        <v>9274</v>
      </c>
      <c r="J48" s="225">
        <f t="shared" si="16"/>
        <v>8990</v>
      </c>
      <c r="K48" s="225">
        <f t="shared" si="16"/>
        <v>9279.6666666666661</v>
      </c>
      <c r="L48" s="282">
        <v>9111</v>
      </c>
      <c r="M48" s="282">
        <v>9370</v>
      </c>
      <c r="N48" s="282">
        <f t="shared" ref="N48:O53" si="17">(L48+H48+D48+B48)/4</f>
        <v>9020.25</v>
      </c>
      <c r="O48" s="282">
        <f t="shared" si="17"/>
        <v>9302.25</v>
      </c>
      <c r="P48" s="282">
        <v>9330</v>
      </c>
      <c r="Q48" s="282">
        <v>9568</v>
      </c>
      <c r="R48" s="282">
        <v>9512</v>
      </c>
      <c r="S48" s="282">
        <v>9685</v>
      </c>
      <c r="T48" s="225">
        <f t="shared" ref="T48:U53" si="18">(P48+R48)/2</f>
        <v>9421</v>
      </c>
      <c r="U48" s="225">
        <f t="shared" si="18"/>
        <v>9626.5</v>
      </c>
    </row>
    <row r="49" spans="1:21" ht="26.5">
      <c r="A49" s="477" t="s">
        <v>38</v>
      </c>
      <c r="B49" s="224">
        <v>10753</v>
      </c>
      <c r="C49" s="224">
        <v>11169</v>
      </c>
      <c r="D49" s="300">
        <v>11566</v>
      </c>
      <c r="E49" s="300">
        <v>11925</v>
      </c>
      <c r="F49" s="225">
        <f t="shared" si="15"/>
        <v>11159.5</v>
      </c>
      <c r="G49" s="225">
        <f t="shared" si="15"/>
        <v>11547</v>
      </c>
      <c r="H49" s="300">
        <v>10570</v>
      </c>
      <c r="I49" s="300">
        <v>10999</v>
      </c>
      <c r="J49" s="225">
        <f t="shared" si="16"/>
        <v>10963</v>
      </c>
      <c r="K49" s="225">
        <f t="shared" si="16"/>
        <v>11364.333333333334</v>
      </c>
      <c r="L49" s="300">
        <v>10140</v>
      </c>
      <c r="M49" s="300">
        <v>10553</v>
      </c>
      <c r="N49" s="282">
        <f t="shared" si="17"/>
        <v>10757.25</v>
      </c>
      <c r="O49" s="282">
        <f t="shared" si="17"/>
        <v>11161.5</v>
      </c>
      <c r="P49" s="300">
        <v>10469</v>
      </c>
      <c r="Q49" s="300">
        <v>10749</v>
      </c>
      <c r="R49" s="282"/>
      <c r="S49" s="282"/>
      <c r="T49" s="290">
        <v>10469</v>
      </c>
      <c r="U49" s="290">
        <v>10749</v>
      </c>
    </row>
    <row r="50" spans="1:21" ht="26.5">
      <c r="A50" s="477" t="s">
        <v>40</v>
      </c>
      <c r="B50" s="225">
        <v>9037</v>
      </c>
      <c r="C50" s="225">
        <v>9535</v>
      </c>
      <c r="D50" s="282">
        <v>9279</v>
      </c>
      <c r="E50" s="282">
        <v>9815</v>
      </c>
      <c r="F50" s="225">
        <f t="shared" si="15"/>
        <v>9158</v>
      </c>
      <c r="G50" s="225">
        <f t="shared" si="15"/>
        <v>9675</v>
      </c>
      <c r="H50" s="282">
        <v>9052</v>
      </c>
      <c r="I50" s="282">
        <v>9534</v>
      </c>
      <c r="J50" s="225">
        <f t="shared" si="16"/>
        <v>9122.6666666666661</v>
      </c>
      <c r="K50" s="225">
        <f t="shared" si="16"/>
        <v>9628</v>
      </c>
      <c r="L50" s="282">
        <v>8719</v>
      </c>
      <c r="M50" s="282">
        <v>9208</v>
      </c>
      <c r="N50" s="282">
        <f t="shared" si="17"/>
        <v>9021.75</v>
      </c>
      <c r="O50" s="282">
        <f t="shared" si="17"/>
        <v>9523</v>
      </c>
      <c r="P50" s="282">
        <v>9094</v>
      </c>
      <c r="Q50" s="282">
        <v>9479</v>
      </c>
      <c r="R50" s="282">
        <v>9335</v>
      </c>
      <c r="S50" s="282">
        <v>9836</v>
      </c>
      <c r="T50" s="225">
        <f>(P50+R50)/2</f>
        <v>9214.5</v>
      </c>
      <c r="U50" s="225">
        <f>(Q50+S50)/2</f>
        <v>9657.5</v>
      </c>
    </row>
    <row r="51" spans="1:21" ht="26.5">
      <c r="A51" s="477" t="s">
        <v>326</v>
      </c>
      <c r="B51" s="225">
        <v>8950</v>
      </c>
      <c r="C51" s="225">
        <v>9464</v>
      </c>
      <c r="D51" s="282">
        <v>9305</v>
      </c>
      <c r="E51" s="282">
        <v>9911</v>
      </c>
      <c r="F51" s="225">
        <f t="shared" si="15"/>
        <v>9127.5</v>
      </c>
      <c r="G51" s="225">
        <f t="shared" si="15"/>
        <v>9687.5</v>
      </c>
      <c r="H51" s="282">
        <v>9129</v>
      </c>
      <c r="I51" s="282">
        <v>9651</v>
      </c>
      <c r="J51" s="225">
        <f t="shared" si="16"/>
        <v>9128</v>
      </c>
      <c r="K51" s="225">
        <f t="shared" si="16"/>
        <v>9675.3333333333339</v>
      </c>
      <c r="L51" s="282">
        <v>8742</v>
      </c>
      <c r="M51" s="282">
        <v>9173</v>
      </c>
      <c r="N51" s="282">
        <f t="shared" si="17"/>
        <v>9031.5</v>
      </c>
      <c r="O51" s="282">
        <f t="shared" si="17"/>
        <v>9549.75</v>
      </c>
      <c r="P51" s="300">
        <v>8881</v>
      </c>
      <c r="Q51" s="300">
        <v>9324</v>
      </c>
      <c r="R51" s="300">
        <v>9181</v>
      </c>
      <c r="S51" s="300">
        <v>9635</v>
      </c>
      <c r="T51" s="225">
        <f>(P51+R51)/2</f>
        <v>9031</v>
      </c>
      <c r="U51" s="225">
        <f>(Q51+S51)/2</f>
        <v>9479.5</v>
      </c>
    </row>
    <row r="52" spans="1:21">
      <c r="A52" s="477" t="s">
        <v>42</v>
      </c>
      <c r="B52" s="225">
        <v>9784</v>
      </c>
      <c r="C52" s="225">
        <v>10080</v>
      </c>
      <c r="D52" s="282">
        <v>9693</v>
      </c>
      <c r="E52" s="282">
        <v>9996</v>
      </c>
      <c r="F52" s="225">
        <f t="shared" si="15"/>
        <v>9738.5</v>
      </c>
      <c r="G52" s="225">
        <f t="shared" si="15"/>
        <v>10038</v>
      </c>
      <c r="H52" s="282">
        <v>9542</v>
      </c>
      <c r="I52" s="282">
        <v>9844</v>
      </c>
      <c r="J52" s="225">
        <f t="shared" si="16"/>
        <v>9673</v>
      </c>
      <c r="K52" s="225">
        <f t="shared" si="16"/>
        <v>9973.3333333333339</v>
      </c>
      <c r="L52" s="282">
        <v>9995</v>
      </c>
      <c r="M52" s="282">
        <v>10299</v>
      </c>
      <c r="N52" s="282">
        <f t="shared" si="17"/>
        <v>9753.5</v>
      </c>
      <c r="O52" s="282">
        <f t="shared" si="17"/>
        <v>10054.75</v>
      </c>
      <c r="P52" s="300">
        <v>10170</v>
      </c>
      <c r="Q52" s="300">
        <v>10512</v>
      </c>
      <c r="R52" s="300">
        <v>10197</v>
      </c>
      <c r="S52" s="300">
        <v>10548</v>
      </c>
      <c r="T52" s="225">
        <f t="shared" si="18"/>
        <v>10183.5</v>
      </c>
      <c r="U52" s="225">
        <f t="shared" si="18"/>
        <v>10530</v>
      </c>
    </row>
    <row r="53" spans="1:21">
      <c r="A53" s="477" t="s">
        <v>44</v>
      </c>
      <c r="B53" s="225">
        <v>8472</v>
      </c>
      <c r="C53" s="225">
        <v>8997</v>
      </c>
      <c r="D53" s="282">
        <v>8849</v>
      </c>
      <c r="E53" s="282">
        <v>9404</v>
      </c>
      <c r="F53" s="225">
        <f t="shared" si="15"/>
        <v>8660.5</v>
      </c>
      <c r="G53" s="225">
        <f t="shared" si="15"/>
        <v>9200.5</v>
      </c>
      <c r="H53" s="282">
        <v>8604</v>
      </c>
      <c r="I53" s="282">
        <v>9144</v>
      </c>
      <c r="J53" s="225">
        <f t="shared" si="16"/>
        <v>8641.6666666666661</v>
      </c>
      <c r="K53" s="225">
        <f t="shared" si="16"/>
        <v>9181.6666666666661</v>
      </c>
      <c r="L53" s="282">
        <v>8248</v>
      </c>
      <c r="M53" s="282">
        <v>8766</v>
      </c>
      <c r="N53" s="282">
        <f t="shared" si="17"/>
        <v>8543.25</v>
      </c>
      <c r="O53" s="282">
        <f t="shared" si="17"/>
        <v>9077.75</v>
      </c>
      <c r="P53" s="282">
        <v>8472</v>
      </c>
      <c r="Q53" s="282">
        <v>8985</v>
      </c>
      <c r="R53" s="282">
        <v>8793</v>
      </c>
      <c r="S53" s="282">
        <v>9324</v>
      </c>
      <c r="T53" s="225">
        <f t="shared" si="18"/>
        <v>8632.5</v>
      </c>
      <c r="U53" s="225">
        <f t="shared" si="18"/>
        <v>9154.5</v>
      </c>
    </row>
    <row r="54" spans="1:21">
      <c r="A54" s="484" t="s">
        <v>390</v>
      </c>
      <c r="B54" s="225"/>
      <c r="C54" s="225"/>
      <c r="D54" s="476"/>
      <c r="E54" s="476"/>
      <c r="F54" s="225"/>
      <c r="G54" s="225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225"/>
      <c r="U54" s="225"/>
    </row>
    <row r="55" spans="1:21" ht="14.95" customHeight="1">
      <c r="A55" s="477" t="s">
        <v>49</v>
      </c>
      <c r="B55" s="225">
        <v>8604</v>
      </c>
      <c r="C55" s="225">
        <v>9142</v>
      </c>
      <c r="D55" s="282">
        <v>8924</v>
      </c>
      <c r="E55" s="282">
        <v>9498</v>
      </c>
      <c r="F55" s="225">
        <f>(B55+D55)/2</f>
        <v>8764</v>
      </c>
      <c r="G55" s="225">
        <f>(C55+E55)/2</f>
        <v>9320</v>
      </c>
      <c r="H55" s="282">
        <v>8611</v>
      </c>
      <c r="I55" s="282">
        <v>9187</v>
      </c>
      <c r="J55" s="225">
        <f t="shared" ref="J55:K67" si="19">(B55+D55+H55)/3</f>
        <v>8713</v>
      </c>
      <c r="K55" s="225">
        <f t="shared" si="19"/>
        <v>9275.6666666666661</v>
      </c>
      <c r="L55" s="282">
        <v>8318</v>
      </c>
      <c r="M55" s="282">
        <v>8850</v>
      </c>
      <c r="N55" s="282">
        <f>(L55+H55+D55+B55)/4</f>
        <v>8614.25</v>
      </c>
      <c r="O55" s="282">
        <f>(M55+I55+E55+C55)/4</f>
        <v>9169.25</v>
      </c>
      <c r="P55" s="300">
        <v>8615</v>
      </c>
      <c r="Q55" s="300">
        <v>9141</v>
      </c>
      <c r="R55" s="300">
        <v>9014</v>
      </c>
      <c r="S55" s="300">
        <v>9552</v>
      </c>
      <c r="T55" s="225">
        <f>(P55+R55)/2</f>
        <v>8814.5</v>
      </c>
      <c r="U55" s="225">
        <f>(Q55+S55)/2</f>
        <v>9346.5</v>
      </c>
    </row>
    <row r="56" spans="1:21">
      <c r="A56" s="477" t="s">
        <v>50</v>
      </c>
      <c r="B56" s="225">
        <v>8937</v>
      </c>
      <c r="C56" s="225">
        <v>9535</v>
      </c>
      <c r="D56" s="282">
        <v>9409</v>
      </c>
      <c r="E56" s="282">
        <v>10047</v>
      </c>
      <c r="F56" s="225">
        <f t="shared" ref="F56:G71" si="20">(B56+D56)/2</f>
        <v>9173</v>
      </c>
      <c r="G56" s="225">
        <f t="shared" si="20"/>
        <v>9791</v>
      </c>
      <c r="H56" s="282">
        <v>9366</v>
      </c>
      <c r="I56" s="225">
        <v>9989</v>
      </c>
      <c r="J56" s="225">
        <f t="shared" si="19"/>
        <v>9237.3333333333339</v>
      </c>
      <c r="K56" s="225">
        <f t="shared" si="19"/>
        <v>9857</v>
      </c>
      <c r="L56" s="282">
        <v>8742</v>
      </c>
      <c r="M56" s="282">
        <v>9319</v>
      </c>
      <c r="N56" s="282">
        <f t="shared" ref="N56:O67" si="21">(L56+H56+D56+B56)/4</f>
        <v>9113.5</v>
      </c>
      <c r="O56" s="282">
        <f t="shared" si="21"/>
        <v>9722.5</v>
      </c>
      <c r="P56" s="282">
        <v>8806</v>
      </c>
      <c r="Q56" s="282">
        <v>9365</v>
      </c>
      <c r="R56" s="282">
        <v>9139</v>
      </c>
      <c r="S56" s="282">
        <v>9716</v>
      </c>
      <c r="T56" s="225">
        <f t="shared" ref="T56:U67" si="22">(P56+R56)/2</f>
        <v>8972.5</v>
      </c>
      <c r="U56" s="225">
        <f t="shared" si="22"/>
        <v>9540.5</v>
      </c>
    </row>
    <row r="57" spans="1:21">
      <c r="A57" s="477" t="s">
        <v>51</v>
      </c>
      <c r="B57" s="225">
        <v>8082</v>
      </c>
      <c r="C57" s="225">
        <v>8659</v>
      </c>
      <c r="D57" s="282">
        <v>8441</v>
      </c>
      <c r="E57" s="282">
        <v>9068</v>
      </c>
      <c r="F57" s="225">
        <f t="shared" si="20"/>
        <v>8261.5</v>
      </c>
      <c r="G57" s="225">
        <f t="shared" si="20"/>
        <v>8863.5</v>
      </c>
      <c r="H57" s="282">
        <v>8280</v>
      </c>
      <c r="I57" s="282">
        <v>8898</v>
      </c>
      <c r="J57" s="225">
        <f t="shared" si="19"/>
        <v>8267.6666666666661</v>
      </c>
      <c r="K57" s="225">
        <f t="shared" si="19"/>
        <v>8875</v>
      </c>
      <c r="L57" s="282">
        <v>7824</v>
      </c>
      <c r="M57" s="282">
        <v>8410</v>
      </c>
      <c r="N57" s="282">
        <f t="shared" si="21"/>
        <v>8156.75</v>
      </c>
      <c r="O57" s="282">
        <f t="shared" si="21"/>
        <v>8758.75</v>
      </c>
      <c r="P57" s="282">
        <v>8160</v>
      </c>
      <c r="Q57" s="282">
        <v>8760</v>
      </c>
      <c r="R57" s="282">
        <v>8503</v>
      </c>
      <c r="S57" s="282">
        <v>9132</v>
      </c>
      <c r="T57" s="225">
        <f t="shared" si="22"/>
        <v>8331.5</v>
      </c>
      <c r="U57" s="225">
        <f t="shared" si="22"/>
        <v>8946</v>
      </c>
    </row>
    <row r="58" spans="1:21">
      <c r="A58" s="477" t="s">
        <v>52</v>
      </c>
      <c r="B58" s="225">
        <v>8298</v>
      </c>
      <c r="C58" s="225">
        <v>8848</v>
      </c>
      <c r="D58" s="282">
        <v>8568</v>
      </c>
      <c r="E58" s="282">
        <v>9142</v>
      </c>
      <c r="F58" s="225">
        <f t="shared" si="20"/>
        <v>8433</v>
      </c>
      <c r="G58" s="225">
        <f t="shared" si="20"/>
        <v>8995</v>
      </c>
      <c r="H58" s="282">
        <v>8669</v>
      </c>
      <c r="I58" s="282">
        <v>9269</v>
      </c>
      <c r="J58" s="225">
        <f t="shared" si="19"/>
        <v>8511.6666666666661</v>
      </c>
      <c r="K58" s="225">
        <f t="shared" si="19"/>
        <v>9086.3333333333339</v>
      </c>
      <c r="L58" s="282">
        <v>8334</v>
      </c>
      <c r="M58" s="282">
        <v>8877</v>
      </c>
      <c r="N58" s="282">
        <f t="shared" si="21"/>
        <v>8467.25</v>
      </c>
      <c r="O58" s="282">
        <f t="shared" si="21"/>
        <v>9034</v>
      </c>
      <c r="P58" s="282">
        <v>8527</v>
      </c>
      <c r="Q58" s="282">
        <v>9066</v>
      </c>
      <c r="R58" s="282">
        <v>8800</v>
      </c>
      <c r="S58" s="282">
        <v>9356</v>
      </c>
      <c r="T58" s="225">
        <f t="shared" si="22"/>
        <v>8663.5</v>
      </c>
      <c r="U58" s="225">
        <f t="shared" si="22"/>
        <v>9211</v>
      </c>
    </row>
    <row r="59" spans="1:21">
      <c r="A59" s="477" t="s">
        <v>53</v>
      </c>
      <c r="B59" s="225">
        <v>8574</v>
      </c>
      <c r="C59" s="225">
        <v>9075</v>
      </c>
      <c r="D59" s="282">
        <v>8934</v>
      </c>
      <c r="E59" s="282">
        <v>9468</v>
      </c>
      <c r="F59" s="225">
        <f t="shared" si="20"/>
        <v>8754</v>
      </c>
      <c r="G59" s="225">
        <f>(C59+E59)/2</f>
        <v>9271.5</v>
      </c>
      <c r="H59" s="282">
        <v>9040</v>
      </c>
      <c r="I59" s="282">
        <v>9574</v>
      </c>
      <c r="J59" s="225">
        <f t="shared" si="19"/>
        <v>8849.3333333333339</v>
      </c>
      <c r="K59" s="225">
        <f t="shared" si="19"/>
        <v>9372.3333333333339</v>
      </c>
      <c r="L59" s="282">
        <v>8453</v>
      </c>
      <c r="M59" s="282">
        <v>8943</v>
      </c>
      <c r="N59" s="282">
        <f>(L59+H59+D59+B59)/4</f>
        <v>8750.25</v>
      </c>
      <c r="O59" s="282">
        <f>(M59+I59+E59+C59)/4</f>
        <v>9265</v>
      </c>
      <c r="P59" s="300">
        <v>8784</v>
      </c>
      <c r="Q59" s="300">
        <v>9281</v>
      </c>
      <c r="R59" s="300">
        <v>9150</v>
      </c>
      <c r="S59" s="300">
        <v>9675</v>
      </c>
      <c r="T59" s="225">
        <f>(P59+R59)/2</f>
        <v>8967</v>
      </c>
      <c r="U59" s="225">
        <f>(Q59+S59)/2</f>
        <v>9478</v>
      </c>
    </row>
    <row r="60" spans="1:21">
      <c r="A60" s="477" t="s">
        <v>54</v>
      </c>
      <c r="B60" s="225">
        <v>8448</v>
      </c>
      <c r="C60" s="225">
        <v>8931</v>
      </c>
      <c r="D60" s="282">
        <v>8806</v>
      </c>
      <c r="E60" s="282">
        <v>9330</v>
      </c>
      <c r="F60" s="225">
        <f t="shared" si="20"/>
        <v>8627</v>
      </c>
      <c r="G60" s="225">
        <f>(C60+E60)/2</f>
        <v>9130.5</v>
      </c>
      <c r="H60" s="282">
        <v>8779</v>
      </c>
      <c r="I60" s="282">
        <v>9303</v>
      </c>
      <c r="J60" s="225">
        <f t="shared" si="19"/>
        <v>8677.6666666666661</v>
      </c>
      <c r="K60" s="225">
        <f t="shared" si="19"/>
        <v>9188</v>
      </c>
      <c r="L60" s="282">
        <v>8236</v>
      </c>
      <c r="M60" s="282">
        <v>8719</v>
      </c>
      <c r="N60" s="282">
        <f t="shared" si="21"/>
        <v>8567.25</v>
      </c>
      <c r="O60" s="282">
        <f t="shared" si="21"/>
        <v>9070.75</v>
      </c>
      <c r="P60" s="282">
        <v>8417</v>
      </c>
      <c r="Q60" s="282">
        <v>8905</v>
      </c>
      <c r="R60" s="282">
        <v>8741</v>
      </c>
      <c r="S60" s="282">
        <v>9248</v>
      </c>
      <c r="T60" s="225">
        <f t="shared" si="22"/>
        <v>8579</v>
      </c>
      <c r="U60" s="225">
        <f>(Q60+S60)/2</f>
        <v>9076.5</v>
      </c>
    </row>
    <row r="61" spans="1:21">
      <c r="A61" s="477" t="s">
        <v>55</v>
      </c>
      <c r="B61" s="478">
        <v>9619</v>
      </c>
      <c r="C61" s="478">
        <v>10278</v>
      </c>
      <c r="D61" s="306">
        <v>10098</v>
      </c>
      <c r="E61" s="306">
        <v>10804</v>
      </c>
      <c r="F61" s="225">
        <f t="shared" si="20"/>
        <v>9858.5</v>
      </c>
      <c r="G61" s="225">
        <f>(C61+E61)/2</f>
        <v>10541</v>
      </c>
      <c r="H61" s="306">
        <v>10098</v>
      </c>
      <c r="I61" s="306">
        <v>10804</v>
      </c>
      <c r="J61" s="225">
        <f t="shared" si="19"/>
        <v>9938.3333333333339</v>
      </c>
      <c r="K61" s="225">
        <f t="shared" si="19"/>
        <v>10628.666666666666</v>
      </c>
      <c r="L61" s="306">
        <v>10098</v>
      </c>
      <c r="M61" s="306">
        <v>10804</v>
      </c>
      <c r="N61" s="282">
        <f t="shared" si="21"/>
        <v>9978.25</v>
      </c>
      <c r="O61" s="282">
        <f t="shared" si="21"/>
        <v>10672.5</v>
      </c>
      <c r="P61" s="306">
        <v>10098</v>
      </c>
      <c r="Q61" s="306">
        <v>10804</v>
      </c>
      <c r="R61" s="306">
        <v>10098</v>
      </c>
      <c r="S61" s="306">
        <v>10804</v>
      </c>
      <c r="T61" s="225">
        <f t="shared" si="22"/>
        <v>10098</v>
      </c>
      <c r="U61" s="225">
        <f t="shared" si="22"/>
        <v>10804</v>
      </c>
    </row>
    <row r="62" spans="1:21">
      <c r="A62" s="477" t="s">
        <v>56</v>
      </c>
      <c r="B62" s="478">
        <v>9276</v>
      </c>
      <c r="C62" s="478">
        <v>9943</v>
      </c>
      <c r="D62" s="306">
        <v>9503</v>
      </c>
      <c r="E62" s="306">
        <v>10159</v>
      </c>
      <c r="F62" s="225">
        <f t="shared" si="20"/>
        <v>9389.5</v>
      </c>
      <c r="G62" s="225">
        <f>(C62+E62)/2</f>
        <v>10051</v>
      </c>
      <c r="H62" s="306">
        <v>9627</v>
      </c>
      <c r="I62" s="306">
        <v>10286</v>
      </c>
      <c r="J62" s="225">
        <f t="shared" si="19"/>
        <v>9468.6666666666661</v>
      </c>
      <c r="K62" s="225">
        <f t="shared" si="19"/>
        <v>10129.333333333334</v>
      </c>
      <c r="L62" s="306">
        <v>9627</v>
      </c>
      <c r="M62" s="306">
        <v>10286</v>
      </c>
      <c r="N62" s="282">
        <f t="shared" si="21"/>
        <v>9508.25</v>
      </c>
      <c r="O62" s="282">
        <f t="shared" si="21"/>
        <v>10168.5</v>
      </c>
      <c r="P62" s="306">
        <v>9627</v>
      </c>
      <c r="Q62" s="306">
        <v>10286</v>
      </c>
      <c r="R62" s="306">
        <v>9675</v>
      </c>
      <c r="S62" s="306">
        <v>10314</v>
      </c>
      <c r="T62" s="225">
        <f t="shared" ref="T62:U65" si="23">(P62+R62)/2</f>
        <v>9651</v>
      </c>
      <c r="U62" s="225">
        <f t="shared" si="23"/>
        <v>10300</v>
      </c>
    </row>
    <row r="63" spans="1:21">
      <c r="A63" s="477" t="s">
        <v>57</v>
      </c>
      <c r="B63" s="225">
        <v>8971</v>
      </c>
      <c r="C63" s="225">
        <v>9630</v>
      </c>
      <c r="D63" s="282">
        <v>9335</v>
      </c>
      <c r="E63" s="282">
        <v>10033</v>
      </c>
      <c r="F63" s="225">
        <f t="shared" si="20"/>
        <v>9153</v>
      </c>
      <c r="G63" s="225">
        <f t="shared" si="20"/>
        <v>9831.5</v>
      </c>
      <c r="H63" s="282">
        <v>9370</v>
      </c>
      <c r="I63" s="282">
        <v>10065</v>
      </c>
      <c r="J63" s="225">
        <f t="shared" si="19"/>
        <v>9225.3333333333339</v>
      </c>
      <c r="K63" s="225">
        <f t="shared" si="19"/>
        <v>9909.3333333333339</v>
      </c>
      <c r="L63" s="282">
        <v>8739</v>
      </c>
      <c r="M63" s="282">
        <v>9388</v>
      </c>
      <c r="N63" s="282">
        <f t="shared" si="21"/>
        <v>9103.75</v>
      </c>
      <c r="O63" s="282">
        <f t="shared" si="21"/>
        <v>9779</v>
      </c>
      <c r="P63" s="282">
        <v>9165</v>
      </c>
      <c r="Q63" s="282">
        <v>9841</v>
      </c>
      <c r="R63" s="282">
        <v>9609</v>
      </c>
      <c r="S63" s="282">
        <v>10309</v>
      </c>
      <c r="T63" s="225">
        <f t="shared" si="23"/>
        <v>9387</v>
      </c>
      <c r="U63" s="225">
        <f t="shared" si="23"/>
        <v>10075</v>
      </c>
    </row>
    <row r="64" spans="1:21">
      <c r="A64" s="477" t="s">
        <v>58</v>
      </c>
      <c r="B64" s="225">
        <v>8518</v>
      </c>
      <c r="C64" s="225">
        <v>9007</v>
      </c>
      <c r="D64" s="282">
        <v>8759</v>
      </c>
      <c r="E64" s="282">
        <v>9269</v>
      </c>
      <c r="F64" s="225">
        <f t="shared" si="20"/>
        <v>8638.5</v>
      </c>
      <c r="G64" s="225">
        <f t="shared" si="20"/>
        <v>9138</v>
      </c>
      <c r="H64" s="282">
        <v>8706</v>
      </c>
      <c r="I64" s="282">
        <v>9218</v>
      </c>
      <c r="J64" s="225">
        <f t="shared" si="19"/>
        <v>8661</v>
      </c>
      <c r="K64" s="225">
        <f t="shared" si="19"/>
        <v>9164.6666666666661</v>
      </c>
      <c r="L64" s="282">
        <v>8234</v>
      </c>
      <c r="M64" s="282">
        <v>8716</v>
      </c>
      <c r="N64" s="282">
        <f>(L64+H64+D64+B64)/4</f>
        <v>8554.25</v>
      </c>
      <c r="O64" s="282">
        <f>(M64+I64+E64+C64)/4</f>
        <v>9052.5</v>
      </c>
      <c r="P64" s="282">
        <v>8495</v>
      </c>
      <c r="Q64" s="282">
        <v>9020</v>
      </c>
      <c r="R64" s="282">
        <v>8816</v>
      </c>
      <c r="S64" s="282">
        <v>9357</v>
      </c>
      <c r="T64" s="225">
        <f t="shared" si="23"/>
        <v>8655.5</v>
      </c>
      <c r="U64" s="225">
        <f t="shared" si="23"/>
        <v>9188.5</v>
      </c>
    </row>
    <row r="65" spans="1:21">
      <c r="A65" s="477" t="s">
        <v>59</v>
      </c>
      <c r="B65" s="225">
        <v>8558</v>
      </c>
      <c r="C65" s="225">
        <v>9182</v>
      </c>
      <c r="D65" s="282">
        <v>9091</v>
      </c>
      <c r="E65" s="282">
        <v>9771</v>
      </c>
      <c r="F65" s="225">
        <f t="shared" si="20"/>
        <v>8824.5</v>
      </c>
      <c r="G65" s="225">
        <f t="shared" si="20"/>
        <v>9476.5</v>
      </c>
      <c r="H65" s="282">
        <v>8783</v>
      </c>
      <c r="I65" s="282">
        <v>9465</v>
      </c>
      <c r="J65" s="225">
        <f t="shared" si="19"/>
        <v>8810.6666666666661</v>
      </c>
      <c r="K65" s="225">
        <f t="shared" si="19"/>
        <v>9472.6666666666661</v>
      </c>
      <c r="L65" s="282">
        <v>8326</v>
      </c>
      <c r="M65" s="282">
        <v>8961</v>
      </c>
      <c r="N65" s="282">
        <f t="shared" si="21"/>
        <v>8689.5</v>
      </c>
      <c r="O65" s="282">
        <f t="shared" si="21"/>
        <v>9344.75</v>
      </c>
      <c r="P65" s="282">
        <v>8754</v>
      </c>
      <c r="Q65" s="282">
        <v>9414</v>
      </c>
      <c r="R65" s="282">
        <v>8349</v>
      </c>
      <c r="S65" s="282">
        <v>9587</v>
      </c>
      <c r="T65" s="225">
        <f t="shared" si="23"/>
        <v>8551.5</v>
      </c>
      <c r="U65" s="225">
        <f t="shared" si="23"/>
        <v>9500.5</v>
      </c>
    </row>
    <row r="66" spans="1:21">
      <c r="A66" s="477" t="s">
        <v>60</v>
      </c>
      <c r="B66" s="225">
        <v>9734</v>
      </c>
      <c r="C66" s="225">
        <v>10691</v>
      </c>
      <c r="D66" s="282">
        <v>10085</v>
      </c>
      <c r="E66" s="282">
        <v>11072</v>
      </c>
      <c r="F66" s="225">
        <f t="shared" si="20"/>
        <v>9909.5</v>
      </c>
      <c r="G66" s="225">
        <f t="shared" si="20"/>
        <v>10881.5</v>
      </c>
      <c r="H66" s="282">
        <v>10014</v>
      </c>
      <c r="I66" s="282">
        <v>10996</v>
      </c>
      <c r="J66" s="225">
        <f t="shared" si="19"/>
        <v>9944.3333333333339</v>
      </c>
      <c r="K66" s="225">
        <f t="shared" si="19"/>
        <v>10919.666666666666</v>
      </c>
      <c r="L66" s="282">
        <v>9400</v>
      </c>
      <c r="M66" s="282">
        <v>10333</v>
      </c>
      <c r="N66" s="282">
        <f t="shared" si="21"/>
        <v>9808.25</v>
      </c>
      <c r="O66" s="282">
        <f t="shared" si="21"/>
        <v>10773</v>
      </c>
      <c r="P66" s="282">
        <v>9672</v>
      </c>
      <c r="Q66" s="282">
        <v>10607</v>
      </c>
      <c r="R66" s="282">
        <v>10144</v>
      </c>
      <c r="S66" s="282">
        <v>11111</v>
      </c>
      <c r="T66" s="225">
        <f t="shared" si="22"/>
        <v>9908</v>
      </c>
      <c r="U66" s="225">
        <f t="shared" si="22"/>
        <v>10859</v>
      </c>
    </row>
    <row r="67" spans="1:21">
      <c r="A67" s="477" t="s">
        <v>61</v>
      </c>
      <c r="B67" s="225">
        <v>8536</v>
      </c>
      <c r="C67" s="225">
        <v>9153</v>
      </c>
      <c r="D67" s="282">
        <v>8918</v>
      </c>
      <c r="E67" s="282">
        <v>9581</v>
      </c>
      <c r="F67" s="225">
        <f>(B67+D67)/2</f>
        <v>8727</v>
      </c>
      <c r="G67" s="225">
        <f>(C67+E67)/2</f>
        <v>9367</v>
      </c>
      <c r="H67" s="282">
        <v>8750</v>
      </c>
      <c r="I67" s="282">
        <v>9402</v>
      </c>
      <c r="J67" s="225">
        <f t="shared" si="19"/>
        <v>8734.6666666666661</v>
      </c>
      <c r="K67" s="225">
        <f t="shared" si="19"/>
        <v>9378.6666666666661</v>
      </c>
      <c r="L67" s="282">
        <v>8222</v>
      </c>
      <c r="M67" s="282">
        <v>8834</v>
      </c>
      <c r="N67" s="282">
        <f t="shared" si="21"/>
        <v>8606.5</v>
      </c>
      <c r="O67" s="282">
        <f t="shared" si="21"/>
        <v>9242.5</v>
      </c>
      <c r="P67" s="282">
        <v>8407</v>
      </c>
      <c r="Q67" s="282">
        <v>9027</v>
      </c>
      <c r="R67" s="282">
        <v>8707</v>
      </c>
      <c r="S67" s="282">
        <v>9354</v>
      </c>
      <c r="T67" s="225">
        <f>(P67+R67)/2</f>
        <v>8557</v>
      </c>
      <c r="U67" s="225">
        <f t="shared" si="22"/>
        <v>9190.5</v>
      </c>
    </row>
    <row r="68" spans="1:21">
      <c r="A68" s="477" t="s">
        <v>62</v>
      </c>
      <c r="B68" s="225">
        <v>9229</v>
      </c>
      <c r="C68" s="225">
        <v>9900</v>
      </c>
      <c r="D68" s="282">
        <v>9651</v>
      </c>
      <c r="E68" s="282">
        <v>10362</v>
      </c>
      <c r="F68" s="225">
        <f>(B68+D68)/2</f>
        <v>9440</v>
      </c>
      <c r="G68" s="225">
        <f>(C68+E68)/2</f>
        <v>10131</v>
      </c>
      <c r="H68" s="282">
        <v>9619</v>
      </c>
      <c r="I68" s="282">
        <v>10326</v>
      </c>
      <c r="J68" s="225">
        <f>(B68+D68+H68)/3</f>
        <v>9499.6666666666661</v>
      </c>
      <c r="K68" s="225">
        <f>(C68+E68+I68)/3</f>
        <v>10196</v>
      </c>
      <c r="L68" s="282">
        <v>9062</v>
      </c>
      <c r="M68" s="282">
        <v>9732</v>
      </c>
      <c r="N68" s="282">
        <f>(L68+H68+D68+B68)/4</f>
        <v>9390.25</v>
      </c>
      <c r="O68" s="282">
        <f>(M68+I68+E68+C68)/4</f>
        <v>10080</v>
      </c>
      <c r="P68" s="300">
        <v>9361</v>
      </c>
      <c r="Q68" s="300">
        <v>10032</v>
      </c>
      <c r="R68" s="300">
        <v>9682</v>
      </c>
      <c r="S68" s="300">
        <v>10370</v>
      </c>
      <c r="T68" s="225">
        <f>(P68+R68)/2</f>
        <v>9521.5</v>
      </c>
      <c r="U68" s="225">
        <f>(Q68+S68)/2</f>
        <v>10201</v>
      </c>
    </row>
    <row r="69" spans="1:21">
      <c r="A69" s="484" t="s">
        <v>391</v>
      </c>
      <c r="B69" s="225"/>
      <c r="C69" s="225"/>
      <c r="D69" s="476"/>
      <c r="E69" s="476"/>
      <c r="F69" s="225"/>
      <c r="G69" s="225"/>
      <c r="H69" s="476"/>
      <c r="I69" s="476"/>
      <c r="J69" s="476"/>
      <c r="K69" s="476"/>
      <c r="L69" s="476"/>
      <c r="M69" s="476"/>
      <c r="N69" s="476"/>
      <c r="O69" s="476"/>
      <c r="P69" s="300"/>
      <c r="Q69" s="300"/>
      <c r="R69" s="476"/>
      <c r="S69" s="476"/>
      <c r="T69" s="225"/>
      <c r="U69" s="225"/>
    </row>
    <row r="70" spans="1:21">
      <c r="A70" s="477" t="s">
        <v>64</v>
      </c>
      <c r="B70" s="225">
        <v>9438</v>
      </c>
      <c r="C70" s="225">
        <v>10069</v>
      </c>
      <c r="D70" s="282">
        <v>9761</v>
      </c>
      <c r="E70" s="282">
        <v>10428</v>
      </c>
      <c r="F70" s="225">
        <f t="shared" si="20"/>
        <v>9599.5</v>
      </c>
      <c r="G70" s="225">
        <f t="shared" si="20"/>
        <v>10248.5</v>
      </c>
      <c r="H70" s="282">
        <v>9699</v>
      </c>
      <c r="I70" s="282">
        <v>10371</v>
      </c>
      <c r="J70" s="225">
        <f t="shared" ref="J70:K73" si="24">(B70+D70+H70)/3</f>
        <v>9632.6666666666661</v>
      </c>
      <c r="K70" s="225">
        <f t="shared" si="24"/>
        <v>10289.333333333334</v>
      </c>
      <c r="L70" s="282">
        <v>9220</v>
      </c>
      <c r="M70" s="282">
        <v>9831</v>
      </c>
      <c r="N70" s="282">
        <f t="shared" ref="N70:O73" si="25">(L70+H70+D70+B70)/4</f>
        <v>9529.5</v>
      </c>
      <c r="O70" s="282">
        <f t="shared" si="25"/>
        <v>10174.75</v>
      </c>
      <c r="P70" s="300">
        <v>9372</v>
      </c>
      <c r="Q70" s="300">
        <v>9971</v>
      </c>
      <c r="R70" s="300">
        <v>9730</v>
      </c>
      <c r="S70" s="300">
        <v>10361</v>
      </c>
      <c r="T70" s="225">
        <f t="shared" ref="T70:U73" si="26">(P70+R70)/2</f>
        <v>9551</v>
      </c>
      <c r="U70" s="225">
        <f t="shared" si="26"/>
        <v>10166</v>
      </c>
    </row>
    <row r="71" spans="1:21">
      <c r="A71" s="477" t="s">
        <v>65</v>
      </c>
      <c r="B71" s="225">
        <v>9973</v>
      </c>
      <c r="C71" s="225">
        <v>10653</v>
      </c>
      <c r="D71" s="225">
        <v>9978</v>
      </c>
      <c r="E71" s="225">
        <v>10653</v>
      </c>
      <c r="F71" s="225">
        <f t="shared" si="20"/>
        <v>9975.5</v>
      </c>
      <c r="G71" s="225">
        <f t="shared" si="20"/>
        <v>10653</v>
      </c>
      <c r="H71" s="225">
        <v>10183</v>
      </c>
      <c r="I71" s="225">
        <v>10865</v>
      </c>
      <c r="J71" s="225">
        <f t="shared" si="24"/>
        <v>10044.666666666666</v>
      </c>
      <c r="K71" s="225">
        <f t="shared" si="24"/>
        <v>10723.666666666666</v>
      </c>
      <c r="L71" s="282">
        <v>10031</v>
      </c>
      <c r="M71" s="282">
        <v>10708</v>
      </c>
      <c r="N71" s="282">
        <f t="shared" si="25"/>
        <v>10041.25</v>
      </c>
      <c r="O71" s="282">
        <f t="shared" si="25"/>
        <v>10719.75</v>
      </c>
      <c r="P71" s="282">
        <v>10301</v>
      </c>
      <c r="Q71" s="282">
        <v>10979</v>
      </c>
      <c r="R71" s="282">
        <v>10672</v>
      </c>
      <c r="S71" s="282">
        <v>11376</v>
      </c>
      <c r="T71" s="225">
        <f t="shared" si="26"/>
        <v>10486.5</v>
      </c>
      <c r="U71" s="225">
        <f t="shared" si="26"/>
        <v>11177.5</v>
      </c>
    </row>
    <row r="72" spans="1:21">
      <c r="A72" s="477" t="s">
        <v>66</v>
      </c>
      <c r="B72" s="225">
        <v>10147</v>
      </c>
      <c r="C72" s="225">
        <v>10674</v>
      </c>
      <c r="D72" s="282">
        <v>10638</v>
      </c>
      <c r="E72" s="282">
        <v>11212</v>
      </c>
      <c r="F72" s="225">
        <f t="shared" ref="F72:G96" si="27">(B72+D72)/2</f>
        <v>10392.5</v>
      </c>
      <c r="G72" s="225">
        <f t="shared" si="27"/>
        <v>10943</v>
      </c>
      <c r="H72" s="282">
        <v>10900</v>
      </c>
      <c r="I72" s="282">
        <v>11487</v>
      </c>
      <c r="J72" s="225">
        <f t="shared" si="24"/>
        <v>10561.666666666666</v>
      </c>
      <c r="K72" s="225">
        <f t="shared" si="24"/>
        <v>11124.333333333334</v>
      </c>
      <c r="L72" s="282">
        <v>10197</v>
      </c>
      <c r="M72" s="282">
        <v>10744</v>
      </c>
      <c r="N72" s="282">
        <f t="shared" si="25"/>
        <v>10470.5</v>
      </c>
      <c r="O72" s="282">
        <f t="shared" si="25"/>
        <v>11029.25</v>
      </c>
      <c r="P72" s="282">
        <v>10468</v>
      </c>
      <c r="Q72" s="282">
        <v>11009</v>
      </c>
      <c r="R72" s="282">
        <v>10789</v>
      </c>
      <c r="S72" s="282">
        <v>11342</v>
      </c>
      <c r="T72" s="225">
        <f t="shared" si="26"/>
        <v>10628.5</v>
      </c>
      <c r="U72" s="225">
        <f t="shared" si="26"/>
        <v>11175.5</v>
      </c>
    </row>
    <row r="73" spans="1:21">
      <c r="A73" s="477" t="s">
        <v>67</v>
      </c>
      <c r="B73" s="225">
        <v>9309</v>
      </c>
      <c r="C73" s="225">
        <v>9945</v>
      </c>
      <c r="D73" s="282">
        <v>9914</v>
      </c>
      <c r="E73" s="282">
        <v>10608</v>
      </c>
      <c r="F73" s="225">
        <f t="shared" si="27"/>
        <v>9611.5</v>
      </c>
      <c r="G73" s="225">
        <f t="shared" si="27"/>
        <v>10276.5</v>
      </c>
      <c r="H73" s="282">
        <v>9520</v>
      </c>
      <c r="I73" s="282">
        <v>10185</v>
      </c>
      <c r="J73" s="225">
        <f t="shared" si="24"/>
        <v>9581</v>
      </c>
      <c r="K73" s="225">
        <f t="shared" si="24"/>
        <v>10246</v>
      </c>
      <c r="L73" s="282">
        <v>8962</v>
      </c>
      <c r="M73" s="282">
        <v>9581</v>
      </c>
      <c r="N73" s="282">
        <f t="shared" si="25"/>
        <v>9426.25</v>
      </c>
      <c r="O73" s="282">
        <f t="shared" si="25"/>
        <v>10079.75</v>
      </c>
      <c r="P73" s="282">
        <v>9368</v>
      </c>
      <c r="Q73" s="282">
        <v>9989</v>
      </c>
      <c r="R73" s="282">
        <v>9689</v>
      </c>
      <c r="S73" s="282">
        <v>10344</v>
      </c>
      <c r="T73" s="225">
        <f t="shared" si="26"/>
        <v>9528.5</v>
      </c>
      <c r="U73" s="225">
        <f t="shared" si="26"/>
        <v>10166.5</v>
      </c>
    </row>
    <row r="74" spans="1:21">
      <c r="A74" s="484" t="s">
        <v>392</v>
      </c>
      <c r="B74" s="225"/>
      <c r="C74" s="225"/>
      <c r="D74" s="476"/>
      <c r="E74" s="476"/>
      <c r="F74" s="225"/>
      <c r="G74" s="225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225"/>
      <c r="U74" s="225"/>
    </row>
    <row r="75" spans="1:21">
      <c r="A75" s="477" t="s">
        <v>69</v>
      </c>
      <c r="B75" s="225">
        <v>9527</v>
      </c>
      <c r="C75" s="225">
        <v>9890</v>
      </c>
      <c r="D75" s="282">
        <v>9779</v>
      </c>
      <c r="E75" s="282">
        <v>10200</v>
      </c>
      <c r="F75" s="225">
        <f t="shared" si="27"/>
        <v>9653</v>
      </c>
      <c r="G75" s="225">
        <f t="shared" si="27"/>
        <v>10045</v>
      </c>
      <c r="H75" s="282">
        <v>10025</v>
      </c>
      <c r="I75" s="282">
        <v>10491</v>
      </c>
      <c r="J75" s="225">
        <f t="shared" ref="J75:K78" si="28">(B75+D75+H75)/3</f>
        <v>9777</v>
      </c>
      <c r="K75" s="225">
        <f t="shared" si="28"/>
        <v>10193.666666666666</v>
      </c>
      <c r="L75" s="282">
        <v>9405</v>
      </c>
      <c r="M75" s="282">
        <v>9797</v>
      </c>
      <c r="N75" s="282">
        <f>(L75+H75+D75+B75)/4</f>
        <v>9684</v>
      </c>
      <c r="O75" s="282">
        <f>(M75+I75+E75+C75)/4</f>
        <v>10094.5</v>
      </c>
      <c r="P75" s="282">
        <v>9298</v>
      </c>
      <c r="Q75" s="282">
        <v>9667</v>
      </c>
      <c r="R75" s="282">
        <v>9429</v>
      </c>
      <c r="S75" s="282">
        <v>9820</v>
      </c>
      <c r="T75" s="225">
        <f>(P75+R75)/2</f>
        <v>9363.5</v>
      </c>
      <c r="U75" s="225">
        <f t="shared" ref="U75:U85" si="29">(Q75+S75)/2</f>
        <v>9743.5</v>
      </c>
    </row>
    <row r="76" spans="1:21">
      <c r="A76" s="477" t="s">
        <v>70</v>
      </c>
      <c r="B76" s="225">
        <v>9582</v>
      </c>
      <c r="C76" s="225">
        <v>9967</v>
      </c>
      <c r="D76" s="282">
        <v>9875</v>
      </c>
      <c r="E76" s="282">
        <v>10273</v>
      </c>
      <c r="F76" s="225">
        <f t="shared" si="27"/>
        <v>9728.5</v>
      </c>
      <c r="G76" s="225">
        <f t="shared" si="27"/>
        <v>10120</v>
      </c>
      <c r="H76" s="282">
        <v>10086</v>
      </c>
      <c r="I76" s="282">
        <v>10489</v>
      </c>
      <c r="J76" s="225">
        <f t="shared" si="28"/>
        <v>9847.6666666666661</v>
      </c>
      <c r="K76" s="225">
        <f t="shared" si="28"/>
        <v>10243</v>
      </c>
      <c r="L76" s="282">
        <v>9563</v>
      </c>
      <c r="M76" s="282">
        <v>9942</v>
      </c>
      <c r="N76" s="282">
        <f t="shared" ref="N76:O86" si="30">(L76+H76+D76+B76)/4</f>
        <v>9776.5</v>
      </c>
      <c r="O76" s="282">
        <f t="shared" si="30"/>
        <v>10167.75</v>
      </c>
      <c r="P76" s="282">
        <v>9960</v>
      </c>
      <c r="Q76" s="282">
        <v>10346</v>
      </c>
      <c r="R76" s="282">
        <v>10497</v>
      </c>
      <c r="S76" s="282">
        <v>10904</v>
      </c>
      <c r="T76" s="225">
        <f t="shared" ref="T76:T86" si="31">(P76+R76)/2</f>
        <v>10228.5</v>
      </c>
      <c r="U76" s="225">
        <f t="shared" si="29"/>
        <v>10625</v>
      </c>
    </row>
    <row r="77" spans="1:21">
      <c r="A77" s="477" t="s">
        <v>71</v>
      </c>
      <c r="B77" s="225">
        <v>9706</v>
      </c>
      <c r="C77" s="225">
        <v>9991</v>
      </c>
      <c r="D77" s="282">
        <v>9845</v>
      </c>
      <c r="E77" s="282">
        <v>10168</v>
      </c>
      <c r="F77" s="225">
        <f t="shared" si="27"/>
        <v>9775.5</v>
      </c>
      <c r="G77" s="225">
        <f t="shared" si="27"/>
        <v>10079.5</v>
      </c>
      <c r="H77" s="282">
        <v>9894</v>
      </c>
      <c r="I77" s="282">
        <v>10257</v>
      </c>
      <c r="J77" s="225">
        <f t="shared" si="28"/>
        <v>9815</v>
      </c>
      <c r="K77" s="225">
        <f t="shared" si="28"/>
        <v>10138.666666666666</v>
      </c>
      <c r="L77" s="282">
        <v>9342</v>
      </c>
      <c r="M77" s="282">
        <v>9614</v>
      </c>
      <c r="N77" s="282">
        <f t="shared" ref="N77:O79" si="32">(L77+H77+D77+B77)/4</f>
        <v>9696.75</v>
      </c>
      <c r="O77" s="282">
        <f t="shared" si="32"/>
        <v>10007.5</v>
      </c>
      <c r="P77" s="282">
        <v>9745</v>
      </c>
      <c r="Q77" s="282">
        <v>10011</v>
      </c>
      <c r="R77" s="282">
        <v>10102</v>
      </c>
      <c r="S77" s="282">
        <v>10408</v>
      </c>
      <c r="T77" s="225">
        <f t="shared" si="31"/>
        <v>9923.5</v>
      </c>
      <c r="U77" s="225">
        <f t="shared" si="29"/>
        <v>10209.5</v>
      </c>
    </row>
    <row r="78" spans="1:21">
      <c r="A78" s="477" t="s">
        <v>72</v>
      </c>
      <c r="B78" s="225">
        <v>9141</v>
      </c>
      <c r="C78" s="225">
        <v>9647</v>
      </c>
      <c r="D78" s="282">
        <v>9343</v>
      </c>
      <c r="E78" s="282">
        <v>9857</v>
      </c>
      <c r="F78" s="225">
        <f t="shared" si="27"/>
        <v>9242</v>
      </c>
      <c r="G78" s="225">
        <f t="shared" si="27"/>
        <v>9752</v>
      </c>
      <c r="H78" s="282">
        <v>9538</v>
      </c>
      <c r="I78" s="282">
        <v>10079</v>
      </c>
      <c r="J78" s="225">
        <f t="shared" si="28"/>
        <v>9340.6666666666661</v>
      </c>
      <c r="K78" s="225">
        <f t="shared" si="28"/>
        <v>9861</v>
      </c>
      <c r="L78" s="282">
        <v>9133</v>
      </c>
      <c r="M78" s="282">
        <v>9625</v>
      </c>
      <c r="N78" s="282">
        <f t="shared" si="32"/>
        <v>9288.75</v>
      </c>
      <c r="O78" s="282">
        <f t="shared" si="32"/>
        <v>9802</v>
      </c>
      <c r="P78" s="282">
        <v>9557</v>
      </c>
      <c r="Q78" s="282">
        <v>10053</v>
      </c>
      <c r="R78" s="282">
        <v>9803</v>
      </c>
      <c r="S78" s="282">
        <v>10326</v>
      </c>
      <c r="T78" s="225">
        <f t="shared" si="31"/>
        <v>9680</v>
      </c>
      <c r="U78" s="225">
        <f t="shared" si="29"/>
        <v>10189.5</v>
      </c>
    </row>
    <row r="79" spans="1:21">
      <c r="A79" s="477" t="s">
        <v>73</v>
      </c>
      <c r="B79" s="225">
        <v>8991</v>
      </c>
      <c r="C79" s="225">
        <v>9542</v>
      </c>
      <c r="D79" s="282">
        <v>9359</v>
      </c>
      <c r="E79" s="282">
        <v>10002</v>
      </c>
      <c r="F79" s="225">
        <f>(B79+D79)/2</f>
        <v>9175</v>
      </c>
      <c r="G79" s="225">
        <f>(C79+E79)/2</f>
        <v>9772</v>
      </c>
      <c r="H79" s="282">
        <v>9452</v>
      </c>
      <c r="I79" s="282">
        <v>10090</v>
      </c>
      <c r="J79" s="225">
        <f>(B79+D79+H79)/3</f>
        <v>9267.3333333333339</v>
      </c>
      <c r="K79" s="225">
        <f>(C79+E79+I79)/3</f>
        <v>9878</v>
      </c>
      <c r="L79" s="282">
        <v>8657</v>
      </c>
      <c r="M79" s="282">
        <v>9196</v>
      </c>
      <c r="N79" s="282">
        <f t="shared" si="32"/>
        <v>9114.75</v>
      </c>
      <c r="O79" s="282">
        <f t="shared" si="32"/>
        <v>9707.5</v>
      </c>
      <c r="P79" s="290">
        <v>8657</v>
      </c>
      <c r="Q79" s="290">
        <v>9196</v>
      </c>
      <c r="R79" s="611"/>
      <c r="S79" s="611"/>
      <c r="T79" s="290">
        <v>8657</v>
      </c>
      <c r="U79" s="290">
        <v>9196</v>
      </c>
    </row>
    <row r="80" spans="1:21">
      <c r="A80" s="477" t="s">
        <v>90</v>
      </c>
      <c r="B80" s="225">
        <v>10645.7</v>
      </c>
      <c r="C80" s="225">
        <v>11102.5</v>
      </c>
      <c r="D80" s="282">
        <v>10921.16</v>
      </c>
      <c r="E80" s="282">
        <v>11392.29</v>
      </c>
      <c r="F80" s="225">
        <f t="shared" si="27"/>
        <v>10783.43</v>
      </c>
      <c r="G80" s="225">
        <f>(C80+E80)/2</f>
        <v>11247.395</v>
      </c>
      <c r="H80" s="282">
        <v>10782.97</v>
      </c>
      <c r="I80" s="282">
        <v>11254.32</v>
      </c>
      <c r="J80" s="225">
        <f t="shared" ref="J80:K85" si="33">(B80+D80+H80)/3</f>
        <v>10783.276666666667</v>
      </c>
      <c r="K80" s="225">
        <f t="shared" si="33"/>
        <v>11249.703333333333</v>
      </c>
      <c r="L80" s="282">
        <v>10590.23</v>
      </c>
      <c r="M80" s="282">
        <v>11039.72</v>
      </c>
      <c r="N80" s="282">
        <f t="shared" si="30"/>
        <v>10735.014999999999</v>
      </c>
      <c r="O80" s="282">
        <f t="shared" si="30"/>
        <v>11197.2075</v>
      </c>
      <c r="P80" s="282">
        <v>10940.72</v>
      </c>
      <c r="Q80" s="282">
        <v>11396.4</v>
      </c>
      <c r="R80" s="282">
        <v>11249.27</v>
      </c>
      <c r="S80" s="282">
        <v>11713.99</v>
      </c>
      <c r="T80" s="225">
        <f>(P80+R80)/2</f>
        <v>11094.994999999999</v>
      </c>
      <c r="U80" s="225">
        <f>(Q80+S80)/2</f>
        <v>11555.195</v>
      </c>
    </row>
    <row r="81" spans="1:21">
      <c r="A81" s="477" t="s">
        <v>74</v>
      </c>
      <c r="B81" s="225">
        <v>11142</v>
      </c>
      <c r="C81" s="225">
        <v>11787</v>
      </c>
      <c r="D81" s="282">
        <v>11492</v>
      </c>
      <c r="E81" s="282">
        <v>12163</v>
      </c>
      <c r="F81" s="225">
        <f t="shared" si="27"/>
        <v>11317</v>
      </c>
      <c r="G81" s="225">
        <f t="shared" si="27"/>
        <v>11975</v>
      </c>
      <c r="H81" s="282">
        <v>11717</v>
      </c>
      <c r="I81" s="282">
        <v>12407</v>
      </c>
      <c r="J81" s="225">
        <f t="shared" si="33"/>
        <v>11450.333333333334</v>
      </c>
      <c r="K81" s="225">
        <f t="shared" si="33"/>
        <v>12119</v>
      </c>
      <c r="L81" s="282">
        <v>11043</v>
      </c>
      <c r="M81" s="282">
        <v>11693</v>
      </c>
      <c r="N81" s="282">
        <f t="shared" si="30"/>
        <v>11348.5</v>
      </c>
      <c r="O81" s="282">
        <f t="shared" si="30"/>
        <v>12012.5</v>
      </c>
      <c r="P81" s="282">
        <v>11341</v>
      </c>
      <c r="Q81" s="282">
        <v>11981</v>
      </c>
      <c r="R81" s="282">
        <v>11675</v>
      </c>
      <c r="S81" s="282">
        <v>12327</v>
      </c>
      <c r="T81" s="225">
        <f t="shared" si="31"/>
        <v>11508</v>
      </c>
      <c r="U81" s="225">
        <f t="shared" si="29"/>
        <v>12154</v>
      </c>
    </row>
    <row r="82" spans="1:21">
      <c r="A82" s="477" t="s">
        <v>75</v>
      </c>
      <c r="B82" s="225">
        <v>9923</v>
      </c>
      <c r="C82" s="225">
        <v>10506</v>
      </c>
      <c r="D82" s="282">
        <v>10197</v>
      </c>
      <c r="E82" s="282">
        <v>10814</v>
      </c>
      <c r="F82" s="225">
        <f t="shared" si="27"/>
        <v>10060</v>
      </c>
      <c r="G82" s="225">
        <f t="shared" si="27"/>
        <v>10660</v>
      </c>
      <c r="H82" s="282">
        <v>10226</v>
      </c>
      <c r="I82" s="282">
        <v>10858</v>
      </c>
      <c r="J82" s="225">
        <f t="shared" si="33"/>
        <v>10115.333333333334</v>
      </c>
      <c r="K82" s="225">
        <f t="shared" si="33"/>
        <v>10726</v>
      </c>
      <c r="L82" s="282">
        <v>9825</v>
      </c>
      <c r="M82" s="282">
        <v>10413</v>
      </c>
      <c r="N82" s="282">
        <f t="shared" si="30"/>
        <v>10042.75</v>
      </c>
      <c r="O82" s="282">
        <f t="shared" si="30"/>
        <v>10647.75</v>
      </c>
      <c r="P82" s="282">
        <v>10204</v>
      </c>
      <c r="Q82" s="282">
        <v>10796</v>
      </c>
      <c r="R82" s="282">
        <v>10452</v>
      </c>
      <c r="S82" s="282">
        <v>11067</v>
      </c>
      <c r="T82" s="225">
        <f t="shared" si="31"/>
        <v>10328</v>
      </c>
      <c r="U82" s="225">
        <f t="shared" si="29"/>
        <v>10931.5</v>
      </c>
    </row>
    <row r="83" spans="1:21">
      <c r="A83" s="477" t="s">
        <v>76</v>
      </c>
      <c r="B83" s="225">
        <v>9019</v>
      </c>
      <c r="C83" s="225">
        <v>9531</v>
      </c>
      <c r="D83" s="282">
        <v>9427</v>
      </c>
      <c r="E83" s="282">
        <v>9981</v>
      </c>
      <c r="F83" s="225">
        <f t="shared" si="27"/>
        <v>9223</v>
      </c>
      <c r="G83" s="225">
        <f t="shared" si="27"/>
        <v>9756</v>
      </c>
      <c r="H83" s="282">
        <v>9561</v>
      </c>
      <c r="I83" s="282">
        <v>10132</v>
      </c>
      <c r="J83" s="225">
        <f t="shared" si="33"/>
        <v>9335.6666666666661</v>
      </c>
      <c r="K83" s="225">
        <f t="shared" si="33"/>
        <v>9881.3333333333339</v>
      </c>
      <c r="L83" s="282">
        <v>8879</v>
      </c>
      <c r="M83" s="282">
        <v>9391</v>
      </c>
      <c r="N83" s="282">
        <f t="shared" si="30"/>
        <v>9221.5</v>
      </c>
      <c r="O83" s="282">
        <f t="shared" si="30"/>
        <v>9758.75</v>
      </c>
      <c r="P83" s="282">
        <v>9131</v>
      </c>
      <c r="Q83" s="282">
        <v>9643</v>
      </c>
      <c r="R83" s="282">
        <v>9397</v>
      </c>
      <c r="S83" s="282">
        <v>9925</v>
      </c>
      <c r="T83" s="225">
        <f t="shared" si="31"/>
        <v>9264</v>
      </c>
      <c r="U83" s="225">
        <f t="shared" si="29"/>
        <v>9784</v>
      </c>
    </row>
    <row r="84" spans="1:21">
      <c r="A84" s="477" t="s">
        <v>77</v>
      </c>
      <c r="B84" s="225">
        <v>10583</v>
      </c>
      <c r="C84" s="225">
        <v>11233</v>
      </c>
      <c r="D84" s="282">
        <v>11159</v>
      </c>
      <c r="E84" s="282">
        <v>11854</v>
      </c>
      <c r="F84" s="225">
        <f t="shared" si="27"/>
        <v>10871</v>
      </c>
      <c r="G84" s="225">
        <f t="shared" si="27"/>
        <v>11543.5</v>
      </c>
      <c r="H84" s="282">
        <v>10913</v>
      </c>
      <c r="I84" s="282">
        <v>11590</v>
      </c>
      <c r="J84" s="225">
        <f t="shared" si="33"/>
        <v>10885</v>
      </c>
      <c r="K84" s="225">
        <f t="shared" si="33"/>
        <v>11559</v>
      </c>
      <c r="L84" s="282">
        <v>10316</v>
      </c>
      <c r="M84" s="282">
        <v>10938</v>
      </c>
      <c r="N84" s="282">
        <f t="shared" si="30"/>
        <v>10742.75</v>
      </c>
      <c r="O84" s="282">
        <f>(M84+I84+E84+C84)/4</f>
        <v>11403.75</v>
      </c>
      <c r="P84" s="282">
        <v>10749</v>
      </c>
      <c r="Q84" s="282">
        <v>11404</v>
      </c>
      <c r="R84" s="282">
        <v>10942</v>
      </c>
      <c r="S84" s="282">
        <v>11615</v>
      </c>
      <c r="T84" s="225">
        <f t="shared" si="31"/>
        <v>10845.5</v>
      </c>
      <c r="U84" s="225">
        <f t="shared" si="29"/>
        <v>11509.5</v>
      </c>
    </row>
    <row r="85" spans="1:21">
      <c r="A85" s="477" t="s">
        <v>78</v>
      </c>
      <c r="B85" s="225">
        <v>8712</v>
      </c>
      <c r="C85" s="225">
        <v>9222</v>
      </c>
      <c r="D85" s="282">
        <v>9131</v>
      </c>
      <c r="E85" s="282">
        <v>9683</v>
      </c>
      <c r="F85" s="225">
        <f>(B85+D85)/2</f>
        <v>8921.5</v>
      </c>
      <c r="G85" s="225">
        <f>(C85+E85)/2</f>
        <v>9452.5</v>
      </c>
      <c r="H85" s="282">
        <v>9201</v>
      </c>
      <c r="I85" s="282">
        <v>9760</v>
      </c>
      <c r="J85" s="225">
        <f t="shared" si="33"/>
        <v>9014.6666666666661</v>
      </c>
      <c r="K85" s="225">
        <f t="shared" si="33"/>
        <v>9555</v>
      </c>
      <c r="L85" s="282">
        <v>8464</v>
      </c>
      <c r="M85" s="282">
        <v>8968</v>
      </c>
      <c r="N85" s="282">
        <f>(L85+H85+D85+B85)/4</f>
        <v>8877</v>
      </c>
      <c r="O85" s="282">
        <f>(M85+I85+E85+C85)/4</f>
        <v>9408.25</v>
      </c>
      <c r="P85" s="300">
        <v>8946</v>
      </c>
      <c r="Q85" s="300">
        <v>9452</v>
      </c>
      <c r="R85" s="300">
        <v>9250</v>
      </c>
      <c r="S85" s="300">
        <v>9767</v>
      </c>
      <c r="T85" s="225">
        <f t="shared" si="31"/>
        <v>9098</v>
      </c>
      <c r="U85" s="225">
        <f t="shared" si="29"/>
        <v>9609.5</v>
      </c>
    </row>
    <row r="86" spans="1:21">
      <c r="A86" s="477" t="s">
        <v>79</v>
      </c>
      <c r="B86" s="225">
        <v>10444</v>
      </c>
      <c r="C86" s="225">
        <v>10997</v>
      </c>
      <c r="D86" s="282">
        <v>10947</v>
      </c>
      <c r="E86" s="282">
        <v>11539</v>
      </c>
      <c r="F86" s="225">
        <f t="shared" si="27"/>
        <v>10695.5</v>
      </c>
      <c r="G86" s="225">
        <f t="shared" si="27"/>
        <v>11268</v>
      </c>
      <c r="H86" s="282">
        <v>11219</v>
      </c>
      <c r="I86" s="282">
        <v>11829</v>
      </c>
      <c r="J86" s="225">
        <f>(B86+D86+H86)/3</f>
        <v>10870</v>
      </c>
      <c r="K86" s="225">
        <f>(C86+E86+I86)/3</f>
        <v>11455</v>
      </c>
      <c r="L86" s="282">
        <v>10379</v>
      </c>
      <c r="M86" s="282">
        <v>10932</v>
      </c>
      <c r="N86" s="282">
        <f t="shared" si="30"/>
        <v>10747.25</v>
      </c>
      <c r="O86" s="282">
        <f t="shared" si="30"/>
        <v>11324.25</v>
      </c>
      <c r="P86" s="282">
        <v>10748</v>
      </c>
      <c r="Q86" s="282">
        <v>11302</v>
      </c>
      <c r="R86" s="282">
        <v>11104</v>
      </c>
      <c r="S86" s="282">
        <v>11674</v>
      </c>
      <c r="T86" s="225">
        <f t="shared" si="31"/>
        <v>10926</v>
      </c>
      <c r="U86" s="225">
        <f>(Q86+S86)/2</f>
        <v>11488</v>
      </c>
    </row>
    <row r="87" spans="1:21">
      <c r="A87" s="484" t="s">
        <v>393</v>
      </c>
      <c r="B87" s="225"/>
      <c r="C87" s="225"/>
      <c r="D87" s="476"/>
      <c r="E87" s="476"/>
      <c r="F87" s="225"/>
      <c r="G87" s="225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225"/>
      <c r="U87" s="225"/>
    </row>
    <row r="88" spans="1:21" ht="14.95" customHeight="1">
      <c r="A88" s="477" t="s">
        <v>81</v>
      </c>
      <c r="B88" s="225">
        <v>16443</v>
      </c>
      <c r="C88" s="225">
        <v>17388</v>
      </c>
      <c r="D88" s="282">
        <v>16603</v>
      </c>
      <c r="E88" s="282">
        <v>17601</v>
      </c>
      <c r="F88" s="225">
        <f>(B88+D88)/2</f>
        <v>16523</v>
      </c>
      <c r="G88" s="225">
        <f>(C88+E88)/2</f>
        <v>17494.5</v>
      </c>
      <c r="H88" s="282">
        <v>16559</v>
      </c>
      <c r="I88" s="282">
        <v>17586</v>
      </c>
      <c r="J88" s="225">
        <f t="shared" ref="J88:K95" si="34">(B88+D88+H88)/3</f>
        <v>16535</v>
      </c>
      <c r="K88" s="225">
        <f t="shared" si="34"/>
        <v>17525</v>
      </c>
      <c r="L88" s="300">
        <v>16610</v>
      </c>
      <c r="M88" s="300">
        <v>17628</v>
      </c>
      <c r="N88" s="282">
        <f>(L88+H88+D88+B88)/4</f>
        <v>16553.75</v>
      </c>
      <c r="O88" s="282">
        <f>(M88+I88+E88+C88)/4</f>
        <v>17550.75</v>
      </c>
      <c r="P88" s="300">
        <v>16452</v>
      </c>
      <c r="Q88" s="300">
        <v>17448</v>
      </c>
      <c r="R88" s="300">
        <v>16463</v>
      </c>
      <c r="S88" s="300">
        <v>17457</v>
      </c>
      <c r="T88" s="225">
        <f>(P88+R88)/2</f>
        <v>16457.5</v>
      </c>
      <c r="U88" s="225">
        <f>(Q88+S88)/2</f>
        <v>17452.5</v>
      </c>
    </row>
    <row r="89" spans="1:21">
      <c r="A89" s="477" t="s">
        <v>82</v>
      </c>
      <c r="B89" s="225">
        <v>19573</v>
      </c>
      <c r="C89" s="225">
        <v>20394</v>
      </c>
      <c r="D89" s="282">
        <v>19580</v>
      </c>
      <c r="E89" s="282">
        <v>20399</v>
      </c>
      <c r="F89" s="225">
        <f>(B89+D89)/2</f>
        <v>19576.5</v>
      </c>
      <c r="G89" s="225">
        <f>(C89+E89)/2</f>
        <v>20396.5</v>
      </c>
      <c r="H89" s="282">
        <v>19378</v>
      </c>
      <c r="I89" s="282">
        <v>20275</v>
      </c>
      <c r="J89" s="225">
        <f t="shared" si="34"/>
        <v>19510.333333333332</v>
      </c>
      <c r="K89" s="225">
        <f t="shared" si="34"/>
        <v>20356</v>
      </c>
      <c r="L89" s="282">
        <v>19220</v>
      </c>
      <c r="M89" s="282">
        <v>20093</v>
      </c>
      <c r="N89" s="282">
        <f t="shared" ref="N89:O96" si="35">(L89+H89+D89+B89)/4</f>
        <v>19437.75</v>
      </c>
      <c r="O89" s="282">
        <f t="shared" si="35"/>
        <v>20290.25</v>
      </c>
      <c r="P89" s="282">
        <v>19248</v>
      </c>
      <c r="Q89" s="282">
        <v>20177</v>
      </c>
      <c r="R89" s="282">
        <v>19381</v>
      </c>
      <c r="S89" s="282">
        <v>20295</v>
      </c>
      <c r="T89" s="225">
        <f t="shared" ref="T89:U96" si="36">(P89+R89)/2</f>
        <v>19314.5</v>
      </c>
      <c r="U89" s="225">
        <f t="shared" si="36"/>
        <v>20236</v>
      </c>
    </row>
    <row r="90" spans="1:21">
      <c r="A90" s="477" t="s">
        <v>83</v>
      </c>
      <c r="B90" s="225">
        <v>12556</v>
      </c>
      <c r="C90" s="225">
        <v>13223</v>
      </c>
      <c r="D90" s="282">
        <v>12521</v>
      </c>
      <c r="E90" s="282">
        <v>13191</v>
      </c>
      <c r="F90" s="225">
        <f t="shared" si="27"/>
        <v>12538.5</v>
      </c>
      <c r="G90" s="225">
        <f t="shared" si="27"/>
        <v>13207</v>
      </c>
      <c r="H90" s="282">
        <v>12397</v>
      </c>
      <c r="I90" s="282">
        <v>13054</v>
      </c>
      <c r="J90" s="225">
        <f t="shared" si="34"/>
        <v>12491.333333333334</v>
      </c>
      <c r="K90" s="225">
        <f t="shared" si="34"/>
        <v>13156</v>
      </c>
      <c r="L90" s="282">
        <v>12158</v>
      </c>
      <c r="M90" s="282">
        <v>12796</v>
      </c>
      <c r="N90" s="282">
        <f t="shared" si="35"/>
        <v>12408</v>
      </c>
      <c r="O90" s="282">
        <f t="shared" si="35"/>
        <v>13066</v>
      </c>
      <c r="P90" s="282">
        <v>12200</v>
      </c>
      <c r="Q90" s="282">
        <v>12859</v>
      </c>
      <c r="R90" s="282">
        <v>12457</v>
      </c>
      <c r="S90" s="282">
        <v>13117</v>
      </c>
      <c r="T90" s="225">
        <f t="shared" si="36"/>
        <v>12328.5</v>
      </c>
      <c r="U90" s="225">
        <f t="shared" si="36"/>
        <v>12988</v>
      </c>
    </row>
    <row r="91" spans="1:21">
      <c r="A91" s="477" t="s">
        <v>84</v>
      </c>
      <c r="B91" s="225">
        <v>12956</v>
      </c>
      <c r="C91" s="225">
        <v>13799</v>
      </c>
      <c r="D91" s="282">
        <v>12952</v>
      </c>
      <c r="E91" s="282">
        <v>13807</v>
      </c>
      <c r="F91" s="225">
        <f t="shared" si="27"/>
        <v>12954</v>
      </c>
      <c r="G91" s="225">
        <f t="shared" si="27"/>
        <v>13803</v>
      </c>
      <c r="H91" s="282">
        <v>12954</v>
      </c>
      <c r="I91" s="282">
        <v>13807</v>
      </c>
      <c r="J91" s="225">
        <f t="shared" si="34"/>
        <v>12954</v>
      </c>
      <c r="K91" s="225">
        <f t="shared" si="34"/>
        <v>13804.333333333334</v>
      </c>
      <c r="L91" s="282">
        <v>12954</v>
      </c>
      <c r="M91" s="282">
        <v>13807</v>
      </c>
      <c r="N91" s="282">
        <f>(L91+H91+D91+B91)/4</f>
        <v>12954</v>
      </c>
      <c r="O91" s="282">
        <f>(M91+I91+E91+C91)/4</f>
        <v>13805</v>
      </c>
      <c r="P91" s="300">
        <v>12975</v>
      </c>
      <c r="Q91" s="300">
        <v>13779</v>
      </c>
      <c r="R91" s="300">
        <v>13313</v>
      </c>
      <c r="S91" s="300">
        <v>14134</v>
      </c>
      <c r="T91" s="225">
        <f t="shared" si="36"/>
        <v>13144</v>
      </c>
      <c r="U91" s="225">
        <f t="shared" si="36"/>
        <v>13956.5</v>
      </c>
    </row>
    <row r="92" spans="1:21">
      <c r="A92" s="477" t="s">
        <v>85</v>
      </c>
      <c r="B92" s="224">
        <v>11518</v>
      </c>
      <c r="C92" s="224">
        <v>12176</v>
      </c>
      <c r="D92" s="300">
        <v>11501</v>
      </c>
      <c r="E92" s="300">
        <v>12184</v>
      </c>
      <c r="F92" s="225">
        <f>(B92+D92)/2</f>
        <v>11509.5</v>
      </c>
      <c r="G92" s="225">
        <f>(C92+E92)/2</f>
        <v>12180</v>
      </c>
      <c r="H92" s="300">
        <v>11099</v>
      </c>
      <c r="I92" s="300">
        <v>11795</v>
      </c>
      <c r="J92" s="225">
        <f t="shared" si="34"/>
        <v>11372.666666666666</v>
      </c>
      <c r="K92" s="225">
        <f t="shared" si="34"/>
        <v>12051.666666666666</v>
      </c>
      <c r="L92" s="300">
        <v>11203</v>
      </c>
      <c r="M92" s="300">
        <v>11861</v>
      </c>
      <c r="N92" s="282">
        <f>(L92+H92+D92+B92)/4</f>
        <v>11330.25</v>
      </c>
      <c r="O92" s="282">
        <f>(M92+I92+E92+C92)/4</f>
        <v>12004</v>
      </c>
      <c r="P92" s="300">
        <v>11247</v>
      </c>
      <c r="Q92" s="300">
        <v>11917</v>
      </c>
      <c r="R92" s="300"/>
      <c r="S92" s="300"/>
      <c r="T92" s="290">
        <v>11247</v>
      </c>
      <c r="U92" s="290">
        <v>11917</v>
      </c>
    </row>
    <row r="93" spans="1:21">
      <c r="A93" s="477" t="s">
        <v>86</v>
      </c>
      <c r="B93" s="225">
        <v>18122</v>
      </c>
      <c r="C93" s="225">
        <v>18983</v>
      </c>
      <c r="D93" s="282">
        <v>18106</v>
      </c>
      <c r="E93" s="282">
        <v>18994</v>
      </c>
      <c r="F93" s="225">
        <f>(B93+D93)/2</f>
        <v>18114</v>
      </c>
      <c r="G93" s="225">
        <f>(C93+E93)/2</f>
        <v>18988.5</v>
      </c>
      <c r="H93" s="282">
        <v>17963</v>
      </c>
      <c r="I93" s="282">
        <v>18852</v>
      </c>
      <c r="J93" s="225">
        <f t="shared" si="34"/>
        <v>18063.666666666668</v>
      </c>
      <c r="K93" s="225">
        <f t="shared" si="34"/>
        <v>18943</v>
      </c>
      <c r="L93" s="282">
        <v>17635</v>
      </c>
      <c r="M93" s="282">
        <v>18494</v>
      </c>
      <c r="N93" s="282">
        <f t="shared" si="35"/>
        <v>17956.5</v>
      </c>
      <c r="O93" s="282">
        <f t="shared" si="35"/>
        <v>18830.75</v>
      </c>
      <c r="P93" s="300">
        <v>17867</v>
      </c>
      <c r="Q93" s="300">
        <v>18806</v>
      </c>
      <c r="R93" s="300">
        <v>17929</v>
      </c>
      <c r="S93" s="300">
        <v>18846</v>
      </c>
      <c r="T93" s="225">
        <f t="shared" si="36"/>
        <v>17898</v>
      </c>
      <c r="U93" s="225">
        <f t="shared" si="36"/>
        <v>18826</v>
      </c>
    </row>
    <row r="94" spans="1:21">
      <c r="A94" s="477" t="s">
        <v>87</v>
      </c>
      <c r="B94" s="225">
        <v>13927</v>
      </c>
      <c r="C94" s="225">
        <v>14637</v>
      </c>
      <c r="D94" s="282">
        <v>13852</v>
      </c>
      <c r="E94" s="282">
        <v>14552</v>
      </c>
      <c r="F94" s="225">
        <f t="shared" si="27"/>
        <v>13889.5</v>
      </c>
      <c r="G94" s="225">
        <f t="shared" si="27"/>
        <v>14594.5</v>
      </c>
      <c r="H94" s="282">
        <v>13617</v>
      </c>
      <c r="I94" s="282">
        <v>14311</v>
      </c>
      <c r="J94" s="225">
        <f t="shared" si="34"/>
        <v>13798.666666666666</v>
      </c>
      <c r="K94" s="225">
        <f t="shared" si="34"/>
        <v>14500</v>
      </c>
      <c r="L94" s="282">
        <v>13329</v>
      </c>
      <c r="M94" s="282">
        <v>13991</v>
      </c>
      <c r="N94" s="282">
        <f>(L94+H94+D94+B94)/4</f>
        <v>13681.25</v>
      </c>
      <c r="O94" s="282">
        <f>(M94+I94+E94+C94)/4</f>
        <v>14372.75</v>
      </c>
      <c r="P94" s="300">
        <v>13391</v>
      </c>
      <c r="Q94" s="300">
        <v>14054</v>
      </c>
      <c r="R94" s="300">
        <v>13591</v>
      </c>
      <c r="S94" s="300">
        <v>14261</v>
      </c>
      <c r="T94" s="225">
        <f t="shared" si="36"/>
        <v>13491</v>
      </c>
      <c r="U94" s="225">
        <f t="shared" si="36"/>
        <v>14157.5</v>
      </c>
    </row>
    <row r="95" spans="1:21" ht="26.5">
      <c r="A95" s="487" t="s">
        <v>394</v>
      </c>
      <c r="B95" s="225">
        <v>12707.5</v>
      </c>
      <c r="C95" s="225">
        <v>13401.95</v>
      </c>
      <c r="D95" s="282">
        <v>12697.78</v>
      </c>
      <c r="E95" s="282">
        <v>13421.67</v>
      </c>
      <c r="F95" s="225">
        <f t="shared" si="27"/>
        <v>12702.64</v>
      </c>
      <c r="G95" s="225">
        <f t="shared" si="27"/>
        <v>13411.810000000001</v>
      </c>
      <c r="H95" s="282">
        <v>12422.38</v>
      </c>
      <c r="I95" s="282">
        <v>13122</v>
      </c>
      <c r="J95" s="225">
        <f t="shared" si="34"/>
        <v>12609.22</v>
      </c>
      <c r="K95" s="225">
        <f t="shared" si="34"/>
        <v>13315.206666666667</v>
      </c>
      <c r="L95" s="282">
        <v>12160.7</v>
      </c>
      <c r="M95" s="282">
        <v>12858.2</v>
      </c>
      <c r="N95" s="282">
        <f t="shared" si="35"/>
        <v>12497.09</v>
      </c>
      <c r="O95" s="282">
        <f t="shared" si="35"/>
        <v>13200.955000000002</v>
      </c>
      <c r="P95" s="282">
        <v>12575.9</v>
      </c>
      <c r="Q95" s="282">
        <v>13266.39</v>
      </c>
      <c r="R95" s="282">
        <v>12864.47</v>
      </c>
      <c r="S95" s="282">
        <v>13582.72</v>
      </c>
      <c r="T95" s="225">
        <f t="shared" si="36"/>
        <v>12720.184999999999</v>
      </c>
      <c r="U95" s="225">
        <f t="shared" si="36"/>
        <v>13424.555</v>
      </c>
    </row>
    <row r="96" spans="1:21">
      <c r="A96" s="477" t="s">
        <v>89</v>
      </c>
      <c r="B96" s="225">
        <v>19728</v>
      </c>
      <c r="C96" s="225">
        <v>20157</v>
      </c>
      <c r="D96" s="282">
        <v>20970</v>
      </c>
      <c r="E96" s="282">
        <v>21396</v>
      </c>
      <c r="F96" s="225">
        <f t="shared" si="27"/>
        <v>20349</v>
      </c>
      <c r="G96" s="225">
        <f t="shared" si="27"/>
        <v>20776.5</v>
      </c>
      <c r="H96" s="282">
        <v>19930</v>
      </c>
      <c r="I96" s="282">
        <v>20396</v>
      </c>
      <c r="J96" s="225">
        <f>(B96+D96+H96)/3</f>
        <v>20209.333333333332</v>
      </c>
      <c r="K96" s="225">
        <f>(C96+E96+I96)/3</f>
        <v>20649.666666666668</v>
      </c>
      <c r="L96" s="282">
        <v>20149</v>
      </c>
      <c r="M96" s="282">
        <v>20600</v>
      </c>
      <c r="N96" s="282">
        <f t="shared" si="35"/>
        <v>20194.25</v>
      </c>
      <c r="O96" s="282">
        <f t="shared" si="35"/>
        <v>20637.25</v>
      </c>
      <c r="P96" s="282">
        <v>21469</v>
      </c>
      <c r="Q96" s="282">
        <v>21987</v>
      </c>
      <c r="R96" s="282">
        <v>21737</v>
      </c>
      <c r="S96" s="282">
        <v>22273</v>
      </c>
      <c r="T96" s="225">
        <f t="shared" si="36"/>
        <v>21603</v>
      </c>
      <c r="U96" s="225">
        <f t="shared" si="36"/>
        <v>22130</v>
      </c>
    </row>
  </sheetData>
  <mergeCells count="32">
    <mergeCell ref="R3:S3"/>
    <mergeCell ref="T3:U3"/>
    <mergeCell ref="R4:R5"/>
    <mergeCell ref="S4:S5"/>
    <mergeCell ref="T4:T5"/>
    <mergeCell ref="U4:U5"/>
    <mergeCell ref="A3:A5"/>
    <mergeCell ref="P3:Q3"/>
    <mergeCell ref="P4:P5"/>
    <mergeCell ref="Q4:Q5"/>
    <mergeCell ref="A2:Q2"/>
    <mergeCell ref="B4:B5"/>
    <mergeCell ref="C4:C5"/>
    <mergeCell ref="H3:I3"/>
    <mergeCell ref="J3:K3"/>
    <mergeCell ref="L3:M3"/>
    <mergeCell ref="O4:O5"/>
    <mergeCell ref="N3:O3"/>
    <mergeCell ref="B3:C3"/>
    <mergeCell ref="D3:E3"/>
    <mergeCell ref="F3: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94488188976377963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37"/>
  <sheetViews>
    <sheetView workbookViewId="0">
      <selection activeCell="B18" sqref="B18"/>
    </sheetView>
  </sheetViews>
  <sheetFormatPr defaultRowHeight="14.3"/>
  <cols>
    <col min="1" max="1" width="21.125" style="243" customWidth="1"/>
    <col min="2" max="2" width="12.75" style="244" customWidth="1"/>
    <col min="3" max="3" width="9.25" style="245" customWidth="1"/>
    <col min="4" max="4" width="9.25" style="244" customWidth="1"/>
    <col min="5" max="5" width="8.875" style="244" customWidth="1"/>
    <col min="6" max="6" width="10.875" style="244" customWidth="1"/>
    <col min="7" max="7" width="9.25" style="245" customWidth="1"/>
    <col min="8" max="8" width="9.25" style="244" customWidth="1"/>
    <col min="9" max="9" width="8.75" style="244" customWidth="1"/>
    <col min="10" max="10" width="10.875" style="244" customWidth="1"/>
    <col min="11" max="12" width="9.25" style="265" customWidth="1"/>
    <col min="13" max="13" width="9.125" style="265" customWidth="1"/>
    <col min="14" max="14" width="10.875" style="265" customWidth="1"/>
  </cols>
  <sheetData>
    <row r="1" spans="1:14" ht="15.65">
      <c r="A1" s="628" t="s">
        <v>327</v>
      </c>
      <c r="B1" s="628"/>
      <c r="C1" s="628"/>
      <c r="D1" s="628"/>
      <c r="E1" s="628"/>
      <c r="F1" s="628"/>
      <c r="G1" s="628"/>
      <c r="H1" s="628"/>
      <c r="I1" s="628"/>
      <c r="J1" s="628"/>
      <c r="K1" s="625"/>
      <c r="L1" s="625"/>
      <c r="M1" s="625"/>
      <c r="N1" s="625"/>
    </row>
    <row r="2" spans="1:14">
      <c r="N2" s="266" t="s">
        <v>148</v>
      </c>
    </row>
    <row r="3" spans="1:14" ht="28.55" customHeight="1">
      <c r="A3" s="629"/>
      <c r="B3" s="631" t="s">
        <v>328</v>
      </c>
      <c r="C3" s="633" t="s">
        <v>187</v>
      </c>
      <c r="D3" s="634"/>
      <c r="E3" s="635" t="s">
        <v>316</v>
      </c>
      <c r="F3" s="635"/>
      <c r="G3" s="633" t="s">
        <v>329</v>
      </c>
      <c r="H3" s="634"/>
      <c r="I3" s="635" t="s">
        <v>316</v>
      </c>
      <c r="J3" s="635"/>
      <c r="K3" s="633" t="s">
        <v>170</v>
      </c>
      <c r="L3" s="634"/>
      <c r="M3" s="635" t="s">
        <v>316</v>
      </c>
      <c r="N3" s="635"/>
    </row>
    <row r="4" spans="1:14" ht="68.95" customHeight="1">
      <c r="A4" s="630"/>
      <c r="B4" s="632"/>
      <c r="C4" s="248" t="s">
        <v>282</v>
      </c>
      <c r="D4" s="248" t="s">
        <v>283</v>
      </c>
      <c r="E4" s="267" t="s">
        <v>318</v>
      </c>
      <c r="F4" s="268" t="s">
        <v>319</v>
      </c>
      <c r="G4" s="248" t="s">
        <v>282</v>
      </c>
      <c r="H4" s="248" t="s">
        <v>283</v>
      </c>
      <c r="I4" s="267" t="s">
        <v>318</v>
      </c>
      <c r="J4" s="268" t="s">
        <v>319</v>
      </c>
      <c r="K4" s="248" t="s">
        <v>282</v>
      </c>
      <c r="L4" s="248" t="s">
        <v>283</v>
      </c>
      <c r="M4" s="267" t="s">
        <v>318</v>
      </c>
      <c r="N4" s="268" t="s">
        <v>319</v>
      </c>
    </row>
    <row r="5" spans="1:14" ht="18" customHeight="1">
      <c r="A5" s="249" t="s">
        <v>320</v>
      </c>
      <c r="B5" s="250">
        <v>40690.669395983074</v>
      </c>
      <c r="C5" s="251">
        <v>30413.888857290931</v>
      </c>
      <c r="D5" s="251">
        <v>28381.555286421193</v>
      </c>
      <c r="E5" s="252">
        <f>C5/D5*100</f>
        <v>107.16075475906734</v>
      </c>
      <c r="F5" s="252">
        <f>C5/$B5*100</f>
        <v>74.74413497924256</v>
      </c>
      <c r="G5" s="251">
        <v>37732.084241723067</v>
      </c>
      <c r="H5" s="251">
        <v>36574.092858893753</v>
      </c>
      <c r="I5" s="252">
        <f>G5/H5*100</f>
        <v>103.16615202814997</v>
      </c>
      <c r="J5" s="252">
        <f>G5/$B5*100</f>
        <v>92.729082125761067</v>
      </c>
      <c r="K5" s="251">
        <v>107153.65774321504</v>
      </c>
      <c r="L5" s="251">
        <v>104975.51563944414</v>
      </c>
      <c r="M5" s="252">
        <f>K5/L5*100</f>
        <v>102.07490488663289</v>
      </c>
      <c r="N5" s="252">
        <f>K5/$B5*100</f>
        <v>263.33717123315029</v>
      </c>
    </row>
    <row r="6" spans="1:14" ht="18" customHeight="1">
      <c r="A6" s="253" t="s">
        <v>330</v>
      </c>
      <c r="B6" s="250">
        <v>51152.278330996887</v>
      </c>
      <c r="C6" s="251">
        <v>37391.7804426886</v>
      </c>
      <c r="D6" s="251">
        <v>34463.025851885635</v>
      </c>
      <c r="E6" s="254">
        <f t="shared" ref="E6:E71" si="0">C6/D6*100</f>
        <v>108.49825144022493</v>
      </c>
      <c r="F6" s="252">
        <f>C6/B6*100</f>
        <v>73.098954069520289</v>
      </c>
      <c r="G6" s="251">
        <v>50190.176507876495</v>
      </c>
      <c r="H6" s="251">
        <v>45809.379695690848</v>
      </c>
      <c r="I6" s="254">
        <f t="shared" ref="I6:I69" si="1">G6/H6*100</f>
        <v>109.56310004913195</v>
      </c>
      <c r="J6" s="252">
        <f>G6/$B6*100</f>
        <v>98.119141796784078</v>
      </c>
      <c r="K6" s="251">
        <v>75010.625509838559</v>
      </c>
      <c r="L6" s="251">
        <v>77589.853116759186</v>
      </c>
      <c r="M6" s="254">
        <f>K6/L6*100</f>
        <v>96.675818417855055</v>
      </c>
      <c r="N6" s="252">
        <f>K6/$B6*100</f>
        <v>146.64180747621589</v>
      </c>
    </row>
    <row r="7" spans="1:14" ht="13.6" customHeight="1">
      <c r="A7" s="255" t="s">
        <v>4</v>
      </c>
      <c r="B7" s="263">
        <v>29632.134428244193</v>
      </c>
      <c r="C7" s="264">
        <v>30560.901264193406</v>
      </c>
      <c r="D7" s="264">
        <v>29831.965483422042</v>
      </c>
      <c r="E7" s="256">
        <f>C7/D7*100</f>
        <v>102.44347219152034</v>
      </c>
      <c r="F7" s="261">
        <f>C7/B7*100</f>
        <v>103.13432310520281</v>
      </c>
      <c r="G7" s="264">
        <v>30125.121284909575</v>
      </c>
      <c r="H7" s="264">
        <v>28607.809229637543</v>
      </c>
      <c r="I7" s="256">
        <f t="shared" si="1"/>
        <v>105.30383869345754</v>
      </c>
      <c r="J7" s="261">
        <f>G7/$B7*100</f>
        <v>101.66368999796209</v>
      </c>
      <c r="K7" s="264"/>
      <c r="L7" s="264"/>
      <c r="M7" s="256"/>
      <c r="N7" s="261"/>
    </row>
    <row r="8" spans="1:14" ht="13.6" customHeight="1">
      <c r="A8" s="255" t="s">
        <v>5</v>
      </c>
      <c r="B8" s="263">
        <v>25304.254140242916</v>
      </c>
      <c r="C8" s="264">
        <v>27122.305732401052</v>
      </c>
      <c r="D8" s="264">
        <v>25787.712566652765</v>
      </c>
      <c r="E8" s="256">
        <f>C8/D8*100</f>
        <v>105.17530650420738</v>
      </c>
      <c r="F8" s="261">
        <f t="shared" ref="F8:F24" si="2">C8/B8*100</f>
        <v>107.1847665696132</v>
      </c>
      <c r="G8" s="264">
        <v>25479.79978949625</v>
      </c>
      <c r="H8" s="264">
        <v>23841.273428605688</v>
      </c>
      <c r="I8" s="256">
        <f t="shared" si="1"/>
        <v>106.87264615204906</v>
      </c>
      <c r="J8" s="261">
        <f t="shared" ref="J8:J24" si="3">G8/$B8*100</f>
        <v>100.69373967033532</v>
      </c>
      <c r="K8" s="264">
        <v>24515.079365079364</v>
      </c>
      <c r="L8" s="264">
        <v>21202.985074626864</v>
      </c>
      <c r="M8" s="256">
        <f>K8/L8*100</f>
        <v>115.62088677040106</v>
      </c>
      <c r="N8" s="261">
        <f>K8/$B8*100</f>
        <v>96.88125652394362</v>
      </c>
    </row>
    <row r="9" spans="1:14" ht="13.6" customHeight="1">
      <c r="A9" s="255" t="s">
        <v>6</v>
      </c>
      <c r="B9" s="263">
        <v>28517.042275303775</v>
      </c>
      <c r="C9" s="264">
        <v>32220.980040049093</v>
      </c>
      <c r="D9" s="264">
        <v>28904.232551481113</v>
      </c>
      <c r="E9" s="256">
        <f t="shared" si="0"/>
        <v>111.47495434331476</v>
      </c>
      <c r="F9" s="261">
        <f t="shared" si="2"/>
        <v>112.98850606240111</v>
      </c>
      <c r="G9" s="264">
        <v>23923.354687499999</v>
      </c>
      <c r="H9" s="264">
        <v>23748.065608465608</v>
      </c>
      <c r="I9" s="256">
        <f t="shared" si="1"/>
        <v>100.73811939854127</v>
      </c>
      <c r="J9" s="261">
        <f t="shared" si="3"/>
        <v>83.89143045251231</v>
      </c>
      <c r="K9" s="270" t="s">
        <v>331</v>
      </c>
      <c r="L9" s="270" t="s">
        <v>331</v>
      </c>
      <c r="M9" s="256"/>
      <c r="N9" s="261"/>
    </row>
    <row r="10" spans="1:14" ht="13.6" customHeight="1">
      <c r="A10" s="255" t="s">
        <v>321</v>
      </c>
      <c r="B10" s="263">
        <v>28892.556829431946</v>
      </c>
      <c r="C10" s="264">
        <v>26642.665756988816</v>
      </c>
      <c r="D10" s="264">
        <v>25867.465167349674</v>
      </c>
      <c r="E10" s="256">
        <f t="shared" si="0"/>
        <v>102.99681698467158</v>
      </c>
      <c r="F10" s="261">
        <f t="shared" si="2"/>
        <v>92.212904223999885</v>
      </c>
      <c r="G10" s="264">
        <v>27932.965761154086</v>
      </c>
      <c r="H10" s="264">
        <v>29651.786982929581</v>
      </c>
      <c r="I10" s="256">
        <f t="shared" si="1"/>
        <v>94.203313200769273</v>
      </c>
      <c r="J10" s="261">
        <f t="shared" si="3"/>
        <v>96.678760298222016</v>
      </c>
      <c r="K10" s="264">
        <v>25000</v>
      </c>
      <c r="L10" s="264">
        <v>25000</v>
      </c>
      <c r="M10" s="256">
        <f>K10/L10*100</f>
        <v>100</v>
      </c>
      <c r="N10" s="261">
        <f>K10/$B10*100</f>
        <v>86.527475389555278</v>
      </c>
    </row>
    <row r="11" spans="1:14" ht="13.6" customHeight="1">
      <c r="A11" s="255" t="s">
        <v>9</v>
      </c>
      <c r="B11" s="263">
        <v>23776.565909525529</v>
      </c>
      <c r="C11" s="264">
        <v>20862.127462206659</v>
      </c>
      <c r="D11" s="264">
        <v>20005.258856809698</v>
      </c>
      <c r="E11" s="256">
        <f t="shared" si="0"/>
        <v>104.28321678579672</v>
      </c>
      <c r="F11" s="261">
        <f t="shared" si="2"/>
        <v>87.742391149298527</v>
      </c>
      <c r="G11" s="264">
        <v>31213.452026454303</v>
      </c>
      <c r="H11" s="264">
        <v>27402.370852418109</v>
      </c>
      <c r="I11" s="256">
        <f t="shared" si="1"/>
        <v>113.90785196858208</v>
      </c>
      <c r="J11" s="261">
        <f t="shared" si="3"/>
        <v>131.27821799509474</v>
      </c>
      <c r="K11" s="270" t="s">
        <v>331</v>
      </c>
      <c r="L11" s="270" t="s">
        <v>331</v>
      </c>
      <c r="M11" s="256"/>
      <c r="N11" s="261"/>
    </row>
    <row r="12" spans="1:14" ht="13.6" customHeight="1">
      <c r="A12" s="255" t="s">
        <v>10</v>
      </c>
      <c r="B12" s="263">
        <v>35412.635934262886</v>
      </c>
      <c r="C12" s="264">
        <v>38762.90671629706</v>
      </c>
      <c r="D12" s="264">
        <v>35429.76320401972</v>
      </c>
      <c r="E12" s="256">
        <f t="shared" si="0"/>
        <v>109.40774989966395</v>
      </c>
      <c r="F12" s="261">
        <f t="shared" si="2"/>
        <v>109.46066479844467</v>
      </c>
      <c r="G12" s="264">
        <v>52816.759604494058</v>
      </c>
      <c r="H12" s="264">
        <v>48250.24419011674</v>
      </c>
      <c r="I12" s="256">
        <f t="shared" si="1"/>
        <v>109.46423275369183</v>
      </c>
      <c r="J12" s="261">
        <f t="shared" si="3"/>
        <v>149.14664839561439</v>
      </c>
      <c r="K12" s="264">
        <v>97466.666666666672</v>
      </c>
      <c r="L12" s="264">
        <v>94957.87545787546</v>
      </c>
      <c r="M12" s="256">
        <f>K12/L12*100</f>
        <v>102.64200435897931</v>
      </c>
      <c r="N12" s="261">
        <f>K12/$B12*100</f>
        <v>275.23132377831405</v>
      </c>
    </row>
    <row r="13" spans="1:14" ht="13.6" customHeight="1">
      <c r="A13" s="255" t="s">
        <v>11</v>
      </c>
      <c r="B13" s="263">
        <v>25243.013846212183</v>
      </c>
      <c r="C13" s="264">
        <v>19640.911829675435</v>
      </c>
      <c r="D13" s="264">
        <v>18431.886120464729</v>
      </c>
      <c r="E13" s="256">
        <f t="shared" si="0"/>
        <v>106.5594247995507</v>
      </c>
      <c r="F13" s="261">
        <f t="shared" si="2"/>
        <v>77.807317102995739</v>
      </c>
      <c r="G13" s="264">
        <v>29967.612854769715</v>
      </c>
      <c r="H13" s="264">
        <v>26505.556579374756</v>
      </c>
      <c r="I13" s="256">
        <f t="shared" si="1"/>
        <v>113.06162451268406</v>
      </c>
      <c r="J13" s="261">
        <f t="shared" si="3"/>
        <v>118.71646166080313</v>
      </c>
      <c r="K13" s="270" t="s">
        <v>331</v>
      </c>
      <c r="L13" s="270" t="s">
        <v>331</v>
      </c>
      <c r="M13" s="256"/>
      <c r="N13" s="261"/>
    </row>
    <row r="14" spans="1:14" ht="13.6" customHeight="1">
      <c r="A14" s="255" t="s">
        <v>12</v>
      </c>
      <c r="B14" s="263">
        <v>27966.741980443741</v>
      </c>
      <c r="C14" s="264">
        <v>25711.810408781403</v>
      </c>
      <c r="D14" s="264">
        <v>23703.031871272524</v>
      </c>
      <c r="E14" s="256">
        <f t="shared" si="0"/>
        <v>108.47477465506626</v>
      </c>
      <c r="F14" s="261">
        <f t="shared" si="2"/>
        <v>91.937095950471672</v>
      </c>
      <c r="G14" s="264">
        <v>29614.129863611292</v>
      </c>
      <c r="H14" s="264">
        <v>25585.694403571604</v>
      </c>
      <c r="I14" s="256">
        <f t="shared" si="1"/>
        <v>115.74487444623485</v>
      </c>
      <c r="J14" s="261">
        <f t="shared" si="3"/>
        <v>105.89052483953803</v>
      </c>
      <c r="K14" s="270" t="s">
        <v>331</v>
      </c>
      <c r="L14" s="270" t="s">
        <v>331</v>
      </c>
      <c r="M14" s="256"/>
      <c r="N14" s="261"/>
    </row>
    <row r="15" spans="1:14" ht="13.6" customHeight="1">
      <c r="A15" s="255" t="s">
        <v>13</v>
      </c>
      <c r="B15" s="263">
        <v>29525.364047683579</v>
      </c>
      <c r="C15" s="264">
        <v>35207.825830811569</v>
      </c>
      <c r="D15" s="264">
        <v>31313.037266353775</v>
      </c>
      <c r="E15" s="256">
        <f t="shared" si="0"/>
        <v>112.43823309546146</v>
      </c>
      <c r="F15" s="261">
        <f t="shared" si="2"/>
        <v>119.24603460926271</v>
      </c>
      <c r="G15" s="264">
        <v>27050.523184253176</v>
      </c>
      <c r="H15" s="264">
        <v>25129.544426364922</v>
      </c>
      <c r="I15" s="256">
        <f t="shared" si="1"/>
        <v>107.64430395273239</v>
      </c>
      <c r="J15" s="261">
        <f t="shared" si="3"/>
        <v>91.617915838620902</v>
      </c>
      <c r="K15" s="264">
        <v>57839.06932344594</v>
      </c>
      <c r="L15" s="264">
        <v>56242.348640212207</v>
      </c>
      <c r="M15" s="256">
        <f>K15/L15*100</f>
        <v>102.83900072069912</v>
      </c>
      <c r="N15" s="261">
        <f>K15/$B15*100</f>
        <v>195.89621055996332</v>
      </c>
    </row>
    <row r="16" spans="1:14" ht="13.6" customHeight="1">
      <c r="A16" s="255" t="s">
        <v>322</v>
      </c>
      <c r="B16" s="263">
        <v>47718.751324910336</v>
      </c>
      <c r="C16" s="264">
        <v>49609.343420781086</v>
      </c>
      <c r="D16" s="264">
        <v>47079.430648826055</v>
      </c>
      <c r="E16" s="256">
        <f t="shared" si="0"/>
        <v>105.37371148522612</v>
      </c>
      <c r="F16" s="261">
        <f t="shared" si="2"/>
        <v>103.96194796254825</v>
      </c>
      <c r="G16" s="264">
        <v>57385.861808958733</v>
      </c>
      <c r="H16" s="264">
        <v>53292.046615395855</v>
      </c>
      <c r="I16" s="256">
        <f t="shared" si="1"/>
        <v>107.68185020760714</v>
      </c>
      <c r="J16" s="261">
        <f t="shared" si="3"/>
        <v>120.2585151866745</v>
      </c>
      <c r="K16" s="270" t="s">
        <v>331</v>
      </c>
      <c r="L16" s="264">
        <v>48733.333333333336</v>
      </c>
      <c r="M16" s="256"/>
      <c r="N16" s="261"/>
    </row>
    <row r="17" spans="1:14" ht="13.6" customHeight="1">
      <c r="A17" s="255" t="s">
        <v>15</v>
      </c>
      <c r="B17" s="263">
        <v>25103.4668612881</v>
      </c>
      <c r="C17" s="264">
        <v>23344.350784200386</v>
      </c>
      <c r="D17" s="264">
        <v>21703.910887898524</v>
      </c>
      <c r="E17" s="256">
        <f t="shared" si="0"/>
        <v>107.55826866768294</v>
      </c>
      <c r="F17" s="261">
        <f t="shared" si="2"/>
        <v>92.992537298501844</v>
      </c>
      <c r="G17" s="264">
        <v>27496.78</v>
      </c>
      <c r="H17" s="264">
        <v>23257.449840255591</v>
      </c>
      <c r="I17" s="256">
        <f t="shared" si="1"/>
        <v>118.22783748374117</v>
      </c>
      <c r="J17" s="261">
        <f t="shared" si="3"/>
        <v>109.53379527989664</v>
      </c>
      <c r="K17" s="264"/>
      <c r="L17" s="264"/>
      <c r="M17" s="256"/>
      <c r="N17" s="261"/>
    </row>
    <row r="18" spans="1:14" ht="13.6" customHeight="1">
      <c r="A18" s="255" t="s">
        <v>16</v>
      </c>
      <c r="B18" s="263">
        <v>29552.312749755638</v>
      </c>
      <c r="C18" s="264">
        <v>24823.129047785653</v>
      </c>
      <c r="D18" s="264">
        <v>21700.442444092929</v>
      </c>
      <c r="E18" s="256">
        <f t="shared" si="0"/>
        <v>114.38996744761187</v>
      </c>
      <c r="F18" s="261">
        <f t="shared" si="2"/>
        <v>83.997246706151316</v>
      </c>
      <c r="G18" s="264">
        <v>37764.46065373857</v>
      </c>
      <c r="H18" s="264">
        <v>36600.796517273768</v>
      </c>
      <c r="I18" s="256">
        <f t="shared" si="1"/>
        <v>103.17934101766231</v>
      </c>
      <c r="J18" s="261">
        <f t="shared" si="3"/>
        <v>127.78851176055869</v>
      </c>
      <c r="K18" s="270" t="s">
        <v>331</v>
      </c>
      <c r="L18" s="270" t="s">
        <v>331</v>
      </c>
      <c r="M18" s="256"/>
      <c r="N18" s="261"/>
    </row>
    <row r="19" spans="1:14" ht="13.6" customHeight="1">
      <c r="A19" s="255" t="s">
        <v>17</v>
      </c>
      <c r="B19" s="263">
        <v>26940.794953694374</v>
      </c>
      <c r="C19" s="264">
        <v>24227.899060487322</v>
      </c>
      <c r="D19" s="264">
        <v>22731.776380423496</v>
      </c>
      <c r="E19" s="256">
        <f t="shared" si="0"/>
        <v>106.58163557051476</v>
      </c>
      <c r="F19" s="261">
        <f t="shared" si="2"/>
        <v>89.930156486213733</v>
      </c>
      <c r="G19" s="264">
        <v>16421.843612217795</v>
      </c>
      <c r="H19" s="264">
        <v>16108.893333333333</v>
      </c>
      <c r="I19" s="256">
        <f t="shared" si="1"/>
        <v>101.94271743197211</v>
      </c>
      <c r="J19" s="261">
        <f t="shared" si="3"/>
        <v>60.955304550008748</v>
      </c>
      <c r="K19" s="270" t="s">
        <v>331</v>
      </c>
      <c r="L19" s="270" t="s">
        <v>331</v>
      </c>
      <c r="M19" s="256"/>
      <c r="N19" s="261"/>
    </row>
    <row r="20" spans="1:14" ht="13.6" customHeight="1">
      <c r="A20" s="255" t="s">
        <v>18</v>
      </c>
      <c r="B20" s="263">
        <v>24338.03910925582</v>
      </c>
      <c r="C20" s="264">
        <v>24439.899230313797</v>
      </c>
      <c r="D20" s="264">
        <v>25506.459835067311</v>
      </c>
      <c r="E20" s="256">
        <f t="shared" si="0"/>
        <v>95.818468687343412</v>
      </c>
      <c r="F20" s="261">
        <f t="shared" si="2"/>
        <v>100.4185223000124</v>
      </c>
      <c r="G20" s="264">
        <v>30116.337743879474</v>
      </c>
      <c r="H20" s="264">
        <v>24137.584621299498</v>
      </c>
      <c r="I20" s="256">
        <f t="shared" si="1"/>
        <v>124.7694755559933</v>
      </c>
      <c r="J20" s="261">
        <f t="shared" si="3"/>
        <v>123.74184135658714</v>
      </c>
      <c r="K20" s="264">
        <v>14321.568627450981</v>
      </c>
      <c r="L20" s="264">
        <v>11864.754098360656</v>
      </c>
      <c r="M20" s="256">
        <f>K20/L20*100</f>
        <v>120.70683057333468</v>
      </c>
      <c r="N20" s="261">
        <f>K20/$B20*100</f>
        <v>58.844381682353571</v>
      </c>
    </row>
    <row r="21" spans="1:14" ht="13.6" customHeight="1">
      <c r="A21" s="255" t="s">
        <v>19</v>
      </c>
      <c r="B21" s="263">
        <v>28353.209632774611</v>
      </c>
      <c r="C21" s="264">
        <v>29431.619671243214</v>
      </c>
      <c r="D21" s="264">
        <v>28075.816580145758</v>
      </c>
      <c r="E21" s="256">
        <f t="shared" si="0"/>
        <v>104.8290780331434</v>
      </c>
      <c r="F21" s="261">
        <f t="shared" si="2"/>
        <v>103.80348486974125</v>
      </c>
      <c r="G21" s="264">
        <v>32456.485776669699</v>
      </c>
      <c r="H21" s="264">
        <v>31327.554495587054</v>
      </c>
      <c r="I21" s="256">
        <f t="shared" si="1"/>
        <v>103.60363679597675</v>
      </c>
      <c r="J21" s="261">
        <f t="shared" si="3"/>
        <v>114.4719987508996</v>
      </c>
      <c r="K21" s="270" t="s">
        <v>331</v>
      </c>
      <c r="L21" s="270" t="s">
        <v>331</v>
      </c>
      <c r="M21" s="256"/>
      <c r="N21" s="261"/>
    </row>
    <row r="22" spans="1:14" ht="13.6" customHeight="1">
      <c r="A22" s="255" t="s">
        <v>20</v>
      </c>
      <c r="B22" s="263">
        <v>32370.533915265576</v>
      </c>
      <c r="C22" s="264">
        <v>32079.222667033471</v>
      </c>
      <c r="D22" s="264">
        <v>28870.042383663098</v>
      </c>
      <c r="E22" s="256">
        <f t="shared" si="0"/>
        <v>111.11595279536679</v>
      </c>
      <c r="F22" s="261">
        <f t="shared" si="2"/>
        <v>99.10007277298962</v>
      </c>
      <c r="G22" s="264">
        <v>41016.422400422613</v>
      </c>
      <c r="H22" s="264">
        <v>39933.994235124846</v>
      </c>
      <c r="I22" s="256">
        <f t="shared" si="1"/>
        <v>102.71054320017328</v>
      </c>
      <c r="J22" s="261">
        <f t="shared" si="3"/>
        <v>126.7091315447217</v>
      </c>
      <c r="K22" s="270" t="s">
        <v>331</v>
      </c>
      <c r="L22" s="270" t="s">
        <v>331</v>
      </c>
      <c r="M22" s="256"/>
      <c r="N22" s="261"/>
    </row>
    <row r="23" spans="1:14" ht="13.6" customHeight="1">
      <c r="A23" s="255" t="s">
        <v>21</v>
      </c>
      <c r="B23" s="263">
        <v>31922.274436967684</v>
      </c>
      <c r="C23" s="264">
        <v>25037.749206209486</v>
      </c>
      <c r="D23" s="264">
        <v>22514.001267893505</v>
      </c>
      <c r="E23" s="256">
        <f t="shared" si="0"/>
        <v>111.20968195873301</v>
      </c>
      <c r="F23" s="261">
        <f t="shared" si="2"/>
        <v>78.433475207563674</v>
      </c>
      <c r="G23" s="264">
        <v>48705.525556929351</v>
      </c>
      <c r="H23" s="264">
        <v>50010.898903826179</v>
      </c>
      <c r="I23" s="256">
        <f t="shared" si="1"/>
        <v>97.389822267727808</v>
      </c>
      <c r="J23" s="261">
        <f t="shared" si="3"/>
        <v>152.57536129858519</v>
      </c>
      <c r="K23" s="264">
        <v>54310.425490196081</v>
      </c>
      <c r="L23" s="264">
        <v>82106.370243067635</v>
      </c>
      <c r="M23" s="256">
        <f>K23/L23*100</f>
        <v>66.146421196571637</v>
      </c>
      <c r="N23" s="261">
        <f>K23/$B23*100</f>
        <v>170.13332053590057</v>
      </c>
    </row>
    <row r="24" spans="1:14" ht="13.6" customHeight="1">
      <c r="A24" s="255" t="s">
        <v>323</v>
      </c>
      <c r="B24" s="263">
        <v>79282.005666024779</v>
      </c>
      <c r="C24" s="264">
        <v>62523.773181479679</v>
      </c>
      <c r="D24" s="264">
        <v>55641.780480608635</v>
      </c>
      <c r="E24" s="256">
        <f t="shared" si="0"/>
        <v>112.36839051775031</v>
      </c>
      <c r="F24" s="261">
        <f t="shared" si="2"/>
        <v>78.862501845451405</v>
      </c>
      <c r="G24" s="264">
        <v>86779.742676223541</v>
      </c>
      <c r="H24" s="264">
        <v>77423.626289885404</v>
      </c>
      <c r="I24" s="256">
        <f t="shared" si="1"/>
        <v>112.08431693874357</v>
      </c>
      <c r="J24" s="261">
        <f t="shared" si="3"/>
        <v>109.45704759511629</v>
      </c>
      <c r="K24" s="264">
        <v>289033.20420274168</v>
      </c>
      <c r="L24" s="264">
        <v>379910.229192923</v>
      </c>
      <c r="M24" s="256">
        <f>K24/L24*100</f>
        <v>76.079342432226838</v>
      </c>
      <c r="N24" s="261">
        <f>K24/$B24*100</f>
        <v>364.56343627366493</v>
      </c>
    </row>
    <row r="25" spans="1:14" ht="16" customHeight="1">
      <c r="A25" s="253" t="s">
        <v>332</v>
      </c>
      <c r="B25" s="250">
        <v>47387.453954322467</v>
      </c>
      <c r="C25" s="251">
        <v>33286.796279426453</v>
      </c>
      <c r="D25" s="251">
        <v>32487.038572248373</v>
      </c>
      <c r="E25" s="254">
        <f t="shared" si="0"/>
        <v>102.46177473332784</v>
      </c>
      <c r="F25" s="252">
        <f>C25/B25*100</f>
        <v>70.243901078779487</v>
      </c>
      <c r="G25" s="251">
        <v>57516.811788730818</v>
      </c>
      <c r="H25" s="251">
        <v>60443.927156339829</v>
      </c>
      <c r="I25" s="254">
        <f t="shared" si="1"/>
        <v>95.157304455023322</v>
      </c>
      <c r="J25" s="252">
        <f>G25/$B25*100</f>
        <v>121.3756110302364</v>
      </c>
      <c r="K25" s="251">
        <v>141305.56131134651</v>
      </c>
      <c r="L25" s="251">
        <v>137690.4039908321</v>
      </c>
      <c r="M25" s="254">
        <f>K25/L25*100</f>
        <v>102.62556955004294</v>
      </c>
      <c r="N25" s="252">
        <f>K25/$B25*100</f>
        <v>298.19192533017963</v>
      </c>
    </row>
    <row r="26" spans="1:14" ht="13.6" customHeight="1">
      <c r="A26" s="255" t="s">
        <v>24</v>
      </c>
      <c r="B26" s="263">
        <v>36451.212827458876</v>
      </c>
      <c r="C26" s="264">
        <v>29856.683727948486</v>
      </c>
      <c r="D26" s="264">
        <v>27419.449017215175</v>
      </c>
      <c r="E26" s="256">
        <f>C26/D26*100</f>
        <v>108.88870782634292</v>
      </c>
      <c r="F26" s="261">
        <f>C26/B26*100</f>
        <v>81.908615412262236</v>
      </c>
      <c r="G26" s="264">
        <v>39207.224646464645</v>
      </c>
      <c r="H26" s="264">
        <v>30953.411747098558</v>
      </c>
      <c r="I26" s="256">
        <f t="shared" si="1"/>
        <v>126.66527672879151</v>
      </c>
      <c r="J26" s="261">
        <f>G26/$B26*100</f>
        <v>107.56082337246582</v>
      </c>
      <c r="K26" s="270" t="s">
        <v>331</v>
      </c>
      <c r="L26" s="270" t="s">
        <v>331</v>
      </c>
      <c r="M26" s="256"/>
      <c r="N26" s="261"/>
    </row>
    <row r="27" spans="1:14" ht="13.6" customHeight="1">
      <c r="A27" s="255" t="s">
        <v>25</v>
      </c>
      <c r="B27" s="263">
        <v>47643.895032579159</v>
      </c>
      <c r="C27" s="264">
        <v>32357.772454974693</v>
      </c>
      <c r="D27" s="264">
        <v>29870.717136856063</v>
      </c>
      <c r="E27" s="256">
        <f t="shared" si="0"/>
        <v>108.32606497769675</v>
      </c>
      <c r="F27" s="261">
        <f t="shared" ref="F27:F52" si="4">C27/B27*100</f>
        <v>67.915883940320725</v>
      </c>
      <c r="G27" s="264">
        <v>44387.741438380392</v>
      </c>
      <c r="H27" s="264">
        <v>43093.294204321966</v>
      </c>
      <c r="I27" s="256">
        <f t="shared" si="1"/>
        <v>103.00382520751594</v>
      </c>
      <c r="J27" s="261">
        <f t="shared" ref="J27:J52" si="5">G27/$B27*100</f>
        <v>93.165643589861418</v>
      </c>
      <c r="K27" s="270" t="s">
        <v>331</v>
      </c>
      <c r="L27" s="270" t="s">
        <v>331</v>
      </c>
      <c r="M27" s="256"/>
      <c r="N27" s="261"/>
    </row>
    <row r="28" spans="1:14" ht="13.6" customHeight="1">
      <c r="A28" s="255" t="s">
        <v>324</v>
      </c>
      <c r="B28" s="263">
        <v>44979.425776005337</v>
      </c>
      <c r="C28" s="264">
        <v>33949.209060925576</v>
      </c>
      <c r="D28" s="264">
        <v>33004.542345859591</v>
      </c>
      <c r="E28" s="256">
        <f t="shared" si="0"/>
        <v>102.86223243202915</v>
      </c>
      <c r="F28" s="261">
        <f t="shared" si="4"/>
        <v>75.477195351471281</v>
      </c>
      <c r="G28" s="264">
        <v>30386.585811315912</v>
      </c>
      <c r="H28" s="264">
        <v>27110.222223066146</v>
      </c>
      <c r="I28" s="256">
        <f t="shared" si="1"/>
        <v>112.08534390198449</v>
      </c>
      <c r="J28" s="261">
        <f t="shared" si="5"/>
        <v>67.556633476468036</v>
      </c>
      <c r="K28" s="270" t="s">
        <v>331</v>
      </c>
      <c r="L28" s="270" t="s">
        <v>331</v>
      </c>
      <c r="M28" s="256"/>
      <c r="N28" s="261"/>
    </row>
    <row r="29" spans="1:14" ht="13.6" customHeight="1">
      <c r="A29" s="255" t="s">
        <v>27</v>
      </c>
      <c r="B29" s="263">
        <v>34108.861787754453</v>
      </c>
      <c r="C29" s="264">
        <v>27533.758268030761</v>
      </c>
      <c r="D29" s="264">
        <v>26513.404918337827</v>
      </c>
      <c r="E29" s="256">
        <f t="shared" si="0"/>
        <v>103.84844327929837</v>
      </c>
      <c r="F29" s="261">
        <f t="shared" si="4"/>
        <v>80.723181088135149</v>
      </c>
      <c r="G29" s="264">
        <v>24860.292782665278</v>
      </c>
      <c r="H29" s="264">
        <v>25193.87998722566</v>
      </c>
      <c r="I29" s="256">
        <f t="shared" si="1"/>
        <v>98.675919688712</v>
      </c>
      <c r="J29" s="261">
        <f t="shared" si="5"/>
        <v>72.885143272621491</v>
      </c>
      <c r="K29" s="270" t="s">
        <v>331</v>
      </c>
      <c r="L29" s="270" t="s">
        <v>331</v>
      </c>
      <c r="M29" s="256"/>
      <c r="N29" s="261"/>
    </row>
    <row r="30" spans="1:14" ht="13.6" customHeight="1">
      <c r="A30" s="255" t="s">
        <v>333</v>
      </c>
      <c r="B30" s="263">
        <v>30348.010563194843</v>
      </c>
      <c r="C30" s="264">
        <v>22421.307168052819</v>
      </c>
      <c r="D30" s="264">
        <v>22741.465116524345</v>
      </c>
      <c r="E30" s="256">
        <f t="shared" si="0"/>
        <v>98.592184158623567</v>
      </c>
      <c r="F30" s="261">
        <f t="shared" si="4"/>
        <v>73.880649017714234</v>
      </c>
      <c r="G30" s="264">
        <v>22224.592055119047</v>
      </c>
      <c r="H30" s="264">
        <v>24578.946082719252</v>
      </c>
      <c r="I30" s="256">
        <f t="shared" si="1"/>
        <v>90.42125720249868</v>
      </c>
      <c r="J30" s="261">
        <f t="shared" si="5"/>
        <v>73.232451296403482</v>
      </c>
      <c r="K30" s="264">
        <v>58763.63365652215</v>
      </c>
      <c r="L30" s="264">
        <v>46904.370021671573</v>
      </c>
      <c r="M30" s="256">
        <f>K30/L30*100</f>
        <v>125.28392051608657</v>
      </c>
      <c r="N30" s="261">
        <f>K30/$B30*100</f>
        <v>193.63257283094833</v>
      </c>
    </row>
    <row r="31" spans="1:14" ht="13.6" customHeight="1">
      <c r="A31" s="255" t="s">
        <v>29</v>
      </c>
      <c r="B31" s="263">
        <v>40756.033212025242</v>
      </c>
      <c r="C31" s="264">
        <v>41289.781435688368</v>
      </c>
      <c r="D31" s="264">
        <v>41895.4868657033</v>
      </c>
      <c r="E31" s="256">
        <f t="shared" si="0"/>
        <v>98.554246589957216</v>
      </c>
      <c r="F31" s="261">
        <f t="shared" si="4"/>
        <v>101.3096176973024</v>
      </c>
      <c r="G31" s="264">
        <v>41582.565153155607</v>
      </c>
      <c r="H31" s="264">
        <v>34620.621674704445</v>
      </c>
      <c r="I31" s="256">
        <f t="shared" si="1"/>
        <v>120.10923877643106</v>
      </c>
      <c r="J31" s="261">
        <f t="shared" si="5"/>
        <v>102.02799898810196</v>
      </c>
      <c r="K31" s="264">
        <v>178916.31048882339</v>
      </c>
      <c r="L31" s="264">
        <v>166164.44595513257</v>
      </c>
      <c r="M31" s="256">
        <f>K31/L31*100</f>
        <v>107.67424370501861</v>
      </c>
      <c r="N31" s="261">
        <f>K31/$B31*100</f>
        <v>438.99343578911737</v>
      </c>
    </row>
    <row r="32" spans="1:14" ht="13.6" customHeight="1">
      <c r="A32" s="255" t="s">
        <v>30</v>
      </c>
      <c r="B32" s="263">
        <v>53761.751647160418</v>
      </c>
      <c r="C32" s="264">
        <v>34154.91900869699</v>
      </c>
      <c r="D32" s="264">
        <v>33676.23261759615</v>
      </c>
      <c r="E32" s="256">
        <f t="shared" si="0"/>
        <v>101.42143688261234</v>
      </c>
      <c r="F32" s="261">
        <f t="shared" si="4"/>
        <v>63.530145432865524</v>
      </c>
      <c r="G32" s="264">
        <v>47215.132852852854</v>
      </c>
      <c r="H32" s="264">
        <v>45930.920404984427</v>
      </c>
      <c r="I32" s="256">
        <f t="shared" si="1"/>
        <v>102.79596497641504</v>
      </c>
      <c r="J32" s="261">
        <f t="shared" si="5"/>
        <v>87.82290644606752</v>
      </c>
      <c r="K32" s="270" t="s">
        <v>331</v>
      </c>
      <c r="L32" s="270" t="s">
        <v>331</v>
      </c>
      <c r="M32" s="256"/>
      <c r="N32" s="261"/>
    </row>
    <row r="33" spans="1:14" ht="13.6" customHeight="1">
      <c r="A33" s="255" t="s">
        <v>31</v>
      </c>
      <c r="B33" s="263">
        <v>29790.286825095536</v>
      </c>
      <c r="C33" s="264">
        <v>26712.785678094548</v>
      </c>
      <c r="D33" s="264">
        <v>23953.648488888888</v>
      </c>
      <c r="E33" s="256">
        <f t="shared" si="0"/>
        <v>111.51865107516088</v>
      </c>
      <c r="F33" s="261">
        <f t="shared" si="4"/>
        <v>89.669447746275196</v>
      </c>
      <c r="G33" s="264">
        <v>29419.008763977032</v>
      </c>
      <c r="H33" s="264">
        <v>27827.170138888891</v>
      </c>
      <c r="I33" s="256">
        <f t="shared" si="1"/>
        <v>105.72044737982007</v>
      </c>
      <c r="J33" s="261">
        <f t="shared" si="5"/>
        <v>98.753694238332272</v>
      </c>
      <c r="K33" s="270" t="s">
        <v>331</v>
      </c>
      <c r="L33" s="270" t="s">
        <v>331</v>
      </c>
      <c r="M33" s="256"/>
      <c r="N33" s="261"/>
    </row>
    <row r="34" spans="1:14" ht="13.6" customHeight="1">
      <c r="A34" s="255" t="s">
        <v>32</v>
      </c>
      <c r="B34" s="263">
        <v>25122.634626622701</v>
      </c>
      <c r="C34" s="264">
        <v>19527.454809025858</v>
      </c>
      <c r="D34" s="264">
        <v>18116.089175100671</v>
      </c>
      <c r="E34" s="256">
        <f t="shared" si="0"/>
        <v>107.79067501977752</v>
      </c>
      <c r="F34" s="261">
        <f t="shared" si="4"/>
        <v>77.728530861697223</v>
      </c>
      <c r="G34" s="264">
        <v>15870.469398692811</v>
      </c>
      <c r="H34" s="264">
        <v>15676.69049339276</v>
      </c>
      <c r="I34" s="256">
        <f t="shared" si="1"/>
        <v>101.23609575236384</v>
      </c>
      <c r="J34" s="261">
        <f t="shared" si="5"/>
        <v>63.17199463576452</v>
      </c>
      <c r="K34" s="270" t="s">
        <v>331</v>
      </c>
      <c r="L34" s="270" t="s">
        <v>331</v>
      </c>
      <c r="M34" s="256"/>
      <c r="N34" s="261"/>
    </row>
    <row r="35" spans="1:14" ht="13.6" customHeight="1">
      <c r="A35" s="255" t="s">
        <v>325</v>
      </c>
      <c r="B35" s="263">
        <v>58444.885288533995</v>
      </c>
      <c r="C35" s="264">
        <v>44917.440554449378</v>
      </c>
      <c r="D35" s="264">
        <v>45279.199116883035</v>
      </c>
      <c r="E35" s="256">
        <f t="shared" si="0"/>
        <v>99.201049114186361</v>
      </c>
      <c r="F35" s="261">
        <f t="shared" si="4"/>
        <v>76.854356600579223</v>
      </c>
      <c r="G35" s="264">
        <v>83901.711125309172</v>
      </c>
      <c r="H35" s="264">
        <v>91009.776075361035</v>
      </c>
      <c r="I35" s="256">
        <f t="shared" si="1"/>
        <v>92.189778662716421</v>
      </c>
      <c r="J35" s="261">
        <f t="shared" si="5"/>
        <v>143.55697801629429</v>
      </c>
      <c r="K35" s="264">
        <v>130627.50939099099</v>
      </c>
      <c r="L35" s="264">
        <v>134439.4022285321</v>
      </c>
      <c r="M35" s="256">
        <f>K35/L35*100</f>
        <v>97.164601467759198</v>
      </c>
      <c r="N35" s="261">
        <f>K35/$B35*100</f>
        <v>223.50545945312712</v>
      </c>
    </row>
    <row r="36" spans="1:14" ht="18" customHeight="1">
      <c r="A36" s="253" t="s">
        <v>334</v>
      </c>
      <c r="B36" s="250">
        <v>29436.085543366593</v>
      </c>
      <c r="C36" s="251">
        <v>25477.271032323169</v>
      </c>
      <c r="D36" s="251">
        <v>24620.649490021671</v>
      </c>
      <c r="E36" s="254">
        <f t="shared" si="0"/>
        <v>103.47928084776427</v>
      </c>
      <c r="F36" s="252">
        <f t="shared" si="4"/>
        <v>86.551151629142012</v>
      </c>
      <c r="G36" s="251">
        <v>30618.474475363939</v>
      </c>
      <c r="H36" s="251">
        <v>31321.07370998949</v>
      </c>
      <c r="I36" s="254">
        <f t="shared" si="1"/>
        <v>97.756784326325743</v>
      </c>
      <c r="J36" s="252">
        <f t="shared" si="5"/>
        <v>104.01680084213439</v>
      </c>
      <c r="K36" s="251">
        <v>70568.384914943861</v>
      </c>
      <c r="L36" s="251">
        <v>67837.323586845494</v>
      </c>
      <c r="M36" s="254">
        <f>K36/L36*100</f>
        <v>104.02589781509005</v>
      </c>
      <c r="N36" s="252">
        <f>K36/$B36*100</f>
        <v>239.7342704109868</v>
      </c>
    </row>
    <row r="37" spans="1:14" ht="13.6" customHeight="1">
      <c r="A37" s="255" t="s">
        <v>35</v>
      </c>
      <c r="B37" s="263">
        <v>25011.315902113591</v>
      </c>
      <c r="C37" s="264">
        <v>22545.918975275545</v>
      </c>
      <c r="D37" s="264">
        <v>20795.571266049083</v>
      </c>
      <c r="E37" s="256">
        <f t="shared" si="0"/>
        <v>108.4169253483509</v>
      </c>
      <c r="F37" s="261">
        <f t="shared" si="4"/>
        <v>90.142873983572741</v>
      </c>
      <c r="G37" s="264">
        <v>16436.96193525436</v>
      </c>
      <c r="H37" s="264">
        <v>15900.57603686636</v>
      </c>
      <c r="I37" s="256">
        <f t="shared" si="1"/>
        <v>103.37337400320818</v>
      </c>
      <c r="J37" s="261">
        <f t="shared" si="5"/>
        <v>65.718101356935605</v>
      </c>
      <c r="K37" s="264">
        <v>12814.814814814816</v>
      </c>
      <c r="L37" s="264">
        <v>12814.814814814816</v>
      </c>
      <c r="M37" s="256">
        <f>K37/L37*100</f>
        <v>100</v>
      </c>
      <c r="N37" s="261">
        <f>K37/$B37*100</f>
        <v>51.236067966067687</v>
      </c>
    </row>
    <row r="38" spans="1:14" ht="13.6" customHeight="1">
      <c r="A38" s="255" t="s">
        <v>39</v>
      </c>
      <c r="B38" s="263">
        <v>24125.612317904928</v>
      </c>
      <c r="C38" s="264">
        <v>9741.4312977099235</v>
      </c>
      <c r="D38" s="264">
        <v>8566.0346756152121</v>
      </c>
      <c r="E38" s="256">
        <f t="shared" si="0"/>
        <v>113.72159542431801</v>
      </c>
      <c r="F38" s="261">
        <f t="shared" si="4"/>
        <v>40.377964999795168</v>
      </c>
      <c r="G38" s="264">
        <v>20039.356140350876</v>
      </c>
      <c r="H38" s="264">
        <v>9280.4461538461546</v>
      </c>
      <c r="I38" s="256">
        <f t="shared" si="1"/>
        <v>215.93095642331633</v>
      </c>
      <c r="J38" s="261">
        <f t="shared" si="5"/>
        <v>83.062580448905663</v>
      </c>
      <c r="K38" s="270" t="s">
        <v>331</v>
      </c>
      <c r="L38" s="270" t="s">
        <v>331</v>
      </c>
      <c r="M38" s="256"/>
      <c r="N38" s="261"/>
    </row>
    <row r="39" spans="1:14" ht="13.6" customHeight="1">
      <c r="A39" s="269" t="s">
        <v>105</v>
      </c>
      <c r="B39" s="263">
        <v>27274.104107347157</v>
      </c>
      <c r="C39" s="264">
        <v>22379.665615282098</v>
      </c>
      <c r="D39" s="264">
        <v>19848.149134474788</v>
      </c>
      <c r="E39" s="256">
        <f>C39/D39*100</f>
        <v>112.75442089665806</v>
      </c>
      <c r="F39" s="261">
        <f>C39/B39*100</f>
        <v>82.054631481931665</v>
      </c>
      <c r="G39" s="264">
        <v>28211.228252468871</v>
      </c>
      <c r="H39" s="264">
        <v>32794.572964308616</v>
      </c>
      <c r="I39" s="256">
        <f t="shared" si="1"/>
        <v>86.024075639503081</v>
      </c>
      <c r="J39" s="261">
        <f>G39/$B39*100</f>
        <v>103.43594840524668</v>
      </c>
      <c r="K39" s="264">
        <v>36286.069651741294</v>
      </c>
      <c r="L39" s="264">
        <v>37209.139784946237</v>
      </c>
      <c r="M39" s="256">
        <f>K39/L39*100</f>
        <v>97.519238180350541</v>
      </c>
      <c r="N39" s="261">
        <f>K39/$B39*100</f>
        <v>133.04220556218553</v>
      </c>
    </row>
    <row r="40" spans="1:14" ht="13.6" customHeight="1">
      <c r="A40" s="255" t="s">
        <v>43</v>
      </c>
      <c r="B40" s="263">
        <v>31409.072778129608</v>
      </c>
      <c r="C40" s="264">
        <v>26568.072296723825</v>
      </c>
      <c r="D40" s="264">
        <v>27472.68544712857</v>
      </c>
      <c r="E40" s="256">
        <f t="shared" si="0"/>
        <v>96.70722706687819</v>
      </c>
      <c r="F40" s="261">
        <f t="shared" si="4"/>
        <v>84.587254403840248</v>
      </c>
      <c r="G40" s="264">
        <v>31719.709047855216</v>
      </c>
      <c r="H40" s="264">
        <v>30102.591731005392</v>
      </c>
      <c r="I40" s="256">
        <f t="shared" si="1"/>
        <v>105.37202022769425</v>
      </c>
      <c r="J40" s="261">
        <f t="shared" si="5"/>
        <v>100.98900171908898</v>
      </c>
      <c r="K40" s="264">
        <v>110487.33380262408</v>
      </c>
      <c r="L40" s="264">
        <v>94238.159610143121</v>
      </c>
      <c r="M40" s="256">
        <f>K40/L40*100</f>
        <v>117.24266927506086</v>
      </c>
      <c r="N40" s="261">
        <f>K40/$B40*100</f>
        <v>351.76884903000803</v>
      </c>
    </row>
    <row r="41" spans="1:14" ht="13.6" customHeight="1">
      <c r="A41" s="255" t="s">
        <v>45</v>
      </c>
      <c r="B41" s="263">
        <v>30651.861338772655</v>
      </c>
      <c r="C41" s="264">
        <v>15173.154671320535</v>
      </c>
      <c r="D41" s="264">
        <v>12022.038325235782</v>
      </c>
      <c r="E41" s="256">
        <f t="shared" si="0"/>
        <v>126.21116536843972</v>
      </c>
      <c r="F41" s="261">
        <f t="shared" si="4"/>
        <v>49.501576767631597</v>
      </c>
      <c r="G41" s="264">
        <v>24137.58148148148</v>
      </c>
      <c r="H41" s="264">
        <v>26290.112328767122</v>
      </c>
      <c r="I41" s="256">
        <f t="shared" si="1"/>
        <v>91.812393875052777</v>
      </c>
      <c r="J41" s="261">
        <f t="shared" si="5"/>
        <v>78.747522751412731</v>
      </c>
      <c r="K41" s="270" t="s">
        <v>331</v>
      </c>
      <c r="L41" s="270" t="s">
        <v>331</v>
      </c>
      <c r="M41" s="256"/>
      <c r="N41" s="261"/>
    </row>
    <row r="42" spans="1:14" ht="13.6" customHeight="1">
      <c r="A42" s="255" t="s">
        <v>46</v>
      </c>
      <c r="B42" s="263">
        <v>28775.137739257178</v>
      </c>
      <c r="C42" s="264">
        <v>24730.97495777985</v>
      </c>
      <c r="D42" s="264">
        <v>22984.976518724325</v>
      </c>
      <c r="E42" s="256">
        <f t="shared" si="0"/>
        <v>107.59625939853876</v>
      </c>
      <c r="F42" s="261">
        <f t="shared" si="4"/>
        <v>85.945635367159397</v>
      </c>
      <c r="G42" s="264">
        <v>32443.842910473028</v>
      </c>
      <c r="H42" s="264">
        <v>28292.034308997823</v>
      </c>
      <c r="I42" s="256">
        <f t="shared" si="1"/>
        <v>114.67483234372718</v>
      </c>
      <c r="J42" s="261">
        <f t="shared" si="5"/>
        <v>112.74956597761383</v>
      </c>
      <c r="K42" s="264">
        <v>63461.342592592591</v>
      </c>
      <c r="L42" s="264">
        <v>47880.378250591013</v>
      </c>
      <c r="M42" s="256">
        <f>K42/L42*100</f>
        <v>132.54143954430697</v>
      </c>
      <c r="N42" s="261">
        <f>K42/$B42*100</f>
        <v>220.54227217829759</v>
      </c>
    </row>
    <row r="43" spans="1:14" ht="13.6" customHeight="1">
      <c r="A43" s="255" t="s">
        <v>47</v>
      </c>
      <c r="B43" s="263">
        <v>28509.990142923758</v>
      </c>
      <c r="C43" s="264">
        <v>26423.717241741506</v>
      </c>
      <c r="D43" s="264">
        <v>23518.309575581865</v>
      </c>
      <c r="E43" s="256">
        <f t="shared" si="0"/>
        <v>112.3538116411913</v>
      </c>
      <c r="F43" s="261">
        <f t="shared" si="4"/>
        <v>92.682309286241306</v>
      </c>
      <c r="G43" s="264">
        <v>32539.973772055317</v>
      </c>
      <c r="H43" s="264">
        <v>34568.694917300498</v>
      </c>
      <c r="I43" s="256">
        <f t="shared" si="1"/>
        <v>94.131334289308469</v>
      </c>
      <c r="J43" s="261">
        <f t="shared" si="5"/>
        <v>114.1353385565158</v>
      </c>
      <c r="K43" s="264">
        <v>44949.423917361935</v>
      </c>
      <c r="L43" s="264">
        <v>58365.987933634991</v>
      </c>
      <c r="M43" s="256">
        <f>K43/L43*100</f>
        <v>77.013043912615075</v>
      </c>
      <c r="N43" s="261">
        <f>K43/$B43*100</f>
        <v>157.66201142836411</v>
      </c>
    </row>
    <row r="44" spans="1:14" ht="13.6" customHeight="1">
      <c r="A44" s="269" t="s">
        <v>106</v>
      </c>
      <c r="B44" s="263">
        <v>28329.299657971937</v>
      </c>
      <c r="C44" s="264">
        <v>24278.768516912951</v>
      </c>
      <c r="D44" s="264">
        <v>21783.062569568654</v>
      </c>
      <c r="E44" s="256">
        <f>C44/D44*100</f>
        <v>111.45709396635</v>
      </c>
      <c r="F44" s="261">
        <f>C44/B44*100</f>
        <v>85.701972198528537</v>
      </c>
      <c r="G44" s="264">
        <v>40305.126769253315</v>
      </c>
      <c r="H44" s="264">
        <v>43079.739815442997</v>
      </c>
      <c r="I44" s="256">
        <f t="shared" si="1"/>
        <v>93.559355144491718</v>
      </c>
      <c r="J44" s="261">
        <f>G44/$B44*100</f>
        <v>142.27364338642008</v>
      </c>
      <c r="K44" s="270" t="s">
        <v>331</v>
      </c>
      <c r="L44" s="270" t="s">
        <v>331</v>
      </c>
      <c r="M44" s="256"/>
      <c r="N44" s="261"/>
    </row>
    <row r="45" spans="1:14" ht="18" customHeight="1">
      <c r="A45" s="253" t="s">
        <v>335</v>
      </c>
      <c r="B45" s="250">
        <v>25104.87410117203</v>
      </c>
      <c r="C45" s="251">
        <v>19837.176332337654</v>
      </c>
      <c r="D45" s="251">
        <v>18603.269512981009</v>
      </c>
      <c r="E45" s="254">
        <f t="shared" si="0"/>
        <v>106.63274172583293</v>
      </c>
      <c r="F45" s="252">
        <f t="shared" si="4"/>
        <v>79.017230886696808</v>
      </c>
      <c r="G45" s="251">
        <v>20387.918270640239</v>
      </c>
      <c r="H45" s="251">
        <v>19033.921688264963</v>
      </c>
      <c r="I45" s="254">
        <f t="shared" si="1"/>
        <v>107.11359752630514</v>
      </c>
      <c r="J45" s="252">
        <f t="shared" si="5"/>
        <v>81.210995874655353</v>
      </c>
      <c r="K45" s="251">
        <v>10583.333333333334</v>
      </c>
      <c r="L45" s="251">
        <v>11657.142857142857</v>
      </c>
      <c r="M45" s="254">
        <f>K45/L45*100</f>
        <v>90.788398692810475</v>
      </c>
      <c r="N45" s="252">
        <f>K45/$B45*100</f>
        <v>42.15648838023548</v>
      </c>
    </row>
    <row r="46" spans="1:14" ht="13.6" customHeight="1">
      <c r="A46" s="255" t="s">
        <v>36</v>
      </c>
      <c r="B46" s="263">
        <v>23150.758207456638</v>
      </c>
      <c r="C46" s="264">
        <v>12662.175522060879</v>
      </c>
      <c r="D46" s="264">
        <v>10278.399433063832</v>
      </c>
      <c r="E46" s="256">
        <f t="shared" si="0"/>
        <v>123.19209429951566</v>
      </c>
      <c r="F46" s="261">
        <f t="shared" si="4"/>
        <v>54.6944312086613</v>
      </c>
      <c r="G46" s="264">
        <v>23311.413003176356</v>
      </c>
      <c r="H46" s="264">
        <v>22888.398392261817</v>
      </c>
      <c r="I46" s="256">
        <f t="shared" si="1"/>
        <v>101.8481616916348</v>
      </c>
      <c r="J46" s="261">
        <f t="shared" si="5"/>
        <v>100.69395047142764</v>
      </c>
      <c r="K46" s="270" t="s">
        <v>331</v>
      </c>
      <c r="L46" s="270" t="s">
        <v>331</v>
      </c>
      <c r="M46" s="256"/>
      <c r="N46" s="261"/>
    </row>
    <row r="47" spans="1:14" ht="13.6" customHeight="1">
      <c r="A47" s="255" t="s">
        <v>37</v>
      </c>
      <c r="B47" s="263">
        <v>25176.749319057013</v>
      </c>
      <c r="C47" s="264">
        <v>10661.328125</v>
      </c>
      <c r="D47" s="264">
        <v>9222.3404255319147</v>
      </c>
      <c r="E47" s="256">
        <f t="shared" si="0"/>
        <v>115.60328108778405</v>
      </c>
      <c r="F47" s="261">
        <f t="shared" si="4"/>
        <v>42.345927942850551</v>
      </c>
      <c r="G47" s="264">
        <v>4992.6829268292686</v>
      </c>
      <c r="H47" s="264">
        <v>5318.1547619047615</v>
      </c>
      <c r="I47" s="256">
        <f t="shared" si="1"/>
        <v>93.879985640754057</v>
      </c>
      <c r="J47" s="261">
        <f t="shared" si="5"/>
        <v>19.830530397544859</v>
      </c>
      <c r="K47" s="270" t="s">
        <v>331</v>
      </c>
      <c r="L47" s="270" t="s">
        <v>331</v>
      </c>
      <c r="M47" s="256"/>
      <c r="N47" s="261"/>
    </row>
    <row r="48" spans="1:14" ht="13.6" customHeight="1">
      <c r="A48" s="255" t="s">
        <v>38</v>
      </c>
      <c r="B48" s="263">
        <v>24864.448868429066</v>
      </c>
      <c r="C48" s="264">
        <v>14195.343618689245</v>
      </c>
      <c r="D48" s="264">
        <v>12641.281998980112</v>
      </c>
      <c r="E48" s="256">
        <f t="shared" si="0"/>
        <v>112.29354443508588</v>
      </c>
      <c r="F48" s="261">
        <f t="shared" si="4"/>
        <v>57.090924049048134</v>
      </c>
      <c r="G48" s="264">
        <v>13681.355426581544</v>
      </c>
      <c r="H48" s="264">
        <v>13628.329717447145</v>
      </c>
      <c r="I48" s="256">
        <f t="shared" si="1"/>
        <v>100.38908443098875</v>
      </c>
      <c r="J48" s="261">
        <f t="shared" si="5"/>
        <v>55.023763040061027</v>
      </c>
      <c r="K48" s="270" t="s">
        <v>331</v>
      </c>
      <c r="L48" s="270" t="s">
        <v>331</v>
      </c>
      <c r="M48" s="256"/>
      <c r="N48" s="261"/>
    </row>
    <row r="49" spans="1:14" ht="13.6" customHeight="1">
      <c r="A49" s="255" t="s">
        <v>40</v>
      </c>
      <c r="B49" s="263">
        <v>23596.708677011811</v>
      </c>
      <c r="C49" s="264">
        <v>13839.720270510907</v>
      </c>
      <c r="D49" s="264">
        <v>12888.651682907192</v>
      </c>
      <c r="E49" s="256">
        <f t="shared" si="0"/>
        <v>107.37911622567171</v>
      </c>
      <c r="F49" s="261">
        <f t="shared" si="4"/>
        <v>58.651062145771725</v>
      </c>
      <c r="G49" s="264">
        <v>20281.315279450384</v>
      </c>
      <c r="H49" s="264">
        <v>16500.595326400893</v>
      </c>
      <c r="I49" s="256">
        <f t="shared" si="1"/>
        <v>122.91262756441492</v>
      </c>
      <c r="J49" s="261">
        <f t="shared" si="5"/>
        <v>85.949763405812092</v>
      </c>
      <c r="K49" s="264">
        <v>10583.333333333334</v>
      </c>
      <c r="L49" s="264">
        <v>10583.333333333334</v>
      </c>
      <c r="M49" s="256">
        <f>K49/L49*100</f>
        <v>100</v>
      </c>
      <c r="N49" s="261">
        <f>K49/$B49*100</f>
        <v>44.850887800482703</v>
      </c>
    </row>
    <row r="50" spans="1:14" ht="13.6" customHeight="1">
      <c r="A50" s="255" t="s">
        <v>326</v>
      </c>
      <c r="B50" s="263">
        <v>25799.868657906511</v>
      </c>
      <c r="C50" s="264">
        <v>9032.6400401528608</v>
      </c>
      <c r="D50" s="264">
        <v>5743.6445268967072</v>
      </c>
      <c r="E50" s="256">
        <f t="shared" si="0"/>
        <v>157.2632149823032</v>
      </c>
      <c r="F50" s="261">
        <f t="shared" si="4"/>
        <v>35.010410944029204</v>
      </c>
      <c r="G50" s="264">
        <v>18777.74081742889</v>
      </c>
      <c r="H50" s="264">
        <v>14021.809326461513</v>
      </c>
      <c r="I50" s="256">
        <f t="shared" si="1"/>
        <v>133.91810129661465</v>
      </c>
      <c r="J50" s="261">
        <f t="shared" si="5"/>
        <v>72.782311671475696</v>
      </c>
      <c r="K50" s="270" t="s">
        <v>331</v>
      </c>
      <c r="L50" s="264">
        <v>18100</v>
      </c>
      <c r="M50" s="256"/>
      <c r="N50" s="261"/>
    </row>
    <row r="51" spans="1:14" ht="13.6" customHeight="1">
      <c r="A51" s="255" t="s">
        <v>42</v>
      </c>
      <c r="B51" s="263">
        <v>24094.971806166064</v>
      </c>
      <c r="C51" s="264">
        <v>12042.716438095238</v>
      </c>
      <c r="D51" s="264">
        <v>10523.337225913621</v>
      </c>
      <c r="E51" s="256">
        <f t="shared" si="0"/>
        <v>114.43818799648614</v>
      </c>
      <c r="F51" s="261">
        <f t="shared" si="4"/>
        <v>49.980205558959931</v>
      </c>
      <c r="G51" s="264">
        <v>23269.880067567567</v>
      </c>
      <c r="H51" s="264">
        <v>25005.832818532817</v>
      </c>
      <c r="I51" s="256">
        <f t="shared" si="1"/>
        <v>93.057808697822423</v>
      </c>
      <c r="J51" s="261">
        <f t="shared" si="5"/>
        <v>96.575668379128999</v>
      </c>
      <c r="K51" s="264"/>
      <c r="L51" s="264"/>
      <c r="M51" s="256"/>
      <c r="N51" s="261"/>
    </row>
    <row r="52" spans="1:14" ht="13.6" customHeight="1">
      <c r="A52" s="255" t="s">
        <v>44</v>
      </c>
      <c r="B52" s="263">
        <v>26566.287136642488</v>
      </c>
      <c r="C52" s="264">
        <v>23217.340574241724</v>
      </c>
      <c r="D52" s="264">
        <v>21654.915887856001</v>
      </c>
      <c r="E52" s="256">
        <f t="shared" si="0"/>
        <v>107.21510392594934</v>
      </c>
      <c r="F52" s="261">
        <f t="shared" si="4"/>
        <v>87.393998471914387</v>
      </c>
      <c r="G52" s="264">
        <v>22338.062154530911</v>
      </c>
      <c r="H52" s="264">
        <v>21981.835798415257</v>
      </c>
      <c r="I52" s="256">
        <f t="shared" si="1"/>
        <v>101.62054870840831</v>
      </c>
      <c r="J52" s="261">
        <f t="shared" si="5"/>
        <v>84.084245719532078</v>
      </c>
      <c r="K52" s="270" t="s">
        <v>331</v>
      </c>
      <c r="L52" s="270" t="s">
        <v>331</v>
      </c>
      <c r="M52" s="256"/>
      <c r="N52" s="261"/>
    </row>
    <row r="53" spans="1:14" ht="18" customHeight="1">
      <c r="A53" s="253" t="s">
        <v>336</v>
      </c>
      <c r="B53" s="250">
        <v>29610.665130602596</v>
      </c>
      <c r="C53" s="251">
        <v>23936.080882270504</v>
      </c>
      <c r="D53" s="251">
        <v>22107.599022042075</v>
      </c>
      <c r="E53" s="254">
        <f t="shared" si="0"/>
        <v>108.27082967447241</v>
      </c>
      <c r="F53" s="252">
        <f>C53/B53*100</f>
        <v>80.836012216194987</v>
      </c>
      <c r="G53" s="251">
        <v>33112.143585836224</v>
      </c>
      <c r="H53" s="251">
        <v>31661.997975819952</v>
      </c>
      <c r="I53" s="254">
        <f t="shared" si="1"/>
        <v>104.58008244180843</v>
      </c>
      <c r="J53" s="252">
        <f>G53/$B53*100</f>
        <v>111.82505843684967</v>
      </c>
      <c r="K53" s="251">
        <v>81555.247691015946</v>
      </c>
      <c r="L53" s="251">
        <v>95402.59529602596</v>
      </c>
      <c r="M53" s="254">
        <f>K53/L53*100</f>
        <v>85.485355443378779</v>
      </c>
      <c r="N53" s="252">
        <f>K53/$B53*100</f>
        <v>275.42524739415148</v>
      </c>
    </row>
    <row r="54" spans="1:14" ht="13.6" customHeight="1">
      <c r="A54" s="255" t="s">
        <v>49</v>
      </c>
      <c r="B54" s="263">
        <v>30746.694407857583</v>
      </c>
      <c r="C54" s="264">
        <v>23704.924362668109</v>
      </c>
      <c r="D54" s="264">
        <v>23034.267379495028</v>
      </c>
      <c r="E54" s="256">
        <f t="shared" si="0"/>
        <v>102.91156203114188</v>
      </c>
      <c r="F54" s="261">
        <f>C54/B54*100</f>
        <v>77.097472815191836</v>
      </c>
      <c r="G54" s="264">
        <v>35113.391588373757</v>
      </c>
      <c r="H54" s="264">
        <v>32495.422161435839</v>
      </c>
      <c r="I54" s="256">
        <f t="shared" si="1"/>
        <v>108.05642534487461</v>
      </c>
      <c r="J54" s="261">
        <f>G54/$B54*100</f>
        <v>114.20216795533061</v>
      </c>
      <c r="K54" s="270" t="s">
        <v>331</v>
      </c>
      <c r="L54" s="270" t="s">
        <v>331</v>
      </c>
      <c r="M54" s="256"/>
      <c r="N54" s="261"/>
    </row>
    <row r="55" spans="1:14" ht="13.6" customHeight="1">
      <c r="A55" s="255" t="s">
        <v>50</v>
      </c>
      <c r="B55" s="263">
        <v>25819.282016828009</v>
      </c>
      <c r="C55" s="264">
        <v>25557.784691915393</v>
      </c>
      <c r="D55" s="264">
        <v>24409.750327786183</v>
      </c>
      <c r="E55" s="256">
        <f t="shared" si="0"/>
        <v>104.70317946194794</v>
      </c>
      <c r="F55" s="261">
        <f t="shared" ref="F55:F85" si="6">C55/B55*100</f>
        <v>98.987201407296368</v>
      </c>
      <c r="G55" s="264">
        <v>18936.749919484701</v>
      </c>
      <c r="H55" s="264">
        <v>17602.959649122808</v>
      </c>
      <c r="I55" s="256">
        <f t="shared" si="1"/>
        <v>107.57707963290343</v>
      </c>
      <c r="J55" s="261">
        <f t="shared" ref="J55:J85" si="7">G55/$B55*100</f>
        <v>73.343441181449037</v>
      </c>
      <c r="K55" s="270" t="s">
        <v>331</v>
      </c>
      <c r="L55" s="270" t="s">
        <v>331</v>
      </c>
      <c r="M55" s="256"/>
      <c r="N55" s="261"/>
    </row>
    <row r="56" spans="1:14" ht="13.6" customHeight="1">
      <c r="A56" s="255" t="s">
        <v>51</v>
      </c>
      <c r="B56" s="263">
        <v>24807.844728619446</v>
      </c>
      <c r="C56" s="264">
        <v>25710.272283880549</v>
      </c>
      <c r="D56" s="264">
        <v>24257.468180403299</v>
      </c>
      <c r="E56" s="256">
        <f t="shared" si="0"/>
        <v>105.98910031612827</v>
      </c>
      <c r="F56" s="261">
        <f t="shared" si="6"/>
        <v>103.63767012061318</v>
      </c>
      <c r="G56" s="264">
        <v>39474.32662553979</v>
      </c>
      <c r="H56" s="264">
        <v>32029.588668769717</v>
      </c>
      <c r="I56" s="256">
        <f t="shared" si="1"/>
        <v>123.24331427967736</v>
      </c>
      <c r="J56" s="261">
        <f t="shared" si="7"/>
        <v>159.12033897890547</v>
      </c>
      <c r="K56" s="270" t="s">
        <v>331</v>
      </c>
      <c r="L56" s="270" t="s">
        <v>331</v>
      </c>
      <c r="M56" s="256"/>
      <c r="N56" s="261"/>
    </row>
    <row r="57" spans="1:14" ht="13.6" customHeight="1">
      <c r="A57" s="255" t="s">
        <v>52</v>
      </c>
      <c r="B57" s="263">
        <v>32441.609207540198</v>
      </c>
      <c r="C57" s="264">
        <v>28726.044006184435</v>
      </c>
      <c r="D57" s="264">
        <v>26504.5179050974</v>
      </c>
      <c r="E57" s="256">
        <f t="shared" si="0"/>
        <v>108.38168839381072</v>
      </c>
      <c r="F57" s="261">
        <f t="shared" si="6"/>
        <v>88.546914619475231</v>
      </c>
      <c r="G57" s="264">
        <v>37340.410427705632</v>
      </c>
      <c r="H57" s="264">
        <v>41867.828326745708</v>
      </c>
      <c r="I57" s="256">
        <f t="shared" si="1"/>
        <v>89.186403785486277</v>
      </c>
      <c r="J57" s="261">
        <f t="shared" si="7"/>
        <v>115.10036443884799</v>
      </c>
      <c r="K57" s="270" t="s">
        <v>331</v>
      </c>
      <c r="L57" s="270" t="s">
        <v>331</v>
      </c>
      <c r="M57" s="256"/>
      <c r="N57" s="261"/>
    </row>
    <row r="58" spans="1:14" ht="13.6" customHeight="1">
      <c r="A58" s="255" t="s">
        <v>53</v>
      </c>
      <c r="B58" s="263">
        <v>29830.449180440144</v>
      </c>
      <c r="C58" s="264">
        <v>24790.281915435255</v>
      </c>
      <c r="D58" s="264">
        <v>20521.022950851184</v>
      </c>
      <c r="E58" s="256">
        <f t="shared" si="0"/>
        <v>120.80431845336925</v>
      </c>
      <c r="F58" s="261">
        <f t="shared" si="6"/>
        <v>83.10395115233554</v>
      </c>
      <c r="G58" s="264">
        <v>29197.460044393429</v>
      </c>
      <c r="H58" s="264">
        <v>28222.643671844387</v>
      </c>
      <c r="I58" s="256">
        <f t="shared" si="1"/>
        <v>103.45402218120884</v>
      </c>
      <c r="J58" s="261">
        <f t="shared" si="7"/>
        <v>97.878043564755416</v>
      </c>
      <c r="K58" s="270" t="s">
        <v>331</v>
      </c>
      <c r="L58" s="270" t="s">
        <v>331</v>
      </c>
      <c r="M58" s="256"/>
      <c r="N58" s="261"/>
    </row>
    <row r="59" spans="1:14" ht="13.6" customHeight="1">
      <c r="A59" s="255" t="s">
        <v>54</v>
      </c>
      <c r="B59" s="263">
        <v>24948.143924902623</v>
      </c>
      <c r="C59" s="264">
        <v>22230.339323581542</v>
      </c>
      <c r="D59" s="264">
        <v>20427.116318203862</v>
      </c>
      <c r="E59" s="256">
        <f t="shared" si="0"/>
        <v>108.82759454290039</v>
      </c>
      <c r="F59" s="261">
        <f t="shared" si="6"/>
        <v>89.1061851755303</v>
      </c>
      <c r="G59" s="264">
        <v>26283.097740691981</v>
      </c>
      <c r="H59" s="264">
        <v>23676.488459287357</v>
      </c>
      <c r="I59" s="256">
        <f t="shared" si="1"/>
        <v>111.0092731271649</v>
      </c>
      <c r="J59" s="261">
        <f t="shared" si="7"/>
        <v>105.35091435983274</v>
      </c>
      <c r="K59" s="270" t="s">
        <v>331</v>
      </c>
      <c r="L59" s="270" t="s">
        <v>331</v>
      </c>
      <c r="M59" s="256"/>
      <c r="N59" s="261"/>
    </row>
    <row r="60" spans="1:14" ht="13.6" customHeight="1">
      <c r="A60" s="255" t="s">
        <v>55</v>
      </c>
      <c r="B60" s="263">
        <v>33289.549553774974</v>
      </c>
      <c r="C60" s="264">
        <v>30602.84925871516</v>
      </c>
      <c r="D60" s="264">
        <v>27953.110675830761</v>
      </c>
      <c r="E60" s="256">
        <f t="shared" si="0"/>
        <v>109.47922617133075</v>
      </c>
      <c r="F60" s="261">
        <f t="shared" si="6"/>
        <v>91.929298139886825</v>
      </c>
      <c r="G60" s="264">
        <v>34240.337354851159</v>
      </c>
      <c r="H60" s="264">
        <v>34163.417094511948</v>
      </c>
      <c r="I60" s="256">
        <f t="shared" si="1"/>
        <v>100.22515388354279</v>
      </c>
      <c r="J60" s="261">
        <f t="shared" si="7"/>
        <v>102.85611494844744</v>
      </c>
      <c r="K60" s="270" t="s">
        <v>331</v>
      </c>
      <c r="L60" s="270" t="s">
        <v>331</v>
      </c>
      <c r="M60" s="256"/>
      <c r="N60" s="261"/>
    </row>
    <row r="61" spans="1:14" ht="13.6" customHeight="1">
      <c r="A61" s="255" t="s">
        <v>56</v>
      </c>
      <c r="B61" s="263">
        <v>25775.635043016406</v>
      </c>
      <c r="C61" s="264">
        <v>24130.666868343873</v>
      </c>
      <c r="D61" s="264">
        <v>23047.480680959285</v>
      </c>
      <c r="E61" s="256">
        <f t="shared" si="0"/>
        <v>104.6998029952986</v>
      </c>
      <c r="F61" s="261">
        <f t="shared" si="6"/>
        <v>93.618127460575536</v>
      </c>
      <c r="G61" s="264">
        <v>28583.753345815072</v>
      </c>
      <c r="H61" s="264">
        <v>25867.907104522925</v>
      </c>
      <c r="I61" s="256">
        <f t="shared" si="1"/>
        <v>110.49890209640225</v>
      </c>
      <c r="J61" s="261">
        <f t="shared" si="7"/>
        <v>110.89446796601618</v>
      </c>
      <c r="K61" s="270" t="s">
        <v>331</v>
      </c>
      <c r="L61" s="270" t="s">
        <v>331</v>
      </c>
      <c r="M61" s="256"/>
      <c r="N61" s="261"/>
    </row>
    <row r="62" spans="1:14" ht="13.6" customHeight="1">
      <c r="A62" s="255" t="s">
        <v>57</v>
      </c>
      <c r="B62" s="263">
        <v>30817.336380181685</v>
      </c>
      <c r="C62" s="264">
        <v>20557.868874450178</v>
      </c>
      <c r="D62" s="264">
        <v>19108.35242960617</v>
      </c>
      <c r="E62" s="256">
        <f t="shared" si="0"/>
        <v>107.58577407541506</v>
      </c>
      <c r="F62" s="261">
        <f t="shared" si="6"/>
        <v>66.708779178173017</v>
      </c>
      <c r="G62" s="264">
        <v>34439.597277631452</v>
      </c>
      <c r="H62" s="264">
        <v>31197.697139436117</v>
      </c>
      <c r="I62" s="256">
        <f t="shared" si="1"/>
        <v>110.39147256191977</v>
      </c>
      <c r="J62" s="261">
        <f t="shared" si="7"/>
        <v>111.7539713775497</v>
      </c>
      <c r="K62" s="264"/>
      <c r="L62" s="264"/>
      <c r="M62" s="256"/>
      <c r="N62" s="261"/>
    </row>
    <row r="63" spans="1:14" ht="13.6" customHeight="1">
      <c r="A63" s="255" t="s">
        <v>58</v>
      </c>
      <c r="B63" s="263">
        <v>28611.886762693983</v>
      </c>
      <c r="C63" s="264">
        <v>19641.031770755024</v>
      </c>
      <c r="D63" s="264">
        <v>18315.48430444179</v>
      </c>
      <c r="E63" s="256">
        <f t="shared" si="0"/>
        <v>107.23730502715544</v>
      </c>
      <c r="F63" s="261">
        <f t="shared" si="6"/>
        <v>68.646405368709424</v>
      </c>
      <c r="G63" s="264">
        <v>19588.342887287727</v>
      </c>
      <c r="H63" s="264">
        <v>17283.470080412029</v>
      </c>
      <c r="I63" s="256">
        <f t="shared" si="1"/>
        <v>113.33570629134186</v>
      </c>
      <c r="J63" s="261">
        <f t="shared" si="7"/>
        <v>68.462255040196325</v>
      </c>
      <c r="K63" s="270"/>
      <c r="L63" s="270"/>
      <c r="M63" s="256"/>
      <c r="N63" s="261"/>
    </row>
    <row r="64" spans="1:14" ht="13.6" customHeight="1">
      <c r="A64" s="255" t="s">
        <v>59</v>
      </c>
      <c r="B64" s="263">
        <v>25042.214294107958</v>
      </c>
      <c r="C64" s="264">
        <v>27415.877725919912</v>
      </c>
      <c r="D64" s="264">
        <v>24940.926124721602</v>
      </c>
      <c r="E64" s="256">
        <f t="shared" si="0"/>
        <v>109.92325460899835</v>
      </c>
      <c r="F64" s="261">
        <f t="shared" si="6"/>
        <v>109.47864834928131</v>
      </c>
      <c r="G64" s="264">
        <v>24198.083702396234</v>
      </c>
      <c r="H64" s="264">
        <v>22482.903298900368</v>
      </c>
      <c r="I64" s="256">
        <f t="shared" si="1"/>
        <v>107.62882080082493</v>
      </c>
      <c r="J64" s="261">
        <f t="shared" si="7"/>
        <v>96.629169522320012</v>
      </c>
      <c r="K64" s="264"/>
      <c r="L64" s="264"/>
      <c r="M64" s="256"/>
      <c r="N64" s="261"/>
    </row>
    <row r="65" spans="1:14" ht="13.6" customHeight="1">
      <c r="A65" s="255" t="s">
        <v>60</v>
      </c>
      <c r="B65" s="263">
        <v>30987.187904806618</v>
      </c>
      <c r="C65" s="264">
        <v>22321.122622849689</v>
      </c>
      <c r="D65" s="264">
        <v>20067.556285165974</v>
      </c>
      <c r="E65" s="256">
        <f t="shared" si="0"/>
        <v>111.22989917486646</v>
      </c>
      <c r="F65" s="261">
        <f t="shared" si="6"/>
        <v>72.033392289163871</v>
      </c>
      <c r="G65" s="264">
        <v>37064.009884216939</v>
      </c>
      <c r="H65" s="264">
        <v>36924.34654713115</v>
      </c>
      <c r="I65" s="256">
        <f t="shared" si="1"/>
        <v>100.37824186518107</v>
      </c>
      <c r="J65" s="261">
        <f t="shared" si="7"/>
        <v>119.61075654260227</v>
      </c>
      <c r="K65" s="270" t="s">
        <v>331</v>
      </c>
      <c r="L65" s="270" t="s">
        <v>331</v>
      </c>
      <c r="M65" s="256"/>
      <c r="N65" s="261"/>
    </row>
    <row r="66" spans="1:14" ht="13.6" customHeight="1">
      <c r="A66" s="255" t="s">
        <v>61</v>
      </c>
      <c r="B66" s="263">
        <v>25479.963374048431</v>
      </c>
      <c r="C66" s="264">
        <v>16098.409709734293</v>
      </c>
      <c r="D66" s="264">
        <v>15656.692588254424</v>
      </c>
      <c r="E66" s="256">
        <f t="shared" si="0"/>
        <v>102.82126712899277</v>
      </c>
      <c r="F66" s="261">
        <f t="shared" si="6"/>
        <v>63.180662677602854</v>
      </c>
      <c r="G66" s="264">
        <v>17904.25021869882</v>
      </c>
      <c r="H66" s="264">
        <v>17562.465043117354</v>
      </c>
      <c r="I66" s="256">
        <f t="shared" si="1"/>
        <v>101.94611163491203</v>
      </c>
      <c r="J66" s="261">
        <f t="shared" si="7"/>
        <v>70.267959007093623</v>
      </c>
      <c r="K66" s="264">
        <v>81555.247691015946</v>
      </c>
      <c r="L66" s="264">
        <v>95402.59529602596</v>
      </c>
      <c r="M66" s="256">
        <f>K66/L66*100</f>
        <v>85.485355443378779</v>
      </c>
      <c r="N66" s="261">
        <f>K66/$B66*100</f>
        <v>320.07600047840214</v>
      </c>
    </row>
    <row r="67" spans="1:14" ht="13.6" customHeight="1">
      <c r="A67" s="255" t="s">
        <v>62</v>
      </c>
      <c r="B67" s="263">
        <v>26610.227983552413</v>
      </c>
      <c r="C67" s="264">
        <v>26574.5797369352</v>
      </c>
      <c r="D67" s="264">
        <v>21955.437623055361</v>
      </c>
      <c r="E67" s="256">
        <f t="shared" si="0"/>
        <v>121.03871575317309</v>
      </c>
      <c r="F67" s="261">
        <f t="shared" si="6"/>
        <v>99.866035546034226</v>
      </c>
      <c r="G67" s="264">
        <v>42313.512226211824</v>
      </c>
      <c r="H67" s="264">
        <v>35819.094708104873</v>
      </c>
      <c r="I67" s="256">
        <f t="shared" si="1"/>
        <v>118.13116040768456</v>
      </c>
      <c r="J67" s="261">
        <f t="shared" si="7"/>
        <v>159.01221234318433</v>
      </c>
      <c r="K67" s="270" t="s">
        <v>331</v>
      </c>
      <c r="L67" s="270" t="s">
        <v>331</v>
      </c>
      <c r="M67" s="256"/>
      <c r="N67" s="261"/>
    </row>
    <row r="68" spans="1:14" ht="18" customHeight="1">
      <c r="A68" s="253" t="s">
        <v>337</v>
      </c>
      <c r="B68" s="250">
        <v>44441.813949715739</v>
      </c>
      <c r="C68" s="251">
        <v>28303.571102198763</v>
      </c>
      <c r="D68" s="251">
        <v>26415.399347118779</v>
      </c>
      <c r="E68" s="254">
        <f t="shared" si="0"/>
        <v>107.1479962512319</v>
      </c>
      <c r="F68" s="252">
        <f t="shared" si="6"/>
        <v>63.686804355517992</v>
      </c>
      <c r="G68" s="251">
        <v>37040.575374617059</v>
      </c>
      <c r="H68" s="251">
        <v>35130.609567419495</v>
      </c>
      <c r="I68" s="254">
        <f t="shared" si="1"/>
        <v>105.43675680757015</v>
      </c>
      <c r="J68" s="252">
        <f t="shared" si="7"/>
        <v>83.346227533662542</v>
      </c>
      <c r="K68" s="270" t="s">
        <v>331</v>
      </c>
      <c r="L68" s="270" t="s">
        <v>331</v>
      </c>
      <c r="M68" s="254"/>
      <c r="N68" s="252"/>
    </row>
    <row r="69" spans="1:14" ht="13.6" customHeight="1">
      <c r="A69" s="255" t="s">
        <v>64</v>
      </c>
      <c r="B69" s="263">
        <v>25904.828953774664</v>
      </c>
      <c r="C69" s="264">
        <v>21799.938461498863</v>
      </c>
      <c r="D69" s="264">
        <v>19517.164858459902</v>
      </c>
      <c r="E69" s="256">
        <f t="shared" si="0"/>
        <v>111.69623569608508</v>
      </c>
      <c r="F69" s="261">
        <f t="shared" si="6"/>
        <v>84.153956393224263</v>
      </c>
      <c r="G69" s="264">
        <v>28430.479282218595</v>
      </c>
      <c r="H69" s="264">
        <v>27359.689244747304</v>
      </c>
      <c r="I69" s="256">
        <f t="shared" si="1"/>
        <v>103.91375072974145</v>
      </c>
      <c r="J69" s="261">
        <f t="shared" si="7"/>
        <v>109.74972787101113</v>
      </c>
      <c r="K69" s="270" t="s">
        <v>331</v>
      </c>
      <c r="L69" s="270" t="s">
        <v>331</v>
      </c>
      <c r="M69" s="256"/>
      <c r="N69" s="261"/>
    </row>
    <row r="70" spans="1:14" ht="13.6" customHeight="1">
      <c r="A70" s="255" t="s">
        <v>65</v>
      </c>
      <c r="B70" s="263">
        <v>34540.603427941314</v>
      </c>
      <c r="C70" s="264">
        <v>31119.147809806964</v>
      </c>
      <c r="D70" s="264">
        <v>29191.241713338193</v>
      </c>
      <c r="E70" s="256">
        <f t="shared" si="0"/>
        <v>106.60439907079342</v>
      </c>
      <c r="F70" s="261">
        <f t="shared" si="6"/>
        <v>90.094395353363765</v>
      </c>
      <c r="G70" s="264">
        <v>39910.166234324613</v>
      </c>
      <c r="H70" s="264">
        <v>37297.56155384973</v>
      </c>
      <c r="I70" s="256">
        <f t="shared" ref="I70:I94" si="8">G70/H70*100</f>
        <v>107.00476002084704</v>
      </c>
      <c r="J70" s="261">
        <f t="shared" si="7"/>
        <v>115.54565431256954</v>
      </c>
      <c r="K70" s="270" t="s">
        <v>331</v>
      </c>
      <c r="L70" s="270" t="s">
        <v>331</v>
      </c>
      <c r="M70" s="256"/>
      <c r="N70" s="261"/>
    </row>
    <row r="71" spans="1:14" ht="13.6" customHeight="1">
      <c r="A71" s="255" t="s">
        <v>66</v>
      </c>
      <c r="B71" s="263">
        <v>64784.125771117564</v>
      </c>
      <c r="C71" s="264">
        <v>28033.111577268766</v>
      </c>
      <c r="D71" s="264">
        <v>26333.145368130019</v>
      </c>
      <c r="E71" s="256">
        <f t="shared" si="0"/>
        <v>106.45561396245566</v>
      </c>
      <c r="F71" s="261">
        <f t="shared" si="6"/>
        <v>43.271575009454942</v>
      </c>
      <c r="G71" s="264">
        <v>35976.477250856311</v>
      </c>
      <c r="H71" s="264">
        <v>34147.00552452149</v>
      </c>
      <c r="I71" s="256">
        <f t="shared" si="8"/>
        <v>105.35763443450715</v>
      </c>
      <c r="J71" s="261">
        <f t="shared" si="7"/>
        <v>55.532859049393167</v>
      </c>
      <c r="K71" s="270" t="s">
        <v>331</v>
      </c>
      <c r="L71" s="270" t="s">
        <v>331</v>
      </c>
      <c r="M71" s="256"/>
      <c r="N71" s="261"/>
    </row>
    <row r="72" spans="1:14" ht="13.6" customHeight="1">
      <c r="A72" s="255" t="s">
        <v>67</v>
      </c>
      <c r="B72" s="263">
        <v>33220.807139438199</v>
      </c>
      <c r="C72" s="264">
        <v>27553.638409793064</v>
      </c>
      <c r="D72" s="264">
        <v>25522.354301543925</v>
      </c>
      <c r="E72" s="256">
        <f t="shared" ref="E72:E95" si="9">C72/D72*100</f>
        <v>107.95884299798418</v>
      </c>
      <c r="F72" s="261">
        <f t="shared" si="6"/>
        <v>82.940905963367356</v>
      </c>
      <c r="G72" s="264">
        <v>36253.812374102235</v>
      </c>
      <c r="H72" s="264">
        <v>35030.076478483294</v>
      </c>
      <c r="I72" s="256">
        <f t="shared" si="8"/>
        <v>103.49338630867851</v>
      </c>
      <c r="J72" s="261">
        <f t="shared" si="7"/>
        <v>109.12983607512471</v>
      </c>
      <c r="K72" s="270" t="s">
        <v>331</v>
      </c>
      <c r="L72" s="270" t="s">
        <v>331</v>
      </c>
      <c r="M72" s="256"/>
      <c r="N72" s="261"/>
    </row>
    <row r="73" spans="1:14" ht="18" customHeight="1">
      <c r="A73" s="253" t="s">
        <v>338</v>
      </c>
      <c r="B73" s="250">
        <v>34914.604979847994</v>
      </c>
      <c r="C73" s="251">
        <v>24425.498553178924</v>
      </c>
      <c r="D73" s="251">
        <v>22920.354067623022</v>
      </c>
      <c r="E73" s="254">
        <f t="shared" si="9"/>
        <v>106.5668465727676</v>
      </c>
      <c r="F73" s="252">
        <f t="shared" si="6"/>
        <v>69.957825864783032</v>
      </c>
      <c r="G73" s="251">
        <v>34923.40672754214</v>
      </c>
      <c r="H73" s="251">
        <v>34498.720959907761</v>
      </c>
      <c r="I73" s="254">
        <f t="shared" si="8"/>
        <v>101.23101887785324</v>
      </c>
      <c r="J73" s="252">
        <f t="shared" si="7"/>
        <v>100.0252093578009</v>
      </c>
      <c r="K73" s="251">
        <v>10828.82882882883</v>
      </c>
      <c r="L73" s="251">
        <v>9692.3076923076915</v>
      </c>
      <c r="M73" s="254">
        <f>K73/L73*100</f>
        <v>111.72601172601175</v>
      </c>
      <c r="N73" s="252">
        <f>K73/$B73*100</f>
        <v>31.015183574549994</v>
      </c>
    </row>
    <row r="74" spans="1:14" ht="13.6" customHeight="1">
      <c r="A74" s="255" t="s">
        <v>69</v>
      </c>
      <c r="B74" s="263">
        <v>27294.097054042137</v>
      </c>
      <c r="C74" s="264">
        <v>18822.807017543859</v>
      </c>
      <c r="D74" s="264">
        <v>18722.327469553449</v>
      </c>
      <c r="E74" s="256">
        <f t="shared" si="9"/>
        <v>100.5366829960314</v>
      </c>
      <c r="F74" s="261">
        <f t="shared" si="6"/>
        <v>68.962922569941853</v>
      </c>
      <c r="G74" s="264">
        <v>12052.032520325203</v>
      </c>
      <c r="H74" s="264">
        <v>12052.032520325203</v>
      </c>
      <c r="I74" s="256">
        <f t="shared" si="8"/>
        <v>100</v>
      </c>
      <c r="J74" s="261">
        <f t="shared" si="7"/>
        <v>44.15618694570572</v>
      </c>
      <c r="K74" s="270" t="s">
        <v>331</v>
      </c>
      <c r="L74" s="270" t="s">
        <v>331</v>
      </c>
      <c r="M74" s="256"/>
      <c r="N74" s="261"/>
    </row>
    <row r="75" spans="1:14" ht="13.6" customHeight="1">
      <c r="A75" s="255" t="s">
        <v>70</v>
      </c>
      <c r="B75" s="263">
        <v>32937.123708839245</v>
      </c>
      <c r="C75" s="264">
        <v>23310.479807733162</v>
      </c>
      <c r="D75" s="264">
        <v>19550.98269437128</v>
      </c>
      <c r="E75" s="256">
        <f t="shared" si="9"/>
        <v>119.2291976937008</v>
      </c>
      <c r="F75" s="261">
        <f t="shared" si="6"/>
        <v>70.772663738932962</v>
      </c>
      <c r="G75" s="264">
        <v>25620.084874429223</v>
      </c>
      <c r="H75" s="264">
        <v>23669.104355828222</v>
      </c>
      <c r="I75" s="256">
        <f t="shared" si="8"/>
        <v>108.24273064696932</v>
      </c>
      <c r="J75" s="261">
        <f t="shared" si="7"/>
        <v>77.784827542647974</v>
      </c>
      <c r="K75" s="270" t="s">
        <v>331</v>
      </c>
      <c r="L75" s="270" t="s">
        <v>331</v>
      </c>
      <c r="M75" s="256"/>
      <c r="N75" s="261"/>
    </row>
    <row r="76" spans="1:14" ht="13.6" customHeight="1">
      <c r="A76" s="255" t="s">
        <v>71</v>
      </c>
      <c r="B76" s="263">
        <v>31986.80060156346</v>
      </c>
      <c r="C76" s="264">
        <v>11528.482587064676</v>
      </c>
      <c r="D76" s="264">
        <v>10030.641289320987</v>
      </c>
      <c r="E76" s="256">
        <f t="shared" si="9"/>
        <v>114.9326573898954</v>
      </c>
      <c r="F76" s="261">
        <f t="shared" si="6"/>
        <v>36.041374474010958</v>
      </c>
      <c r="G76" s="264">
        <v>9984.7222222222226</v>
      </c>
      <c r="H76" s="264">
        <v>11577.263374074075</v>
      </c>
      <c r="I76" s="256">
        <f t="shared" si="8"/>
        <v>86.244234924998239</v>
      </c>
      <c r="J76" s="261">
        <f t="shared" si="7"/>
        <v>31.21513259983303</v>
      </c>
      <c r="K76" s="270" t="s">
        <v>331</v>
      </c>
      <c r="L76" s="270" t="s">
        <v>331</v>
      </c>
      <c r="M76" s="256"/>
      <c r="N76" s="261"/>
    </row>
    <row r="77" spans="1:14" ht="13.6" customHeight="1">
      <c r="A77" s="255" t="s">
        <v>72</v>
      </c>
      <c r="B77" s="263">
        <v>35215.441494504099</v>
      </c>
      <c r="C77" s="264">
        <v>17925.158993830089</v>
      </c>
      <c r="D77" s="264">
        <v>16408.459943728714</v>
      </c>
      <c r="E77" s="256">
        <f t="shared" si="9"/>
        <v>109.2433967313371</v>
      </c>
      <c r="F77" s="261">
        <f t="shared" si="6"/>
        <v>50.901417767622135</v>
      </c>
      <c r="G77" s="264">
        <v>83466.527942925095</v>
      </c>
      <c r="H77" s="264">
        <v>77177.223661485317</v>
      </c>
      <c r="I77" s="256">
        <f t="shared" si="8"/>
        <v>108.14917145636893</v>
      </c>
      <c r="J77" s="261">
        <f t="shared" si="7"/>
        <v>237.01684375006718</v>
      </c>
      <c r="K77" s="264"/>
      <c r="L77" s="264"/>
      <c r="M77" s="256"/>
      <c r="N77" s="261"/>
    </row>
    <row r="78" spans="1:14" ht="13.6" customHeight="1">
      <c r="A78" s="255" t="s">
        <v>73</v>
      </c>
      <c r="B78" s="263">
        <v>23301.955449058962</v>
      </c>
      <c r="C78" s="264">
        <v>20132.48754804804</v>
      </c>
      <c r="D78" s="264">
        <v>19015.517001606298</v>
      </c>
      <c r="E78" s="256">
        <f t="shared" si="9"/>
        <v>105.87399515010499</v>
      </c>
      <c r="F78" s="261">
        <f t="shared" si="6"/>
        <v>86.398274994818436</v>
      </c>
      <c r="G78" s="264">
        <v>22448.35844994244</v>
      </c>
      <c r="H78" s="264">
        <v>21230.878823248946</v>
      </c>
      <c r="I78" s="256">
        <f t="shared" si="8"/>
        <v>105.7344758868874</v>
      </c>
      <c r="J78" s="261">
        <f t="shared" si="7"/>
        <v>96.336800999458632</v>
      </c>
      <c r="K78" s="270" t="s">
        <v>331</v>
      </c>
      <c r="L78" s="270" t="s">
        <v>331</v>
      </c>
      <c r="M78" s="256"/>
      <c r="N78" s="261"/>
    </row>
    <row r="79" spans="1:14" ht="13.6" customHeight="1">
      <c r="A79" s="255" t="s">
        <v>90</v>
      </c>
      <c r="B79" s="263">
        <v>36149.756710669448</v>
      </c>
      <c r="C79" s="264">
        <v>19521.117166212534</v>
      </c>
      <c r="D79" s="264">
        <v>17903.856994511199</v>
      </c>
      <c r="E79" s="256">
        <f t="shared" si="9"/>
        <v>109.03302663888088</v>
      </c>
      <c r="F79" s="261">
        <f t="shared" si="6"/>
        <v>54.000687535611988</v>
      </c>
      <c r="G79" s="264">
        <v>35561.637426900583</v>
      </c>
      <c r="H79" s="264">
        <v>31408.70056497175</v>
      </c>
      <c r="I79" s="256">
        <f t="shared" si="8"/>
        <v>113.2222498455105</v>
      </c>
      <c r="J79" s="261">
        <f t="shared" si="7"/>
        <v>98.373103065461891</v>
      </c>
      <c r="K79" s="270" t="s">
        <v>331</v>
      </c>
      <c r="L79" s="270" t="s">
        <v>331</v>
      </c>
      <c r="M79" s="256"/>
      <c r="N79" s="261"/>
    </row>
    <row r="80" spans="1:14" ht="13.6" customHeight="1">
      <c r="A80" s="255" t="s">
        <v>74</v>
      </c>
      <c r="B80" s="263">
        <v>41861.142724921454</v>
      </c>
      <c r="C80" s="264">
        <v>24571.428146561979</v>
      </c>
      <c r="D80" s="264">
        <v>23414.054321905292</v>
      </c>
      <c r="E80" s="256">
        <f t="shared" si="9"/>
        <v>104.94307311644823</v>
      </c>
      <c r="F80" s="261">
        <f t="shared" si="6"/>
        <v>58.697461529003405</v>
      </c>
      <c r="G80" s="264">
        <v>39282.906688687035</v>
      </c>
      <c r="H80" s="264">
        <v>39130.364145658263</v>
      </c>
      <c r="I80" s="256">
        <f t="shared" si="8"/>
        <v>100.38983164700679</v>
      </c>
      <c r="J80" s="261">
        <f t="shared" si="7"/>
        <v>93.840980278114813</v>
      </c>
      <c r="K80" s="270" t="s">
        <v>331</v>
      </c>
      <c r="L80" s="270" t="s">
        <v>331</v>
      </c>
      <c r="M80" s="256"/>
      <c r="N80" s="261"/>
    </row>
    <row r="81" spans="1:14" ht="13.6" customHeight="1">
      <c r="A81" s="255" t="s">
        <v>75</v>
      </c>
      <c r="B81" s="263">
        <v>39230.829530387353</v>
      </c>
      <c r="C81" s="264">
        <v>26163.519972091402</v>
      </c>
      <c r="D81" s="264">
        <v>25533.859392419174</v>
      </c>
      <c r="E81" s="256">
        <f t="shared" si="9"/>
        <v>102.4659827956097</v>
      </c>
      <c r="F81" s="261">
        <f t="shared" si="6"/>
        <v>66.691222911373075</v>
      </c>
      <c r="G81" s="264">
        <v>32995.118159203979</v>
      </c>
      <c r="H81" s="264">
        <v>35045.880861850441</v>
      </c>
      <c r="I81" s="256">
        <f t="shared" si="8"/>
        <v>94.148348815284479</v>
      </c>
      <c r="J81" s="261">
        <f t="shared" si="7"/>
        <v>84.10507387728488</v>
      </c>
      <c r="K81" s="270" t="s">
        <v>331</v>
      </c>
      <c r="L81" s="270" t="s">
        <v>331</v>
      </c>
      <c r="M81" s="256"/>
      <c r="N81" s="261"/>
    </row>
    <row r="82" spans="1:14" ht="13.6" customHeight="1">
      <c r="A82" s="255" t="s">
        <v>76</v>
      </c>
      <c r="B82" s="263">
        <v>34574.039478796454</v>
      </c>
      <c r="C82" s="264">
        <v>23168.071949365476</v>
      </c>
      <c r="D82" s="264">
        <v>21491.684645588473</v>
      </c>
      <c r="E82" s="256">
        <f t="shared" si="9"/>
        <v>107.80016704796154</v>
      </c>
      <c r="F82" s="261">
        <f t="shared" si="6"/>
        <v>67.010023412433412</v>
      </c>
      <c r="G82" s="264">
        <v>22074.592878631367</v>
      </c>
      <c r="H82" s="264">
        <v>27482.880842278963</v>
      </c>
      <c r="I82" s="256">
        <f t="shared" si="8"/>
        <v>80.321247999126697</v>
      </c>
      <c r="J82" s="261">
        <f t="shared" si="7"/>
        <v>63.84730627779048</v>
      </c>
      <c r="K82" s="264"/>
      <c r="L82" s="264"/>
      <c r="M82" s="256"/>
      <c r="N82" s="261"/>
    </row>
    <row r="83" spans="1:14" ht="13.6" customHeight="1">
      <c r="A83" s="255" t="s">
        <v>77</v>
      </c>
      <c r="B83" s="263">
        <v>33465.040219738286</v>
      </c>
      <c r="C83" s="264">
        <v>28646.416357702463</v>
      </c>
      <c r="D83" s="264">
        <v>27177.843552049937</v>
      </c>
      <c r="E83" s="256">
        <f t="shared" si="9"/>
        <v>105.40356633829309</v>
      </c>
      <c r="F83" s="261">
        <f t="shared" si="6"/>
        <v>85.601021751667545</v>
      </c>
      <c r="G83" s="264">
        <v>45232.21428195409</v>
      </c>
      <c r="H83" s="264">
        <v>45026.584141580926</v>
      </c>
      <c r="I83" s="256">
        <f t="shared" si="8"/>
        <v>100.4566860762224</v>
      </c>
      <c r="J83" s="261">
        <f t="shared" si="7"/>
        <v>135.16258753896645</v>
      </c>
      <c r="K83" s="264"/>
      <c r="L83" s="264"/>
      <c r="M83" s="256"/>
      <c r="N83" s="261"/>
    </row>
    <row r="84" spans="1:14" ht="13.6" customHeight="1">
      <c r="A84" s="255" t="s">
        <v>78</v>
      </c>
      <c r="B84" s="263">
        <v>31548.326929281433</v>
      </c>
      <c r="C84" s="264">
        <v>27368.70546719979</v>
      </c>
      <c r="D84" s="264">
        <v>24951.184902235065</v>
      </c>
      <c r="E84" s="256">
        <f t="shared" si="9"/>
        <v>109.68900104118168</v>
      </c>
      <c r="F84" s="261">
        <f t="shared" si="6"/>
        <v>86.751685845494563</v>
      </c>
      <c r="G84" s="264">
        <v>32329.672830913762</v>
      </c>
      <c r="H84" s="264">
        <v>31655.71789630461</v>
      </c>
      <c r="I84" s="256">
        <f t="shared" si="8"/>
        <v>102.12901484912406</v>
      </c>
      <c r="J84" s="261">
        <f t="shared" si="7"/>
        <v>102.47666351177287</v>
      </c>
      <c r="K84" s="264">
        <v>10828.82882882883</v>
      </c>
      <c r="L84" s="264">
        <v>9692.3076923076915</v>
      </c>
      <c r="M84" s="256">
        <f>K84/L84*100</f>
        <v>111.72601172601175</v>
      </c>
      <c r="N84" s="261">
        <f>K84/$B84*100</f>
        <v>34.324574019733838</v>
      </c>
    </row>
    <row r="85" spans="1:14" ht="13.6" customHeight="1">
      <c r="A85" s="255" t="s">
        <v>79</v>
      </c>
      <c r="B85" s="263">
        <v>39078.36953685862</v>
      </c>
      <c r="C85" s="264">
        <v>24508.967691421087</v>
      </c>
      <c r="D85" s="264">
        <v>22623.992674886602</v>
      </c>
      <c r="E85" s="256">
        <f t="shared" si="9"/>
        <v>108.33175224029696</v>
      </c>
      <c r="F85" s="261">
        <f t="shared" si="6"/>
        <v>62.717477678551283</v>
      </c>
      <c r="G85" s="264">
        <v>37688.995154111653</v>
      </c>
      <c r="H85" s="264">
        <v>34274.924976536313</v>
      </c>
      <c r="I85" s="256">
        <f t="shared" si="8"/>
        <v>109.96083924301081</v>
      </c>
      <c r="J85" s="261">
        <f t="shared" si="7"/>
        <v>96.444645978802896</v>
      </c>
      <c r="K85" s="270" t="s">
        <v>331</v>
      </c>
      <c r="L85" s="270" t="s">
        <v>331</v>
      </c>
      <c r="M85" s="256"/>
      <c r="N85" s="261"/>
    </row>
    <row r="86" spans="1:14" ht="18" customHeight="1">
      <c r="A86" s="253" t="s">
        <v>339</v>
      </c>
      <c r="B86" s="250">
        <v>49951.630611214023</v>
      </c>
      <c r="C86" s="251">
        <v>37756.264563460078</v>
      </c>
      <c r="D86" s="251">
        <v>35981.742614387644</v>
      </c>
      <c r="E86" s="254">
        <f t="shared" si="9"/>
        <v>104.93172876058226</v>
      </c>
      <c r="F86" s="252">
        <f>C86/B86*100</f>
        <v>75.585649760518308</v>
      </c>
      <c r="G86" s="251">
        <v>34997.153247697075</v>
      </c>
      <c r="H86" s="251">
        <v>34002.780703281271</v>
      </c>
      <c r="I86" s="254">
        <f t="shared" si="8"/>
        <v>102.92438595858675</v>
      </c>
      <c r="J86" s="252">
        <f>G86/$B86*100</f>
        <v>70.062083698705706</v>
      </c>
      <c r="K86" s="251"/>
      <c r="L86" s="251"/>
      <c r="M86" s="254"/>
      <c r="N86" s="252"/>
    </row>
    <row r="87" spans="1:14" ht="13.6" customHeight="1">
      <c r="A87" s="255" t="s">
        <v>81</v>
      </c>
      <c r="B87" s="263">
        <v>61970.425822435471</v>
      </c>
      <c r="C87" s="264">
        <v>28201.590803104405</v>
      </c>
      <c r="D87" s="264">
        <v>25336.294572249652</v>
      </c>
      <c r="E87" s="256">
        <f t="shared" si="9"/>
        <v>111.30905793143509</v>
      </c>
      <c r="F87" s="261">
        <f>C87/B87*100</f>
        <v>45.508144294361841</v>
      </c>
      <c r="G87" s="264">
        <v>39682.80631794269</v>
      </c>
      <c r="H87" s="264">
        <v>37974.723249034687</v>
      </c>
      <c r="I87" s="256">
        <f t="shared" si="8"/>
        <v>104.49794737859325</v>
      </c>
      <c r="J87" s="261">
        <f>G87/$B87*100</f>
        <v>64.035071231632756</v>
      </c>
      <c r="K87" s="270"/>
      <c r="L87" s="270"/>
      <c r="M87" s="256"/>
      <c r="N87" s="261"/>
    </row>
    <row r="88" spans="1:14" ht="13.6" customHeight="1">
      <c r="A88" s="255" t="s">
        <v>82</v>
      </c>
      <c r="B88" s="263">
        <v>65263.239915248523</v>
      </c>
      <c r="C88" s="264">
        <v>68150.979947840184</v>
      </c>
      <c r="D88" s="264">
        <v>63381.131189970845</v>
      </c>
      <c r="E88" s="256">
        <f>C88/D88*100</f>
        <v>107.52566050544725</v>
      </c>
      <c r="F88" s="261">
        <f t="shared" ref="F88:F95" si="10">C88/B88*100</f>
        <v>104.42475739228041</v>
      </c>
      <c r="G88" s="264">
        <v>51849.053281956934</v>
      </c>
      <c r="H88" s="264">
        <v>51893.738810222545</v>
      </c>
      <c r="I88" s="256">
        <f t="shared" si="8"/>
        <v>99.913890328023911</v>
      </c>
      <c r="J88" s="261">
        <f t="shared" ref="J88:J94" si="11">G88/$B88*100</f>
        <v>79.446030183742977</v>
      </c>
      <c r="K88" s="264"/>
      <c r="L88" s="270"/>
      <c r="M88" s="256"/>
      <c r="N88" s="261"/>
    </row>
    <row r="89" spans="1:14" ht="13.6" customHeight="1">
      <c r="A89" s="255" t="s">
        <v>83</v>
      </c>
      <c r="B89" s="263">
        <v>39110.471522436397</v>
      </c>
      <c r="C89" s="264">
        <v>29563.308982280549</v>
      </c>
      <c r="D89" s="264">
        <v>26303.258339674765</v>
      </c>
      <c r="E89" s="256">
        <f t="shared" si="9"/>
        <v>112.39409430005276</v>
      </c>
      <c r="F89" s="261">
        <f t="shared" si="10"/>
        <v>75.589242040513483</v>
      </c>
      <c r="G89" s="264">
        <v>30304.759062067653</v>
      </c>
      <c r="H89" s="264">
        <v>28040.980014346474</v>
      </c>
      <c r="I89" s="256">
        <f t="shared" si="8"/>
        <v>108.07310959375518</v>
      </c>
      <c r="J89" s="261">
        <f t="shared" si="11"/>
        <v>77.485026087406808</v>
      </c>
      <c r="K89" s="270"/>
      <c r="L89" s="270"/>
      <c r="M89" s="256"/>
      <c r="N89" s="261"/>
    </row>
    <row r="90" spans="1:14" ht="13.6" customHeight="1">
      <c r="A90" s="255" t="s">
        <v>84</v>
      </c>
      <c r="B90" s="263">
        <v>43113.930608153278</v>
      </c>
      <c r="C90" s="264">
        <v>25834.844611660716</v>
      </c>
      <c r="D90" s="264">
        <v>24850.31171405171</v>
      </c>
      <c r="E90" s="256">
        <f t="shared" si="9"/>
        <v>103.96185331169225</v>
      </c>
      <c r="F90" s="261">
        <f t="shared" si="10"/>
        <v>59.922266996401127</v>
      </c>
      <c r="G90" s="264">
        <v>45406.113692049163</v>
      </c>
      <c r="H90" s="264">
        <v>46986.215652066247</v>
      </c>
      <c r="I90" s="256">
        <f t="shared" si="8"/>
        <v>96.637094649805874</v>
      </c>
      <c r="J90" s="261">
        <f t="shared" si="11"/>
        <v>105.31657181695795</v>
      </c>
      <c r="K90" s="270"/>
      <c r="L90" s="270"/>
      <c r="M90" s="256"/>
      <c r="N90" s="261"/>
    </row>
    <row r="91" spans="1:14" ht="13.6" customHeight="1">
      <c r="A91" s="255" t="s">
        <v>85</v>
      </c>
      <c r="B91" s="263">
        <v>38917.075295730225</v>
      </c>
      <c r="C91" s="264">
        <v>26066.834590912335</v>
      </c>
      <c r="D91" s="264">
        <v>26099.940084163383</v>
      </c>
      <c r="E91" s="256">
        <f t="shared" si="9"/>
        <v>99.873158738509389</v>
      </c>
      <c r="F91" s="261">
        <f t="shared" si="10"/>
        <v>66.980456246598379</v>
      </c>
      <c r="G91" s="264">
        <v>30059.777643312103</v>
      </c>
      <c r="H91" s="264">
        <v>29570.375048309179</v>
      </c>
      <c r="I91" s="256">
        <f t="shared" si="8"/>
        <v>101.65504358400388</v>
      </c>
      <c r="J91" s="261">
        <f t="shared" si="11"/>
        <v>77.240587620956461</v>
      </c>
      <c r="K91" s="264"/>
      <c r="L91" s="264"/>
      <c r="M91" s="256"/>
      <c r="N91" s="261"/>
    </row>
    <row r="92" spans="1:14" ht="13.6" customHeight="1">
      <c r="A92" s="255" t="s">
        <v>86</v>
      </c>
      <c r="B92" s="263">
        <v>77433.380172227175</v>
      </c>
      <c r="C92" s="264">
        <v>55730.002369186048</v>
      </c>
      <c r="D92" s="264">
        <v>42741.836743185078</v>
      </c>
      <c r="E92" s="256">
        <f t="shared" si="9"/>
        <v>130.38747657018237</v>
      </c>
      <c r="F92" s="261">
        <f t="shared" si="10"/>
        <v>71.971547987743122</v>
      </c>
      <c r="G92" s="264">
        <v>12723.529411764706</v>
      </c>
      <c r="H92" s="264">
        <v>12723.529411764706</v>
      </c>
      <c r="I92" s="256">
        <f t="shared" si="8"/>
        <v>100</v>
      </c>
      <c r="J92" s="261">
        <f t="shared" si="11"/>
        <v>16.431582068954057</v>
      </c>
      <c r="K92" s="270"/>
      <c r="L92" s="270"/>
      <c r="M92" s="256"/>
      <c r="N92" s="261"/>
    </row>
    <row r="93" spans="1:14" ht="13.6" customHeight="1">
      <c r="A93" s="255" t="s">
        <v>87</v>
      </c>
      <c r="B93" s="263">
        <v>71702.555076646473</v>
      </c>
      <c r="C93" s="264">
        <v>50691.933601096054</v>
      </c>
      <c r="D93" s="264">
        <v>62112.217147212366</v>
      </c>
      <c r="E93" s="256">
        <f t="shared" si="9"/>
        <v>81.613466608269576</v>
      </c>
      <c r="F93" s="261">
        <f t="shared" si="10"/>
        <v>70.697527510573224</v>
      </c>
      <c r="G93" s="264">
        <v>35191.522030324806</v>
      </c>
      <c r="H93" s="264">
        <v>35131.811044020615</v>
      </c>
      <c r="I93" s="256">
        <f t="shared" si="8"/>
        <v>100.16996273328857</v>
      </c>
      <c r="J93" s="261">
        <f t="shared" si="11"/>
        <v>49.079871690355823</v>
      </c>
      <c r="K93" s="270"/>
      <c r="L93" s="270"/>
      <c r="M93" s="256"/>
      <c r="N93" s="261"/>
    </row>
    <row r="94" spans="1:14" ht="13.6" customHeight="1">
      <c r="A94" s="255" t="s">
        <v>88</v>
      </c>
      <c r="B94" s="263">
        <v>36255.506695958575</v>
      </c>
      <c r="C94" s="264">
        <v>17424.959363957598</v>
      </c>
      <c r="D94" s="264">
        <v>17540.021634615383</v>
      </c>
      <c r="E94" s="256">
        <f t="shared" si="9"/>
        <v>99.344001546550501</v>
      </c>
      <c r="F94" s="261">
        <f t="shared" si="10"/>
        <v>48.061552442459643</v>
      </c>
      <c r="G94" s="264">
        <v>21400</v>
      </c>
      <c r="H94" s="264">
        <v>14670</v>
      </c>
      <c r="I94" s="256">
        <f t="shared" si="8"/>
        <v>145.87593728698022</v>
      </c>
      <c r="J94" s="261">
        <f t="shared" si="11"/>
        <v>59.025516260087109</v>
      </c>
      <c r="K94" s="270"/>
      <c r="L94" s="270"/>
      <c r="M94" s="256"/>
      <c r="N94" s="261"/>
    </row>
    <row r="95" spans="1:14" ht="13.6" customHeight="1">
      <c r="A95" s="255" t="s">
        <v>89</v>
      </c>
      <c r="B95" s="271">
        <v>94178.503290013949</v>
      </c>
      <c r="C95" s="264">
        <v>54031.893754925535</v>
      </c>
      <c r="D95" s="264">
        <v>66566.126112921062</v>
      </c>
      <c r="E95" s="256">
        <f t="shared" si="9"/>
        <v>81.170254166912486</v>
      </c>
      <c r="F95" s="261">
        <f t="shared" si="10"/>
        <v>57.37179066069816</v>
      </c>
      <c r="G95" s="264">
        <v>54935.170940170938</v>
      </c>
      <c r="H95" s="264">
        <v>51687.841975308642</v>
      </c>
      <c r="I95" s="256"/>
      <c r="J95" s="261"/>
      <c r="K95" s="270" t="s">
        <v>331</v>
      </c>
      <c r="L95" s="270" t="s">
        <v>331</v>
      </c>
      <c r="M95" s="256"/>
      <c r="N95" s="261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>
      <c r="D190" s="245"/>
      <c r="H190" s="245"/>
    </row>
    <row r="191" spans="1:14">
      <c r="D191" s="245"/>
      <c r="H191" s="245"/>
    </row>
    <row r="192" spans="1:14">
      <c r="D192" s="245"/>
      <c r="H192" s="245"/>
    </row>
    <row r="193" spans="4:8">
      <c r="D193" s="245"/>
      <c r="H193" s="245"/>
    </row>
    <row r="194" spans="4:8">
      <c r="D194" s="245"/>
      <c r="H194" s="245"/>
    </row>
    <row r="195" spans="4:8">
      <c r="D195" s="245"/>
      <c r="H195" s="245"/>
    </row>
    <row r="196" spans="4:8">
      <c r="D196" s="245"/>
      <c r="H196" s="245"/>
    </row>
    <row r="197" spans="4:8">
      <c r="D197" s="245"/>
      <c r="H197" s="245"/>
    </row>
    <row r="198" spans="4:8">
      <c r="D198" s="245"/>
      <c r="H198" s="245"/>
    </row>
    <row r="199" spans="4:8">
      <c r="D199" s="245"/>
      <c r="H199" s="245"/>
    </row>
    <row r="200" spans="4:8">
      <c r="D200" s="245"/>
      <c r="H200" s="245"/>
    </row>
    <row r="201" spans="4:8">
      <c r="D201" s="245"/>
      <c r="H201" s="245"/>
    </row>
    <row r="202" spans="4:8">
      <c r="D202" s="245"/>
      <c r="H202" s="245"/>
    </row>
    <row r="203" spans="4:8">
      <c r="D203" s="245"/>
      <c r="H203" s="245"/>
    </row>
    <row r="204" spans="4:8">
      <c r="D204" s="245"/>
      <c r="H204" s="245"/>
    </row>
    <row r="205" spans="4:8">
      <c r="D205" s="245"/>
      <c r="H205" s="245"/>
    </row>
    <row r="206" spans="4:8">
      <c r="D206" s="245"/>
      <c r="H206" s="245"/>
    </row>
    <row r="207" spans="4:8">
      <c r="D207" s="245"/>
      <c r="H207" s="245"/>
    </row>
    <row r="208" spans="4:8">
      <c r="D208" s="245"/>
      <c r="H208" s="245"/>
    </row>
    <row r="209" spans="4:8">
      <c r="D209" s="245"/>
      <c r="H209" s="245"/>
    </row>
    <row r="210" spans="4:8">
      <c r="D210" s="245"/>
      <c r="H210" s="245"/>
    </row>
    <row r="211" spans="4:8">
      <c r="D211" s="245"/>
      <c r="H211" s="245"/>
    </row>
    <row r="212" spans="4:8">
      <c r="D212" s="245"/>
      <c r="H212" s="245"/>
    </row>
    <row r="213" spans="4:8">
      <c r="D213" s="245"/>
      <c r="H213" s="245"/>
    </row>
    <row r="214" spans="4:8">
      <c r="D214" s="245"/>
      <c r="H214" s="245"/>
    </row>
    <row r="215" spans="4:8">
      <c r="D215" s="245"/>
      <c r="H215" s="245"/>
    </row>
    <row r="216" spans="4:8">
      <c r="D216" s="245"/>
      <c r="H216" s="245"/>
    </row>
    <row r="217" spans="4:8">
      <c r="D217" s="245"/>
      <c r="H217" s="245"/>
    </row>
    <row r="218" spans="4:8">
      <c r="D218" s="245"/>
      <c r="H218" s="245"/>
    </row>
    <row r="219" spans="4:8">
      <c r="D219" s="245"/>
      <c r="H219" s="245"/>
    </row>
    <row r="220" spans="4:8">
      <c r="D220" s="245"/>
      <c r="H220" s="245"/>
    </row>
    <row r="221" spans="4:8">
      <c r="D221" s="245"/>
      <c r="H221" s="245"/>
    </row>
    <row r="222" spans="4:8">
      <c r="D222" s="245"/>
      <c r="H222" s="245"/>
    </row>
    <row r="223" spans="4:8">
      <c r="D223" s="245"/>
      <c r="H223" s="245"/>
    </row>
    <row r="224" spans="4:8">
      <c r="D224" s="245"/>
      <c r="H224" s="245"/>
    </row>
    <row r="225" spans="4:8">
      <c r="D225" s="245"/>
      <c r="H225" s="245"/>
    </row>
    <row r="226" spans="4:8">
      <c r="D226" s="245"/>
      <c r="H226" s="245"/>
    </row>
    <row r="227" spans="4:8">
      <c r="D227" s="245"/>
      <c r="H227" s="245"/>
    </row>
    <row r="228" spans="4:8">
      <c r="D228" s="245"/>
      <c r="H228" s="245"/>
    </row>
    <row r="229" spans="4:8">
      <c r="D229" s="245"/>
      <c r="H229" s="245"/>
    </row>
    <row r="230" spans="4:8">
      <c r="D230" s="245"/>
      <c r="H230" s="245"/>
    </row>
    <row r="231" spans="4:8">
      <c r="D231" s="245"/>
      <c r="H231" s="245"/>
    </row>
    <row r="232" spans="4:8">
      <c r="D232" s="245"/>
      <c r="H232" s="245"/>
    </row>
    <row r="233" spans="4:8">
      <c r="D233" s="245"/>
      <c r="H233" s="245"/>
    </row>
    <row r="234" spans="4:8">
      <c r="D234" s="245"/>
      <c r="H234" s="245"/>
    </row>
    <row r="235" spans="4:8">
      <c r="D235" s="245"/>
      <c r="H235" s="245"/>
    </row>
    <row r="236" spans="4:8">
      <c r="D236" s="245"/>
      <c r="H236" s="245"/>
    </row>
    <row r="237" spans="4:8">
      <c r="D237" s="245"/>
      <c r="H237" s="245"/>
    </row>
    <row r="238" spans="4:8">
      <c r="D238" s="245"/>
      <c r="H238" s="245"/>
    </row>
    <row r="239" spans="4:8">
      <c r="D239" s="245"/>
      <c r="H239" s="245"/>
    </row>
    <row r="240" spans="4:8">
      <c r="D240" s="245"/>
      <c r="H240" s="245"/>
    </row>
    <row r="241" spans="4:8">
      <c r="D241" s="245"/>
      <c r="H241" s="245"/>
    </row>
    <row r="242" spans="4:8">
      <c r="D242" s="245"/>
      <c r="H242" s="245"/>
    </row>
    <row r="243" spans="4:8">
      <c r="D243" s="245"/>
      <c r="H243" s="245"/>
    </row>
    <row r="244" spans="4:8">
      <c r="D244" s="245"/>
      <c r="H244" s="245"/>
    </row>
    <row r="245" spans="4:8">
      <c r="D245" s="245"/>
      <c r="H245" s="245"/>
    </row>
    <row r="246" spans="4:8">
      <c r="D246" s="245"/>
      <c r="H246" s="245"/>
    </row>
    <row r="247" spans="4:8">
      <c r="D247" s="245"/>
      <c r="H247" s="245"/>
    </row>
    <row r="248" spans="4:8">
      <c r="D248" s="245"/>
      <c r="H248" s="245"/>
    </row>
    <row r="249" spans="4:8">
      <c r="D249" s="245"/>
      <c r="H249" s="245"/>
    </row>
    <row r="250" spans="4:8">
      <c r="D250" s="245"/>
      <c r="H250" s="245"/>
    </row>
    <row r="251" spans="4:8">
      <c r="D251" s="245"/>
      <c r="H251" s="245"/>
    </row>
    <row r="252" spans="4:8">
      <c r="D252" s="245"/>
      <c r="H252" s="245"/>
    </row>
    <row r="253" spans="4:8">
      <c r="D253" s="245"/>
      <c r="H253" s="245"/>
    </row>
    <row r="254" spans="4:8">
      <c r="D254" s="245"/>
      <c r="H254" s="245"/>
    </row>
    <row r="255" spans="4:8">
      <c r="D255" s="245"/>
      <c r="H255" s="245"/>
    </row>
    <row r="256" spans="4:8">
      <c r="D256" s="245"/>
      <c r="H256" s="245"/>
    </row>
    <row r="257" spans="4:8">
      <c r="D257" s="245"/>
      <c r="H257" s="245"/>
    </row>
    <row r="258" spans="4:8">
      <c r="D258" s="245"/>
      <c r="H258" s="245"/>
    </row>
    <row r="259" spans="4:8">
      <c r="D259" s="245"/>
      <c r="H259" s="245"/>
    </row>
    <row r="260" spans="4:8">
      <c r="D260" s="245"/>
      <c r="H260" s="245"/>
    </row>
    <row r="261" spans="4:8">
      <c r="D261" s="245"/>
      <c r="H261" s="245"/>
    </row>
    <row r="262" spans="4:8">
      <c r="D262" s="245"/>
      <c r="H262" s="245"/>
    </row>
    <row r="263" spans="4:8">
      <c r="D263" s="245"/>
      <c r="H263" s="245"/>
    </row>
    <row r="264" spans="4:8">
      <c r="D264" s="245"/>
      <c r="H264" s="245"/>
    </row>
    <row r="265" spans="4:8">
      <c r="D265" s="245"/>
      <c r="H265" s="245"/>
    </row>
    <row r="266" spans="4:8">
      <c r="D266" s="245"/>
      <c r="H266" s="245"/>
    </row>
    <row r="267" spans="4:8">
      <c r="D267" s="245"/>
      <c r="H267" s="245"/>
    </row>
    <row r="268" spans="4:8">
      <c r="D268" s="245"/>
      <c r="H268" s="245"/>
    </row>
    <row r="269" spans="4:8">
      <c r="D269" s="245"/>
      <c r="H269" s="245"/>
    </row>
    <row r="270" spans="4:8">
      <c r="D270" s="245"/>
      <c r="H270" s="245"/>
    </row>
    <row r="271" spans="4:8">
      <c r="D271" s="245"/>
      <c r="H271" s="245"/>
    </row>
    <row r="272" spans="4:8">
      <c r="D272" s="245"/>
      <c r="H272" s="245"/>
    </row>
    <row r="273" spans="4:8">
      <c r="D273" s="245"/>
      <c r="H273" s="245"/>
    </row>
    <row r="274" spans="4:8">
      <c r="D274" s="245"/>
      <c r="H274" s="245"/>
    </row>
    <row r="275" spans="4:8">
      <c r="D275" s="245"/>
      <c r="H275" s="245"/>
    </row>
    <row r="276" spans="4:8">
      <c r="D276" s="245"/>
      <c r="H276" s="245"/>
    </row>
    <row r="277" spans="4:8">
      <c r="D277" s="245"/>
      <c r="H277" s="245"/>
    </row>
    <row r="278" spans="4:8">
      <c r="D278" s="245"/>
      <c r="H278" s="245"/>
    </row>
    <row r="279" spans="4:8">
      <c r="D279" s="245"/>
      <c r="H279" s="245"/>
    </row>
    <row r="280" spans="4:8">
      <c r="D280" s="245"/>
      <c r="H280" s="245"/>
    </row>
    <row r="281" spans="4:8">
      <c r="D281" s="245"/>
      <c r="H281" s="245"/>
    </row>
    <row r="282" spans="4:8">
      <c r="D282" s="245"/>
      <c r="H282" s="245"/>
    </row>
    <row r="283" spans="4:8">
      <c r="D283" s="245"/>
      <c r="H283" s="245"/>
    </row>
    <row r="284" spans="4:8">
      <c r="D284" s="245"/>
      <c r="H284" s="245"/>
    </row>
    <row r="285" spans="4:8">
      <c r="D285" s="245"/>
      <c r="H285" s="245"/>
    </row>
    <row r="286" spans="4:8">
      <c r="D286" s="245"/>
      <c r="H286" s="245"/>
    </row>
    <row r="287" spans="4:8">
      <c r="D287" s="245"/>
      <c r="H287" s="245"/>
    </row>
    <row r="288" spans="4:8">
      <c r="D288" s="245"/>
      <c r="H288" s="245"/>
    </row>
    <row r="289" spans="4:8">
      <c r="D289" s="245"/>
      <c r="H289" s="245"/>
    </row>
    <row r="290" spans="4:8">
      <c r="D290" s="245"/>
      <c r="H290" s="245"/>
    </row>
    <row r="291" spans="4:8">
      <c r="D291" s="245"/>
      <c r="H291" s="245"/>
    </row>
    <row r="292" spans="4:8">
      <c r="D292" s="245"/>
      <c r="H292" s="245"/>
    </row>
    <row r="293" spans="4:8">
      <c r="D293" s="245"/>
      <c r="H293" s="245"/>
    </row>
    <row r="294" spans="4:8">
      <c r="D294" s="245"/>
      <c r="H294" s="245"/>
    </row>
    <row r="295" spans="4:8">
      <c r="D295" s="245"/>
      <c r="H295" s="245"/>
    </row>
    <row r="296" spans="4:8">
      <c r="D296" s="245"/>
      <c r="H296" s="245"/>
    </row>
    <row r="297" spans="4:8">
      <c r="D297" s="245"/>
      <c r="H297" s="245"/>
    </row>
    <row r="298" spans="4:8">
      <c r="D298" s="245"/>
      <c r="H298" s="245"/>
    </row>
    <row r="299" spans="4:8">
      <c r="D299" s="245"/>
      <c r="H299" s="245"/>
    </row>
    <row r="300" spans="4:8">
      <c r="D300" s="245"/>
      <c r="H300" s="245"/>
    </row>
    <row r="301" spans="4:8">
      <c r="D301" s="245"/>
      <c r="H301" s="245"/>
    </row>
    <row r="302" spans="4:8">
      <c r="D302" s="245"/>
      <c r="H302" s="245"/>
    </row>
    <row r="303" spans="4:8">
      <c r="D303" s="245"/>
      <c r="H303" s="245"/>
    </row>
    <row r="304" spans="4:8">
      <c r="D304" s="245"/>
      <c r="H304" s="245"/>
    </row>
    <row r="305" spans="4:8">
      <c r="D305" s="245"/>
      <c r="H305" s="245"/>
    </row>
    <row r="306" spans="4:8">
      <c r="D306" s="245"/>
      <c r="H306" s="245"/>
    </row>
    <row r="307" spans="4:8">
      <c r="D307" s="245"/>
      <c r="H307" s="245"/>
    </row>
    <row r="308" spans="4:8">
      <c r="D308" s="245"/>
      <c r="H308" s="245"/>
    </row>
    <row r="309" spans="4:8">
      <c r="D309" s="245"/>
      <c r="H309" s="245"/>
    </row>
    <row r="310" spans="4:8">
      <c r="D310" s="245"/>
      <c r="H310" s="245"/>
    </row>
    <row r="311" spans="4:8">
      <c r="D311" s="245"/>
      <c r="H311" s="245"/>
    </row>
    <row r="312" spans="4:8">
      <c r="D312" s="245"/>
      <c r="H312" s="245"/>
    </row>
    <row r="313" spans="4:8">
      <c r="D313" s="245"/>
      <c r="H313" s="245"/>
    </row>
    <row r="314" spans="4:8">
      <c r="D314" s="245"/>
      <c r="H314" s="245"/>
    </row>
    <row r="315" spans="4:8">
      <c r="D315" s="245"/>
      <c r="H315" s="245"/>
    </row>
    <row r="316" spans="4:8">
      <c r="D316" s="245"/>
      <c r="H316" s="245"/>
    </row>
    <row r="317" spans="4:8">
      <c r="D317" s="245"/>
      <c r="H317" s="245"/>
    </row>
    <row r="318" spans="4:8">
      <c r="D318" s="245"/>
      <c r="H318" s="245"/>
    </row>
    <row r="319" spans="4:8">
      <c r="D319" s="245"/>
      <c r="H319" s="245"/>
    </row>
    <row r="320" spans="4:8">
      <c r="D320" s="245"/>
      <c r="H320" s="245"/>
    </row>
    <row r="321" spans="4:8">
      <c r="D321" s="245"/>
      <c r="H321" s="245"/>
    </row>
    <row r="322" spans="4:8">
      <c r="D322" s="245"/>
      <c r="H322" s="245"/>
    </row>
    <row r="323" spans="4:8">
      <c r="D323" s="245"/>
      <c r="H323" s="245"/>
    </row>
    <row r="324" spans="4:8">
      <c r="D324" s="245"/>
      <c r="H324" s="245"/>
    </row>
    <row r="325" spans="4:8">
      <c r="D325" s="245"/>
      <c r="H325" s="245"/>
    </row>
    <row r="326" spans="4:8">
      <c r="D326" s="245"/>
      <c r="H326" s="245"/>
    </row>
    <row r="327" spans="4:8">
      <c r="D327" s="245"/>
      <c r="H327" s="245"/>
    </row>
    <row r="328" spans="4:8">
      <c r="D328" s="245"/>
      <c r="H328" s="245"/>
    </row>
    <row r="329" spans="4:8">
      <c r="D329" s="245"/>
      <c r="H329" s="245"/>
    </row>
    <row r="330" spans="4:8">
      <c r="D330" s="245"/>
      <c r="H330" s="245"/>
    </row>
    <row r="331" spans="4:8">
      <c r="D331" s="245"/>
      <c r="H331" s="245"/>
    </row>
    <row r="332" spans="4:8">
      <c r="D332" s="245"/>
      <c r="H332" s="245"/>
    </row>
    <row r="333" spans="4:8">
      <c r="D333" s="245"/>
      <c r="H333" s="245"/>
    </row>
    <row r="334" spans="4:8">
      <c r="D334" s="245"/>
      <c r="H334" s="245"/>
    </row>
    <row r="335" spans="4:8">
      <c r="D335" s="245"/>
      <c r="H335" s="245"/>
    </row>
    <row r="336" spans="4:8">
      <c r="D336" s="245"/>
      <c r="H336" s="245"/>
    </row>
    <row r="337" spans="4:8">
      <c r="D337" s="245"/>
      <c r="H337" s="245"/>
    </row>
    <row r="338" spans="4:8">
      <c r="D338" s="245"/>
      <c r="H338" s="245"/>
    </row>
    <row r="339" spans="4:8">
      <c r="D339" s="245"/>
      <c r="H339" s="245"/>
    </row>
    <row r="340" spans="4:8">
      <c r="D340" s="245"/>
      <c r="H340" s="245"/>
    </row>
    <row r="341" spans="4:8">
      <c r="D341" s="245"/>
      <c r="H341" s="245"/>
    </row>
    <row r="342" spans="4:8">
      <c r="D342" s="245"/>
      <c r="H342" s="245"/>
    </row>
    <row r="343" spans="4:8">
      <c r="D343" s="245"/>
      <c r="H343" s="245"/>
    </row>
    <row r="344" spans="4:8">
      <c r="D344" s="245"/>
      <c r="H344" s="245"/>
    </row>
    <row r="345" spans="4:8">
      <c r="D345" s="245"/>
      <c r="H345" s="245"/>
    </row>
    <row r="346" spans="4:8">
      <c r="D346" s="245"/>
      <c r="H346" s="245"/>
    </row>
    <row r="347" spans="4:8">
      <c r="D347" s="245"/>
      <c r="H347" s="245"/>
    </row>
    <row r="348" spans="4:8">
      <c r="D348" s="245"/>
      <c r="H348" s="245"/>
    </row>
    <row r="349" spans="4:8">
      <c r="D349" s="245"/>
      <c r="H349" s="245"/>
    </row>
    <row r="350" spans="4:8">
      <c r="D350" s="245"/>
      <c r="H350" s="245"/>
    </row>
    <row r="351" spans="4:8">
      <c r="D351" s="245"/>
      <c r="H351" s="245"/>
    </row>
    <row r="352" spans="4:8">
      <c r="D352" s="245"/>
      <c r="H352" s="245"/>
    </row>
    <row r="353" spans="4:8">
      <c r="D353" s="245"/>
      <c r="H353" s="245"/>
    </row>
    <row r="354" spans="4:8">
      <c r="D354" s="245"/>
      <c r="H354" s="245"/>
    </row>
    <row r="355" spans="4:8">
      <c r="D355" s="245"/>
      <c r="H355" s="245"/>
    </row>
    <row r="356" spans="4:8">
      <c r="D356" s="245"/>
      <c r="H356" s="245"/>
    </row>
    <row r="357" spans="4:8">
      <c r="D357" s="245"/>
      <c r="H357" s="245"/>
    </row>
    <row r="358" spans="4:8">
      <c r="D358" s="245"/>
      <c r="H358" s="245"/>
    </row>
    <row r="359" spans="4:8">
      <c r="D359" s="245"/>
      <c r="H359" s="245"/>
    </row>
    <row r="360" spans="4:8">
      <c r="D360" s="245"/>
      <c r="H360" s="245"/>
    </row>
    <row r="361" spans="4:8">
      <c r="D361" s="245"/>
      <c r="H361" s="245"/>
    </row>
    <row r="362" spans="4:8">
      <c r="D362" s="245"/>
      <c r="H362" s="245"/>
    </row>
    <row r="363" spans="4:8">
      <c r="D363" s="245"/>
      <c r="H363" s="245"/>
    </row>
    <row r="364" spans="4:8">
      <c r="D364" s="245"/>
      <c r="H364" s="245"/>
    </row>
    <row r="365" spans="4:8">
      <c r="D365" s="245"/>
      <c r="H365" s="245"/>
    </row>
    <row r="366" spans="4:8">
      <c r="D366" s="245"/>
      <c r="H366" s="245"/>
    </row>
    <row r="367" spans="4:8">
      <c r="D367" s="245"/>
      <c r="H367" s="245"/>
    </row>
    <row r="368" spans="4:8">
      <c r="D368" s="245"/>
      <c r="H368" s="245"/>
    </row>
    <row r="369" spans="4:8">
      <c r="D369" s="245"/>
      <c r="H369" s="245"/>
    </row>
    <row r="370" spans="4:8">
      <c r="D370" s="245"/>
      <c r="H370" s="245"/>
    </row>
    <row r="371" spans="4:8">
      <c r="D371" s="245"/>
      <c r="H371" s="245"/>
    </row>
    <row r="372" spans="4:8">
      <c r="D372" s="245"/>
      <c r="H372" s="245"/>
    </row>
    <row r="373" spans="4:8">
      <c r="D373" s="245"/>
      <c r="H373" s="245"/>
    </row>
    <row r="374" spans="4:8">
      <c r="D374" s="245"/>
      <c r="H374" s="245"/>
    </row>
    <row r="375" spans="4:8">
      <c r="D375" s="245"/>
      <c r="H375" s="245"/>
    </row>
    <row r="376" spans="4:8">
      <c r="D376" s="245"/>
      <c r="H376" s="245"/>
    </row>
    <row r="377" spans="4:8">
      <c r="D377" s="245"/>
      <c r="H377" s="245"/>
    </row>
    <row r="378" spans="4:8">
      <c r="D378" s="245"/>
      <c r="H378" s="245"/>
    </row>
    <row r="379" spans="4:8">
      <c r="D379" s="245"/>
      <c r="H379" s="245"/>
    </row>
    <row r="380" spans="4:8">
      <c r="D380" s="245"/>
      <c r="H380" s="245"/>
    </row>
    <row r="381" spans="4:8">
      <c r="D381" s="245"/>
      <c r="H381" s="245"/>
    </row>
    <row r="382" spans="4:8">
      <c r="D382" s="245"/>
      <c r="H382" s="245"/>
    </row>
    <row r="383" spans="4:8">
      <c r="D383" s="245"/>
      <c r="H383" s="245"/>
    </row>
    <row r="384" spans="4:8">
      <c r="D384" s="245"/>
      <c r="H384" s="245"/>
    </row>
    <row r="385" spans="4:8">
      <c r="D385" s="245"/>
      <c r="H385" s="245"/>
    </row>
    <row r="386" spans="4:8">
      <c r="D386" s="245"/>
      <c r="H386" s="245"/>
    </row>
    <row r="387" spans="4:8">
      <c r="D387" s="245"/>
      <c r="H387" s="245"/>
    </row>
    <row r="388" spans="4:8">
      <c r="D388" s="245"/>
      <c r="H388" s="245"/>
    </row>
    <row r="389" spans="4:8">
      <c r="D389" s="245"/>
      <c r="H389" s="245"/>
    </row>
    <row r="390" spans="4:8">
      <c r="D390" s="245"/>
      <c r="H390" s="245"/>
    </row>
    <row r="391" spans="4:8">
      <c r="D391" s="245"/>
      <c r="H391" s="245"/>
    </row>
    <row r="392" spans="4:8">
      <c r="D392" s="245"/>
      <c r="H392" s="245"/>
    </row>
    <row r="393" spans="4:8">
      <c r="D393" s="245"/>
      <c r="H393" s="245"/>
    </row>
    <row r="394" spans="4:8">
      <c r="D394" s="245"/>
      <c r="H394" s="245"/>
    </row>
    <row r="395" spans="4:8">
      <c r="D395" s="245"/>
      <c r="H395" s="245"/>
    </row>
    <row r="396" spans="4:8">
      <c r="D396" s="245"/>
      <c r="H396" s="245"/>
    </row>
    <row r="397" spans="4:8">
      <c r="D397" s="245"/>
      <c r="H397" s="245"/>
    </row>
    <row r="398" spans="4:8">
      <c r="D398" s="245"/>
      <c r="H398" s="245"/>
    </row>
    <row r="399" spans="4:8">
      <c r="D399" s="245"/>
      <c r="H399" s="245"/>
    </row>
    <row r="400" spans="4:8">
      <c r="D400" s="245"/>
      <c r="H400" s="245"/>
    </row>
    <row r="401" spans="4:8">
      <c r="D401" s="245"/>
      <c r="H401" s="245"/>
    </row>
    <row r="402" spans="4:8">
      <c r="D402" s="245"/>
      <c r="H402" s="245"/>
    </row>
    <row r="403" spans="4:8">
      <c r="D403" s="245"/>
      <c r="H403" s="245"/>
    </row>
    <row r="404" spans="4:8">
      <c r="D404" s="245"/>
      <c r="H404" s="245"/>
    </row>
    <row r="405" spans="4:8">
      <c r="D405" s="245"/>
      <c r="H405" s="245"/>
    </row>
    <row r="406" spans="4:8">
      <c r="D406" s="245"/>
      <c r="H406" s="245"/>
    </row>
    <row r="407" spans="4:8">
      <c r="D407" s="245"/>
      <c r="H407" s="245"/>
    </row>
    <row r="408" spans="4:8">
      <c r="D408" s="245"/>
      <c r="H408" s="245"/>
    </row>
    <row r="409" spans="4:8">
      <c r="D409" s="245"/>
      <c r="H409" s="245"/>
    </row>
    <row r="410" spans="4:8">
      <c r="D410" s="245"/>
      <c r="H410" s="245"/>
    </row>
    <row r="411" spans="4:8">
      <c r="D411" s="245"/>
      <c r="H411" s="245"/>
    </row>
    <row r="412" spans="4:8">
      <c r="D412" s="245"/>
      <c r="H412" s="245"/>
    </row>
    <row r="413" spans="4:8">
      <c r="D413" s="245"/>
      <c r="H413" s="245"/>
    </row>
    <row r="414" spans="4:8">
      <c r="D414" s="245"/>
      <c r="H414" s="245"/>
    </row>
    <row r="415" spans="4:8">
      <c r="D415" s="245"/>
      <c r="H415" s="245"/>
    </row>
    <row r="416" spans="4:8">
      <c r="D416" s="245"/>
      <c r="H416" s="245"/>
    </row>
    <row r="417" spans="4:8">
      <c r="D417" s="245"/>
      <c r="H417" s="245"/>
    </row>
    <row r="418" spans="4:8">
      <c r="D418" s="245"/>
      <c r="H418" s="245"/>
    </row>
    <row r="419" spans="4:8">
      <c r="D419" s="245"/>
      <c r="H419" s="245"/>
    </row>
    <row r="420" spans="4:8">
      <c r="D420" s="245"/>
      <c r="H420" s="245"/>
    </row>
    <row r="421" spans="4:8">
      <c r="D421" s="245"/>
      <c r="H421" s="245"/>
    </row>
    <row r="422" spans="4:8">
      <c r="D422" s="245"/>
      <c r="H422" s="245"/>
    </row>
    <row r="423" spans="4:8">
      <c r="D423" s="245"/>
      <c r="H423" s="245"/>
    </row>
    <row r="424" spans="4:8">
      <c r="D424" s="245"/>
      <c r="H424" s="245"/>
    </row>
    <row r="425" spans="4:8">
      <c r="D425" s="245"/>
      <c r="H425" s="245"/>
    </row>
    <row r="426" spans="4:8">
      <c r="D426" s="245"/>
      <c r="H426" s="245"/>
    </row>
    <row r="427" spans="4:8">
      <c r="D427" s="245"/>
      <c r="H427" s="245"/>
    </row>
    <row r="428" spans="4:8">
      <c r="D428" s="245"/>
      <c r="H428" s="245"/>
    </row>
    <row r="429" spans="4:8">
      <c r="D429" s="245"/>
      <c r="H429" s="245"/>
    </row>
    <row r="430" spans="4:8">
      <c r="D430" s="245"/>
      <c r="H430" s="245"/>
    </row>
    <row r="431" spans="4:8">
      <c r="D431" s="245"/>
      <c r="H431" s="245"/>
    </row>
    <row r="432" spans="4:8">
      <c r="D432" s="245"/>
      <c r="H432" s="245"/>
    </row>
    <row r="433" spans="4:8">
      <c r="D433" s="245"/>
      <c r="H433" s="245"/>
    </row>
    <row r="434" spans="4:8">
      <c r="D434" s="245"/>
      <c r="H434" s="245"/>
    </row>
    <row r="435" spans="4:8">
      <c r="D435" s="245"/>
      <c r="H435" s="245"/>
    </row>
    <row r="436" spans="4:8">
      <c r="D436" s="245"/>
      <c r="H436" s="245"/>
    </row>
    <row r="437" spans="4:8">
      <c r="D437" s="245"/>
      <c r="H437" s="245"/>
    </row>
    <row r="438" spans="4:8">
      <c r="D438" s="245"/>
      <c r="H438" s="245"/>
    </row>
    <row r="439" spans="4:8">
      <c r="D439" s="245"/>
      <c r="H439" s="245"/>
    </row>
    <row r="440" spans="4:8">
      <c r="D440" s="245"/>
      <c r="H440" s="245"/>
    </row>
    <row r="441" spans="4:8">
      <c r="D441" s="245"/>
      <c r="H441" s="245"/>
    </row>
    <row r="442" spans="4:8">
      <c r="D442" s="245"/>
      <c r="H442" s="245"/>
    </row>
    <row r="443" spans="4:8">
      <c r="D443" s="245"/>
      <c r="H443" s="245"/>
    </row>
    <row r="444" spans="4:8">
      <c r="D444" s="245"/>
      <c r="H444" s="245"/>
    </row>
    <row r="445" spans="4:8">
      <c r="D445" s="245"/>
      <c r="H445" s="245"/>
    </row>
    <row r="446" spans="4:8">
      <c r="D446" s="245"/>
      <c r="H446" s="245"/>
    </row>
    <row r="447" spans="4:8">
      <c r="D447" s="245"/>
      <c r="H447" s="245"/>
    </row>
    <row r="448" spans="4:8">
      <c r="D448" s="245"/>
      <c r="H448" s="245"/>
    </row>
    <row r="449" spans="4:8">
      <c r="D449" s="245"/>
      <c r="H449" s="245"/>
    </row>
    <row r="450" spans="4:8">
      <c r="D450" s="245"/>
      <c r="H450" s="245"/>
    </row>
    <row r="451" spans="4:8">
      <c r="D451" s="245"/>
      <c r="H451" s="245"/>
    </row>
    <row r="452" spans="4:8">
      <c r="D452" s="245"/>
      <c r="H452" s="245"/>
    </row>
    <row r="453" spans="4:8">
      <c r="D453" s="245"/>
      <c r="H453" s="245"/>
    </row>
    <row r="454" spans="4:8">
      <c r="D454" s="245"/>
      <c r="H454" s="245"/>
    </row>
    <row r="455" spans="4:8">
      <c r="D455" s="245"/>
      <c r="H455" s="245"/>
    </row>
    <row r="456" spans="4:8">
      <c r="D456" s="245"/>
      <c r="H456" s="245"/>
    </row>
    <row r="457" spans="4:8">
      <c r="D457" s="245"/>
      <c r="H457" s="245"/>
    </row>
    <row r="458" spans="4:8">
      <c r="D458" s="245"/>
      <c r="H458" s="245"/>
    </row>
    <row r="459" spans="4:8">
      <c r="D459" s="245"/>
      <c r="H459" s="245"/>
    </row>
    <row r="460" spans="4:8">
      <c r="D460" s="245"/>
      <c r="H460" s="245"/>
    </row>
    <row r="461" spans="4:8">
      <c r="D461" s="245"/>
      <c r="H461" s="245"/>
    </row>
    <row r="462" spans="4:8">
      <c r="D462" s="245"/>
      <c r="H462" s="245"/>
    </row>
    <row r="463" spans="4:8">
      <c r="D463" s="245"/>
      <c r="H463" s="245"/>
    </row>
    <row r="464" spans="4:8">
      <c r="D464" s="245"/>
      <c r="H464" s="245"/>
    </row>
    <row r="465" spans="4:8">
      <c r="D465" s="245"/>
      <c r="H465" s="245"/>
    </row>
    <row r="466" spans="4:8">
      <c r="D466" s="245"/>
      <c r="H466" s="245"/>
    </row>
    <row r="467" spans="4:8">
      <c r="D467" s="245"/>
      <c r="H467" s="245"/>
    </row>
    <row r="468" spans="4:8">
      <c r="D468" s="245"/>
      <c r="H468" s="245"/>
    </row>
    <row r="469" spans="4:8">
      <c r="D469" s="245"/>
      <c r="H469" s="245"/>
    </row>
    <row r="470" spans="4:8">
      <c r="D470" s="245"/>
      <c r="H470" s="245"/>
    </row>
    <row r="471" spans="4:8">
      <c r="D471" s="245"/>
      <c r="H471" s="245"/>
    </row>
    <row r="472" spans="4:8">
      <c r="D472" s="245"/>
      <c r="H472" s="245"/>
    </row>
    <row r="473" spans="4:8">
      <c r="D473" s="245"/>
      <c r="H473" s="245"/>
    </row>
    <row r="474" spans="4:8">
      <c r="D474" s="245"/>
      <c r="H474" s="245"/>
    </row>
    <row r="475" spans="4:8">
      <c r="D475" s="245"/>
      <c r="H475" s="245"/>
    </row>
    <row r="476" spans="4:8">
      <c r="D476" s="245"/>
      <c r="H476" s="245"/>
    </row>
    <row r="477" spans="4:8">
      <c r="D477" s="245"/>
      <c r="H477" s="245"/>
    </row>
    <row r="478" spans="4:8">
      <c r="D478" s="245"/>
      <c r="H478" s="245"/>
    </row>
    <row r="479" spans="4:8">
      <c r="D479" s="245"/>
      <c r="H479" s="245"/>
    </row>
    <row r="480" spans="4:8">
      <c r="D480" s="245"/>
      <c r="H480" s="245"/>
    </row>
    <row r="481" spans="4:8">
      <c r="D481" s="245"/>
      <c r="H481" s="245"/>
    </row>
    <row r="482" spans="4:8">
      <c r="D482" s="245"/>
      <c r="H482" s="245"/>
    </row>
    <row r="483" spans="4:8">
      <c r="D483" s="245"/>
      <c r="H483" s="245"/>
    </row>
    <row r="484" spans="4:8">
      <c r="D484" s="245"/>
      <c r="H484" s="245"/>
    </row>
    <row r="485" spans="4:8">
      <c r="D485" s="245"/>
      <c r="H485" s="245"/>
    </row>
    <row r="486" spans="4:8">
      <c r="D486" s="245"/>
      <c r="H486" s="245"/>
    </row>
    <row r="487" spans="4:8">
      <c r="D487" s="245"/>
      <c r="H487" s="245"/>
    </row>
    <row r="488" spans="4:8">
      <c r="D488" s="245"/>
      <c r="H488" s="245"/>
    </row>
    <row r="489" spans="4:8">
      <c r="D489" s="245"/>
      <c r="H489" s="245"/>
    </row>
    <row r="490" spans="4:8">
      <c r="D490" s="245"/>
      <c r="H490" s="245"/>
    </row>
    <row r="491" spans="4:8">
      <c r="D491" s="245"/>
      <c r="H491" s="245"/>
    </row>
    <row r="492" spans="4:8">
      <c r="D492" s="245"/>
      <c r="H492" s="245"/>
    </row>
    <row r="493" spans="4:8">
      <c r="D493" s="245"/>
      <c r="H493" s="245"/>
    </row>
    <row r="494" spans="4:8">
      <c r="D494" s="245"/>
      <c r="H494" s="245"/>
    </row>
    <row r="495" spans="4:8">
      <c r="D495" s="245"/>
      <c r="H495" s="245"/>
    </row>
    <row r="496" spans="4:8">
      <c r="D496" s="245"/>
      <c r="H496" s="245"/>
    </row>
    <row r="497" spans="4:8">
      <c r="D497" s="245"/>
      <c r="H497" s="245"/>
    </row>
    <row r="498" spans="4:8">
      <c r="D498" s="245"/>
      <c r="H498" s="245"/>
    </row>
    <row r="499" spans="4:8">
      <c r="D499" s="245"/>
      <c r="H499" s="245"/>
    </row>
    <row r="500" spans="4:8">
      <c r="D500" s="245"/>
      <c r="H500" s="245"/>
    </row>
    <row r="501" spans="4:8">
      <c r="D501" s="245"/>
      <c r="H501" s="245"/>
    </row>
    <row r="502" spans="4:8">
      <c r="D502" s="245"/>
      <c r="H502" s="245"/>
    </row>
    <row r="503" spans="4:8">
      <c r="D503" s="245"/>
      <c r="H503" s="245"/>
    </row>
    <row r="504" spans="4:8">
      <c r="D504" s="245"/>
      <c r="H504" s="245"/>
    </row>
    <row r="505" spans="4:8">
      <c r="D505" s="245"/>
      <c r="H505" s="245"/>
    </row>
    <row r="506" spans="4:8">
      <c r="D506" s="245"/>
      <c r="H506" s="245"/>
    </row>
    <row r="507" spans="4:8">
      <c r="D507" s="245"/>
      <c r="H507" s="245"/>
    </row>
    <row r="508" spans="4:8">
      <c r="D508" s="245"/>
      <c r="H508" s="245"/>
    </row>
    <row r="509" spans="4:8">
      <c r="D509" s="245"/>
      <c r="H509" s="245"/>
    </row>
    <row r="510" spans="4:8">
      <c r="D510" s="245"/>
      <c r="H510" s="245"/>
    </row>
    <row r="511" spans="4:8">
      <c r="D511" s="245"/>
      <c r="H511" s="245"/>
    </row>
    <row r="512" spans="4:8">
      <c r="D512" s="245"/>
      <c r="H512" s="245"/>
    </row>
    <row r="513" spans="4:8">
      <c r="D513" s="245"/>
      <c r="H513" s="245"/>
    </row>
    <row r="514" spans="4:8">
      <c r="D514" s="245"/>
      <c r="H514" s="245"/>
    </row>
    <row r="515" spans="4:8">
      <c r="D515" s="245"/>
      <c r="H515" s="245"/>
    </row>
    <row r="516" spans="4:8">
      <c r="D516" s="245"/>
      <c r="H516" s="245"/>
    </row>
    <row r="517" spans="4:8">
      <c r="D517" s="245"/>
      <c r="H517" s="245"/>
    </row>
    <row r="518" spans="4:8">
      <c r="D518" s="245"/>
      <c r="H518" s="245"/>
    </row>
    <row r="519" spans="4:8">
      <c r="D519" s="245"/>
      <c r="H519" s="245"/>
    </row>
    <row r="520" spans="4:8">
      <c r="D520" s="245"/>
      <c r="H520" s="245"/>
    </row>
    <row r="521" spans="4:8">
      <c r="D521" s="245"/>
      <c r="H521" s="245"/>
    </row>
    <row r="522" spans="4:8">
      <c r="D522" s="245"/>
      <c r="H522" s="245"/>
    </row>
    <row r="523" spans="4:8">
      <c r="D523" s="245"/>
      <c r="H523" s="245"/>
    </row>
    <row r="524" spans="4:8">
      <c r="D524" s="245"/>
      <c r="H524" s="245"/>
    </row>
    <row r="525" spans="4:8">
      <c r="D525" s="245"/>
      <c r="H525" s="245"/>
    </row>
    <row r="526" spans="4:8">
      <c r="D526" s="245"/>
      <c r="H526" s="245"/>
    </row>
    <row r="527" spans="4:8">
      <c r="D527" s="245"/>
      <c r="H527" s="245"/>
    </row>
    <row r="528" spans="4:8">
      <c r="D528" s="245"/>
      <c r="H528" s="245"/>
    </row>
    <row r="529" spans="4:8">
      <c r="D529" s="245"/>
      <c r="H529" s="245"/>
    </row>
    <row r="530" spans="4:8">
      <c r="D530" s="245"/>
      <c r="H530" s="245"/>
    </row>
    <row r="531" spans="4:8">
      <c r="D531" s="245"/>
      <c r="H531" s="245"/>
    </row>
    <row r="532" spans="4:8">
      <c r="D532" s="245"/>
      <c r="H532" s="245"/>
    </row>
    <row r="533" spans="4:8">
      <c r="D533" s="245"/>
      <c r="H533" s="245"/>
    </row>
    <row r="534" spans="4:8">
      <c r="D534" s="245"/>
      <c r="H534" s="245"/>
    </row>
    <row r="535" spans="4:8">
      <c r="D535" s="245"/>
      <c r="H535" s="245"/>
    </row>
    <row r="536" spans="4:8">
      <c r="D536" s="245"/>
      <c r="H536" s="245"/>
    </row>
    <row r="537" spans="4:8">
      <c r="D537" s="245"/>
      <c r="H537" s="245"/>
    </row>
    <row r="538" spans="4:8">
      <c r="D538" s="245"/>
      <c r="H538" s="245"/>
    </row>
    <row r="539" spans="4:8">
      <c r="D539" s="245"/>
      <c r="H539" s="245"/>
    </row>
    <row r="540" spans="4:8">
      <c r="D540" s="245"/>
      <c r="H540" s="245"/>
    </row>
    <row r="541" spans="4:8">
      <c r="D541" s="245"/>
      <c r="H541" s="245"/>
    </row>
    <row r="542" spans="4:8">
      <c r="D542" s="245"/>
      <c r="H542" s="245"/>
    </row>
    <row r="543" spans="4:8">
      <c r="D543" s="245"/>
      <c r="H543" s="245"/>
    </row>
    <row r="544" spans="4:8">
      <c r="D544" s="245"/>
      <c r="H544" s="245"/>
    </row>
    <row r="545" spans="4:8">
      <c r="D545" s="245"/>
      <c r="H545" s="245"/>
    </row>
    <row r="546" spans="4:8">
      <c r="D546" s="245"/>
      <c r="H546" s="245"/>
    </row>
    <row r="547" spans="4:8">
      <c r="D547" s="245"/>
      <c r="H547" s="245"/>
    </row>
    <row r="548" spans="4:8">
      <c r="D548" s="245"/>
      <c r="H548" s="245"/>
    </row>
    <row r="549" spans="4:8">
      <c r="D549" s="245"/>
      <c r="H549" s="245"/>
    </row>
    <row r="550" spans="4:8">
      <c r="D550" s="245"/>
      <c r="H550" s="245"/>
    </row>
    <row r="551" spans="4:8">
      <c r="D551" s="245"/>
      <c r="H551" s="245"/>
    </row>
    <row r="552" spans="4:8">
      <c r="D552" s="245"/>
      <c r="H552" s="245"/>
    </row>
    <row r="553" spans="4:8">
      <c r="D553" s="245"/>
      <c r="H553" s="245"/>
    </row>
    <row r="554" spans="4:8">
      <c r="D554" s="245"/>
      <c r="H554" s="245"/>
    </row>
    <row r="555" spans="4:8">
      <c r="D555" s="245"/>
      <c r="H555" s="245"/>
    </row>
    <row r="556" spans="4:8">
      <c r="D556" s="245"/>
      <c r="H556" s="245"/>
    </row>
    <row r="557" spans="4:8">
      <c r="D557" s="245"/>
      <c r="H557" s="245"/>
    </row>
    <row r="558" spans="4:8">
      <c r="D558" s="245"/>
      <c r="H558" s="245"/>
    </row>
    <row r="559" spans="4:8">
      <c r="D559" s="245"/>
      <c r="H559" s="245"/>
    </row>
    <row r="560" spans="4:8">
      <c r="D560" s="245"/>
      <c r="H560" s="245"/>
    </row>
    <row r="561" spans="4:8">
      <c r="D561" s="245"/>
      <c r="H561" s="245"/>
    </row>
    <row r="562" spans="4:8">
      <c r="D562" s="245"/>
      <c r="H562" s="245"/>
    </row>
    <row r="563" spans="4:8">
      <c r="D563" s="245"/>
      <c r="H563" s="245"/>
    </row>
    <row r="564" spans="4:8">
      <c r="D564" s="245"/>
      <c r="H564" s="245"/>
    </row>
    <row r="565" spans="4:8">
      <c r="D565" s="245"/>
      <c r="H565" s="245"/>
    </row>
    <row r="566" spans="4:8">
      <c r="D566" s="245"/>
      <c r="H566" s="245"/>
    </row>
    <row r="567" spans="4:8">
      <c r="D567" s="245"/>
      <c r="H567" s="245"/>
    </row>
    <row r="568" spans="4:8">
      <c r="D568" s="245"/>
      <c r="H568" s="245"/>
    </row>
    <row r="569" spans="4:8">
      <c r="D569" s="245"/>
      <c r="H569" s="245"/>
    </row>
    <row r="570" spans="4:8">
      <c r="D570" s="245"/>
      <c r="H570" s="245"/>
    </row>
    <row r="571" spans="4:8">
      <c r="D571" s="245"/>
      <c r="H571" s="245"/>
    </row>
    <row r="572" spans="4:8">
      <c r="D572" s="245"/>
      <c r="H572" s="245"/>
    </row>
    <row r="573" spans="4:8">
      <c r="D573" s="245"/>
      <c r="H573" s="245"/>
    </row>
    <row r="574" spans="4:8">
      <c r="D574" s="245"/>
      <c r="H574" s="245"/>
    </row>
    <row r="575" spans="4:8">
      <c r="D575" s="245"/>
      <c r="H575" s="245"/>
    </row>
    <row r="576" spans="4:8">
      <c r="D576" s="245"/>
      <c r="H576" s="245"/>
    </row>
    <row r="577" spans="4:8">
      <c r="D577" s="245"/>
      <c r="H577" s="245"/>
    </row>
    <row r="578" spans="4:8">
      <c r="D578" s="245"/>
      <c r="H578" s="245"/>
    </row>
    <row r="579" spans="4:8">
      <c r="D579" s="245"/>
      <c r="H579" s="245"/>
    </row>
    <row r="580" spans="4:8">
      <c r="D580" s="245"/>
      <c r="H580" s="245"/>
    </row>
    <row r="581" spans="4:8">
      <c r="D581" s="245"/>
      <c r="H581" s="245"/>
    </row>
    <row r="582" spans="4:8">
      <c r="D582" s="245"/>
      <c r="H582" s="245"/>
    </row>
    <row r="583" spans="4:8">
      <c r="D583" s="245"/>
      <c r="H583" s="245"/>
    </row>
    <row r="584" spans="4:8">
      <c r="D584" s="245"/>
      <c r="H584" s="245"/>
    </row>
    <row r="585" spans="4:8">
      <c r="D585" s="245"/>
      <c r="H585" s="245"/>
    </row>
    <row r="586" spans="4:8">
      <c r="D586" s="245"/>
      <c r="H586" s="245"/>
    </row>
    <row r="587" spans="4:8">
      <c r="D587" s="245"/>
      <c r="H587" s="245"/>
    </row>
    <row r="588" spans="4:8">
      <c r="D588" s="245"/>
      <c r="H588" s="245"/>
    </row>
    <row r="589" spans="4:8">
      <c r="D589" s="245"/>
      <c r="H589" s="245"/>
    </row>
    <row r="590" spans="4:8">
      <c r="D590" s="245"/>
      <c r="H590" s="245"/>
    </row>
    <row r="591" spans="4:8">
      <c r="D591" s="245"/>
      <c r="H591" s="245"/>
    </row>
    <row r="592" spans="4:8">
      <c r="D592" s="245"/>
      <c r="H592" s="245"/>
    </row>
    <row r="593" spans="4:8">
      <c r="D593" s="245"/>
      <c r="H593" s="245"/>
    </row>
    <row r="594" spans="4:8">
      <c r="D594" s="245"/>
      <c r="H594" s="245"/>
    </row>
    <row r="595" spans="4:8">
      <c r="D595" s="245"/>
      <c r="H595" s="245"/>
    </row>
    <row r="596" spans="4:8">
      <c r="D596" s="245"/>
      <c r="H596" s="245"/>
    </row>
    <row r="597" spans="4:8">
      <c r="D597" s="245"/>
      <c r="H597" s="245"/>
    </row>
    <row r="598" spans="4:8">
      <c r="D598" s="245"/>
      <c r="H598" s="245"/>
    </row>
    <row r="599" spans="4:8">
      <c r="D599" s="245"/>
      <c r="H599" s="245"/>
    </row>
    <row r="600" spans="4:8">
      <c r="D600" s="245"/>
      <c r="H600" s="245"/>
    </row>
    <row r="601" spans="4:8">
      <c r="D601" s="245"/>
      <c r="H601" s="245"/>
    </row>
    <row r="602" spans="4:8">
      <c r="D602" s="245"/>
      <c r="H602" s="245"/>
    </row>
    <row r="603" spans="4:8">
      <c r="D603" s="245"/>
      <c r="H603" s="245"/>
    </row>
    <row r="604" spans="4:8">
      <c r="D604" s="245"/>
      <c r="H604" s="245"/>
    </row>
    <row r="605" spans="4:8">
      <c r="D605" s="245"/>
      <c r="H605" s="245"/>
    </row>
    <row r="606" spans="4:8">
      <c r="D606" s="245"/>
      <c r="H606" s="245"/>
    </row>
    <row r="607" spans="4:8">
      <c r="D607" s="245"/>
      <c r="H607" s="245"/>
    </row>
    <row r="608" spans="4:8">
      <c r="D608" s="245"/>
      <c r="H608" s="245"/>
    </row>
    <row r="609" spans="4:8">
      <c r="D609" s="245"/>
      <c r="H609" s="245"/>
    </row>
    <row r="610" spans="4:8">
      <c r="D610" s="245"/>
      <c r="H610" s="245"/>
    </row>
    <row r="611" spans="4:8">
      <c r="D611" s="245"/>
      <c r="H611" s="245"/>
    </row>
    <row r="612" spans="4:8">
      <c r="D612" s="245"/>
      <c r="H612" s="245"/>
    </row>
    <row r="613" spans="4:8">
      <c r="D613" s="245"/>
      <c r="H613" s="245"/>
    </row>
    <row r="614" spans="4:8">
      <c r="D614" s="245"/>
      <c r="H614" s="245"/>
    </row>
    <row r="615" spans="4:8">
      <c r="D615" s="245"/>
      <c r="H615" s="245"/>
    </row>
    <row r="616" spans="4:8">
      <c r="D616" s="245"/>
      <c r="H616" s="245"/>
    </row>
    <row r="617" spans="4:8">
      <c r="D617" s="245"/>
      <c r="H617" s="245"/>
    </row>
    <row r="618" spans="4:8">
      <c r="D618" s="245"/>
      <c r="H618" s="245"/>
    </row>
    <row r="619" spans="4:8">
      <c r="D619" s="245"/>
      <c r="H619" s="245"/>
    </row>
    <row r="620" spans="4:8">
      <c r="D620" s="245"/>
      <c r="H620" s="245"/>
    </row>
    <row r="621" spans="4:8">
      <c r="D621" s="245"/>
      <c r="H621" s="245"/>
    </row>
    <row r="622" spans="4:8">
      <c r="D622" s="245"/>
      <c r="H622" s="245"/>
    </row>
    <row r="623" spans="4:8">
      <c r="D623" s="245"/>
      <c r="H623" s="245"/>
    </row>
    <row r="624" spans="4:8">
      <c r="D624" s="245"/>
      <c r="H624" s="245"/>
    </row>
    <row r="625" spans="4:8">
      <c r="D625" s="245"/>
      <c r="H625" s="245"/>
    </row>
    <row r="626" spans="4:8">
      <c r="D626" s="245"/>
      <c r="H626" s="245"/>
    </row>
    <row r="627" spans="4:8">
      <c r="D627" s="245"/>
      <c r="H627" s="245"/>
    </row>
    <row r="628" spans="4:8">
      <c r="D628" s="245"/>
      <c r="H628" s="245"/>
    </row>
    <row r="629" spans="4:8">
      <c r="D629" s="245"/>
      <c r="H629" s="245"/>
    </row>
    <row r="630" spans="4:8">
      <c r="D630" s="245"/>
      <c r="H630" s="245"/>
    </row>
    <row r="631" spans="4:8">
      <c r="D631" s="245"/>
      <c r="H631" s="245"/>
    </row>
    <row r="632" spans="4:8">
      <c r="D632" s="245"/>
      <c r="H632" s="245"/>
    </row>
    <row r="633" spans="4:8">
      <c r="D633" s="245"/>
      <c r="H633" s="245"/>
    </row>
    <row r="634" spans="4:8">
      <c r="D634" s="245"/>
      <c r="H634" s="245"/>
    </row>
    <row r="635" spans="4:8">
      <c r="D635" s="245"/>
      <c r="H635" s="245"/>
    </row>
    <row r="636" spans="4:8">
      <c r="D636" s="245"/>
      <c r="H636" s="245"/>
    </row>
    <row r="637" spans="4:8">
      <c r="D637" s="245"/>
      <c r="H637" s="245"/>
    </row>
    <row r="638" spans="4:8">
      <c r="D638" s="245"/>
      <c r="H638" s="245"/>
    </row>
    <row r="639" spans="4:8">
      <c r="D639" s="245"/>
      <c r="H639" s="245"/>
    </row>
    <row r="640" spans="4:8">
      <c r="D640" s="245"/>
      <c r="H640" s="245"/>
    </row>
    <row r="641" spans="4:8">
      <c r="D641" s="245"/>
      <c r="H641" s="245"/>
    </row>
    <row r="642" spans="4:8">
      <c r="D642" s="245"/>
      <c r="H642" s="245"/>
    </row>
    <row r="643" spans="4:8">
      <c r="D643" s="245"/>
      <c r="H643" s="245"/>
    </row>
    <row r="644" spans="4:8">
      <c r="D644" s="245"/>
      <c r="H644" s="245"/>
    </row>
    <row r="645" spans="4:8">
      <c r="D645" s="245"/>
      <c r="H645" s="245"/>
    </row>
    <row r="646" spans="4:8">
      <c r="D646" s="245"/>
      <c r="H646" s="245"/>
    </row>
    <row r="647" spans="4:8">
      <c r="D647" s="245"/>
      <c r="H647" s="245"/>
    </row>
    <row r="648" spans="4:8">
      <c r="D648" s="245"/>
      <c r="H648" s="245"/>
    </row>
    <row r="649" spans="4:8">
      <c r="D649" s="245"/>
      <c r="H649" s="245"/>
    </row>
    <row r="650" spans="4:8">
      <c r="D650" s="245"/>
      <c r="H650" s="245"/>
    </row>
    <row r="651" spans="4:8">
      <c r="D651" s="245"/>
      <c r="H651" s="245"/>
    </row>
    <row r="652" spans="4:8">
      <c r="D652" s="245"/>
      <c r="H652" s="245"/>
    </row>
    <row r="653" spans="4:8">
      <c r="D653" s="245"/>
      <c r="H653" s="245"/>
    </row>
    <row r="654" spans="4:8">
      <c r="D654" s="245"/>
      <c r="H654" s="245"/>
    </row>
    <row r="655" spans="4:8">
      <c r="D655" s="245"/>
      <c r="H655" s="245"/>
    </row>
    <row r="656" spans="4:8">
      <c r="D656" s="245"/>
      <c r="H656" s="245"/>
    </row>
    <row r="657" spans="4:8">
      <c r="D657" s="245"/>
      <c r="H657" s="245"/>
    </row>
    <row r="658" spans="4:8">
      <c r="D658" s="245"/>
      <c r="H658" s="245"/>
    </row>
    <row r="659" spans="4:8">
      <c r="D659" s="245"/>
      <c r="H659" s="245"/>
    </row>
    <row r="660" spans="4:8">
      <c r="D660" s="245"/>
      <c r="H660" s="245"/>
    </row>
    <row r="661" spans="4:8">
      <c r="D661" s="245"/>
      <c r="H661" s="245"/>
    </row>
    <row r="662" spans="4:8">
      <c r="D662" s="245"/>
      <c r="H662" s="245"/>
    </row>
    <row r="663" spans="4:8">
      <c r="D663" s="245"/>
      <c r="H663" s="245"/>
    </row>
    <row r="664" spans="4:8">
      <c r="D664" s="245"/>
      <c r="H664" s="245"/>
    </row>
    <row r="665" spans="4:8">
      <c r="D665" s="245"/>
      <c r="H665" s="245"/>
    </row>
    <row r="666" spans="4:8">
      <c r="D666" s="245"/>
      <c r="H666" s="245"/>
    </row>
    <row r="667" spans="4:8">
      <c r="D667" s="245"/>
      <c r="H667" s="245"/>
    </row>
    <row r="668" spans="4:8">
      <c r="D668" s="245"/>
      <c r="H668" s="245"/>
    </row>
    <row r="669" spans="4:8">
      <c r="D669" s="245"/>
      <c r="H669" s="245"/>
    </row>
    <row r="670" spans="4:8">
      <c r="D670" s="245"/>
      <c r="H670" s="245"/>
    </row>
    <row r="671" spans="4:8">
      <c r="D671" s="245"/>
      <c r="H671" s="245"/>
    </row>
    <row r="672" spans="4:8">
      <c r="D672" s="245"/>
      <c r="H672" s="245"/>
    </row>
    <row r="673" spans="4:8">
      <c r="D673" s="245"/>
      <c r="H673" s="245"/>
    </row>
    <row r="674" spans="4:8">
      <c r="D674" s="245"/>
      <c r="H674" s="245"/>
    </row>
    <row r="675" spans="4:8">
      <c r="D675" s="245"/>
      <c r="H675" s="245"/>
    </row>
    <row r="676" spans="4:8">
      <c r="D676" s="245"/>
      <c r="H676" s="245"/>
    </row>
    <row r="677" spans="4:8">
      <c r="D677" s="245"/>
      <c r="H677" s="245"/>
    </row>
    <row r="678" spans="4:8">
      <c r="D678" s="245"/>
      <c r="H678" s="245"/>
    </row>
    <row r="679" spans="4:8">
      <c r="D679" s="245"/>
      <c r="H679" s="245"/>
    </row>
    <row r="680" spans="4:8">
      <c r="D680" s="245"/>
      <c r="H680" s="245"/>
    </row>
    <row r="681" spans="4:8">
      <c r="D681" s="245"/>
      <c r="H681" s="245"/>
    </row>
    <row r="682" spans="4:8">
      <c r="D682" s="245"/>
      <c r="H682" s="245"/>
    </row>
    <row r="683" spans="4:8">
      <c r="D683" s="245"/>
      <c r="H683" s="245"/>
    </row>
    <row r="684" spans="4:8">
      <c r="D684" s="245"/>
      <c r="H684" s="245"/>
    </row>
    <row r="685" spans="4:8">
      <c r="D685" s="245"/>
      <c r="H685" s="245"/>
    </row>
    <row r="686" spans="4:8">
      <c r="D686" s="245"/>
      <c r="H686" s="245"/>
    </row>
    <row r="687" spans="4:8">
      <c r="D687" s="245"/>
      <c r="H687" s="245"/>
    </row>
    <row r="688" spans="4:8">
      <c r="D688" s="245"/>
      <c r="H688" s="245"/>
    </row>
    <row r="689" spans="4:8">
      <c r="D689" s="245"/>
      <c r="H689" s="245"/>
    </row>
    <row r="690" spans="4:8">
      <c r="D690" s="245"/>
      <c r="H690" s="245"/>
    </row>
    <row r="691" spans="4:8">
      <c r="D691" s="245"/>
      <c r="H691" s="245"/>
    </row>
    <row r="692" spans="4:8">
      <c r="D692" s="245"/>
      <c r="H692" s="245"/>
    </row>
    <row r="693" spans="4:8">
      <c r="D693" s="245"/>
      <c r="H693" s="245"/>
    </row>
    <row r="694" spans="4:8">
      <c r="D694" s="245"/>
      <c r="H694" s="245"/>
    </row>
    <row r="695" spans="4:8">
      <c r="D695" s="245"/>
      <c r="H695" s="245"/>
    </row>
    <row r="696" spans="4:8">
      <c r="D696" s="245"/>
      <c r="H696" s="245"/>
    </row>
    <row r="697" spans="4:8">
      <c r="D697" s="245"/>
      <c r="H697" s="245"/>
    </row>
    <row r="698" spans="4:8">
      <c r="D698" s="245"/>
      <c r="H698" s="245"/>
    </row>
    <row r="699" spans="4:8">
      <c r="D699" s="245"/>
      <c r="H699" s="245"/>
    </row>
    <row r="700" spans="4:8">
      <c r="D700" s="245"/>
      <c r="H700" s="245"/>
    </row>
    <row r="701" spans="4:8">
      <c r="D701" s="245"/>
      <c r="H701" s="245"/>
    </row>
    <row r="702" spans="4:8">
      <c r="D702" s="245"/>
      <c r="H702" s="245"/>
    </row>
    <row r="703" spans="4:8">
      <c r="D703" s="245"/>
      <c r="H703" s="245"/>
    </row>
    <row r="704" spans="4:8">
      <c r="D704" s="245"/>
      <c r="H704" s="245"/>
    </row>
    <row r="705" spans="4:8">
      <c r="D705" s="245"/>
      <c r="H705" s="245"/>
    </row>
    <row r="706" spans="4:8">
      <c r="D706" s="245"/>
      <c r="H706" s="245"/>
    </row>
    <row r="707" spans="4:8">
      <c r="D707" s="245"/>
      <c r="H707" s="245"/>
    </row>
    <row r="708" spans="4:8">
      <c r="D708" s="245"/>
      <c r="H708" s="245"/>
    </row>
    <row r="709" spans="4:8">
      <c r="D709" s="245"/>
      <c r="H709" s="245"/>
    </row>
    <row r="710" spans="4:8">
      <c r="D710" s="245"/>
      <c r="H710" s="245"/>
    </row>
    <row r="711" spans="4:8">
      <c r="D711" s="245"/>
      <c r="H711" s="245"/>
    </row>
    <row r="712" spans="4:8">
      <c r="D712" s="245"/>
      <c r="H712" s="245"/>
    </row>
    <row r="713" spans="4:8">
      <c r="D713" s="245"/>
      <c r="H713" s="245"/>
    </row>
    <row r="714" spans="4:8">
      <c r="D714" s="245"/>
      <c r="H714" s="245"/>
    </row>
    <row r="715" spans="4:8">
      <c r="D715" s="245"/>
      <c r="H715" s="245"/>
    </row>
    <row r="716" spans="4:8">
      <c r="D716" s="245"/>
      <c r="H716" s="245"/>
    </row>
    <row r="717" spans="4:8">
      <c r="D717" s="245"/>
      <c r="H717" s="245"/>
    </row>
    <row r="718" spans="4:8">
      <c r="D718" s="245"/>
      <c r="H718" s="245"/>
    </row>
    <row r="719" spans="4:8">
      <c r="D719" s="245"/>
      <c r="H719" s="245"/>
    </row>
    <row r="720" spans="4:8">
      <c r="D720" s="245"/>
      <c r="H720" s="245"/>
    </row>
    <row r="721" spans="4:8">
      <c r="D721" s="245"/>
      <c r="H721" s="245"/>
    </row>
    <row r="722" spans="4:8">
      <c r="D722" s="245"/>
      <c r="H722" s="245"/>
    </row>
    <row r="723" spans="4:8">
      <c r="D723" s="245"/>
      <c r="H723" s="245"/>
    </row>
    <row r="724" spans="4:8">
      <c r="D724" s="245"/>
      <c r="H724" s="245"/>
    </row>
    <row r="725" spans="4:8">
      <c r="D725" s="245"/>
      <c r="H725" s="245"/>
    </row>
    <row r="726" spans="4:8">
      <c r="D726" s="245"/>
      <c r="H726" s="245"/>
    </row>
    <row r="727" spans="4:8">
      <c r="D727" s="245"/>
      <c r="H727" s="245"/>
    </row>
    <row r="728" spans="4:8">
      <c r="D728" s="245"/>
      <c r="H728" s="245"/>
    </row>
    <row r="729" spans="4:8">
      <c r="D729" s="245"/>
      <c r="H729" s="245"/>
    </row>
    <row r="730" spans="4:8">
      <c r="D730" s="245"/>
      <c r="H730" s="245"/>
    </row>
    <row r="731" spans="4:8">
      <c r="D731" s="245"/>
      <c r="H731" s="245"/>
    </row>
    <row r="732" spans="4:8">
      <c r="D732" s="245"/>
      <c r="H732" s="245"/>
    </row>
    <row r="733" spans="4:8">
      <c r="D733" s="245"/>
      <c r="H733" s="245"/>
    </row>
    <row r="734" spans="4:8">
      <c r="D734" s="245"/>
      <c r="H734" s="245"/>
    </row>
    <row r="735" spans="4:8">
      <c r="D735" s="245"/>
      <c r="H735" s="245"/>
    </row>
    <row r="736" spans="4:8">
      <c r="D736" s="245"/>
      <c r="H736" s="245"/>
    </row>
    <row r="737" spans="4:8">
      <c r="D737" s="245"/>
      <c r="H737" s="245"/>
    </row>
    <row r="738" spans="4:8">
      <c r="D738" s="245"/>
      <c r="H738" s="245"/>
    </row>
    <row r="739" spans="4:8">
      <c r="D739" s="245"/>
      <c r="H739" s="245"/>
    </row>
    <row r="740" spans="4:8">
      <c r="D740" s="245"/>
      <c r="H740" s="245"/>
    </row>
    <row r="741" spans="4:8">
      <c r="D741" s="245"/>
      <c r="H741" s="245"/>
    </row>
    <row r="742" spans="4:8">
      <c r="D742" s="245"/>
      <c r="H742" s="245"/>
    </row>
    <row r="743" spans="4:8">
      <c r="D743" s="245"/>
      <c r="H743" s="245"/>
    </row>
    <row r="744" spans="4:8">
      <c r="D744" s="245"/>
      <c r="H744" s="245"/>
    </row>
    <row r="745" spans="4:8">
      <c r="D745" s="245"/>
      <c r="H745" s="245"/>
    </row>
    <row r="746" spans="4:8">
      <c r="D746" s="245"/>
      <c r="H746" s="245"/>
    </row>
    <row r="747" spans="4:8">
      <c r="D747" s="245"/>
      <c r="H747" s="245"/>
    </row>
    <row r="748" spans="4:8">
      <c r="D748" s="245"/>
      <c r="H748" s="245"/>
    </row>
    <row r="749" spans="4:8">
      <c r="D749" s="245"/>
      <c r="H749" s="245"/>
    </row>
    <row r="750" spans="4:8">
      <c r="D750" s="245"/>
      <c r="H750" s="245"/>
    </row>
    <row r="751" spans="4:8">
      <c r="D751" s="245"/>
      <c r="H751" s="245"/>
    </row>
    <row r="752" spans="4:8">
      <c r="D752" s="245"/>
      <c r="H752" s="245"/>
    </row>
    <row r="753" spans="4:8">
      <c r="D753" s="245"/>
      <c r="H753" s="245"/>
    </row>
    <row r="754" spans="4:8">
      <c r="D754" s="245"/>
      <c r="H754" s="245"/>
    </row>
    <row r="755" spans="4:8">
      <c r="D755" s="245"/>
      <c r="H755" s="245"/>
    </row>
    <row r="756" spans="4:8">
      <c r="D756" s="245"/>
      <c r="H756" s="245"/>
    </row>
    <row r="757" spans="4:8">
      <c r="D757" s="245"/>
      <c r="H757" s="245"/>
    </row>
    <row r="758" spans="4:8">
      <c r="D758" s="245"/>
      <c r="H758" s="245"/>
    </row>
    <row r="759" spans="4:8">
      <c r="D759" s="245"/>
      <c r="H759" s="245"/>
    </row>
    <row r="760" spans="4:8">
      <c r="D760" s="245"/>
      <c r="H760" s="245"/>
    </row>
    <row r="761" spans="4:8">
      <c r="D761" s="245"/>
      <c r="H761" s="245"/>
    </row>
    <row r="762" spans="4:8">
      <c r="D762" s="245"/>
      <c r="H762" s="245"/>
    </row>
    <row r="763" spans="4:8">
      <c r="D763" s="245"/>
      <c r="H763" s="245"/>
    </row>
    <row r="764" spans="4:8">
      <c r="D764" s="245"/>
      <c r="H764" s="245"/>
    </row>
    <row r="765" spans="4:8">
      <c r="D765" s="245"/>
      <c r="H765" s="245"/>
    </row>
    <row r="766" spans="4:8">
      <c r="D766" s="245"/>
      <c r="H766" s="245"/>
    </row>
    <row r="767" spans="4:8">
      <c r="D767" s="245"/>
      <c r="H767" s="245"/>
    </row>
    <row r="768" spans="4:8">
      <c r="D768" s="245"/>
      <c r="H768" s="245"/>
    </row>
    <row r="769" spans="4:8">
      <c r="D769" s="245"/>
      <c r="H769" s="245"/>
    </row>
    <row r="770" spans="4:8">
      <c r="D770" s="245"/>
      <c r="H770" s="245"/>
    </row>
    <row r="771" spans="4:8">
      <c r="D771" s="245"/>
      <c r="H771" s="245"/>
    </row>
    <row r="772" spans="4:8">
      <c r="D772" s="245"/>
      <c r="H772" s="245"/>
    </row>
    <row r="773" spans="4:8">
      <c r="D773" s="245"/>
      <c r="H773" s="245"/>
    </row>
    <row r="774" spans="4:8">
      <c r="D774" s="245"/>
      <c r="H774" s="245"/>
    </row>
    <row r="775" spans="4:8">
      <c r="D775" s="245"/>
      <c r="H775" s="245"/>
    </row>
    <row r="776" spans="4:8">
      <c r="D776" s="245"/>
      <c r="H776" s="245"/>
    </row>
    <row r="777" spans="4:8">
      <c r="D777" s="245"/>
      <c r="H777" s="245"/>
    </row>
    <row r="778" spans="4:8">
      <c r="D778" s="245"/>
      <c r="H778" s="245"/>
    </row>
    <row r="779" spans="4:8">
      <c r="D779" s="245"/>
      <c r="H779" s="245"/>
    </row>
    <row r="780" spans="4:8">
      <c r="D780" s="245"/>
      <c r="H780" s="245"/>
    </row>
    <row r="781" spans="4:8">
      <c r="D781" s="245"/>
      <c r="H781" s="245"/>
    </row>
    <row r="782" spans="4:8">
      <c r="D782" s="245"/>
      <c r="H782" s="245"/>
    </row>
    <row r="783" spans="4:8">
      <c r="D783" s="245"/>
      <c r="H783" s="245"/>
    </row>
    <row r="784" spans="4:8">
      <c r="D784" s="245"/>
      <c r="H784" s="245"/>
    </row>
    <row r="785" spans="4:8">
      <c r="D785" s="245"/>
      <c r="H785" s="245"/>
    </row>
    <row r="786" spans="4:8">
      <c r="D786" s="245"/>
      <c r="H786" s="245"/>
    </row>
    <row r="787" spans="4:8">
      <c r="D787" s="245"/>
      <c r="H787" s="245"/>
    </row>
    <row r="788" spans="4:8">
      <c r="D788" s="245"/>
      <c r="H788" s="245"/>
    </row>
    <row r="789" spans="4:8">
      <c r="D789" s="245"/>
      <c r="H789" s="245"/>
    </row>
    <row r="790" spans="4:8">
      <c r="D790" s="245"/>
      <c r="H790" s="245"/>
    </row>
    <row r="791" spans="4:8">
      <c r="D791" s="245"/>
      <c r="H791" s="245"/>
    </row>
    <row r="792" spans="4:8">
      <c r="D792" s="245"/>
      <c r="H792" s="245"/>
    </row>
    <row r="793" spans="4:8">
      <c r="D793" s="245"/>
      <c r="H793" s="245"/>
    </row>
    <row r="794" spans="4:8">
      <c r="D794" s="245"/>
      <c r="H794" s="245"/>
    </row>
    <row r="795" spans="4:8">
      <c r="D795" s="245"/>
      <c r="H795" s="245"/>
    </row>
    <row r="796" spans="4:8">
      <c r="D796" s="245"/>
      <c r="H796" s="245"/>
    </row>
    <row r="797" spans="4:8">
      <c r="D797" s="245"/>
      <c r="H797" s="245"/>
    </row>
    <row r="798" spans="4:8">
      <c r="D798" s="245"/>
      <c r="H798" s="245"/>
    </row>
    <row r="799" spans="4:8">
      <c r="D799" s="245"/>
      <c r="H799" s="245"/>
    </row>
    <row r="800" spans="4:8">
      <c r="D800" s="245"/>
      <c r="H800" s="245"/>
    </row>
    <row r="801" spans="4:8">
      <c r="D801" s="245"/>
      <c r="H801" s="245"/>
    </row>
    <row r="802" spans="4:8">
      <c r="D802" s="245"/>
      <c r="H802" s="245"/>
    </row>
    <row r="803" spans="4:8">
      <c r="D803" s="245"/>
      <c r="H803" s="245"/>
    </row>
    <row r="804" spans="4:8">
      <c r="D804" s="245"/>
      <c r="H804" s="245"/>
    </row>
    <row r="805" spans="4:8">
      <c r="D805" s="245"/>
      <c r="H805" s="245"/>
    </row>
    <row r="806" spans="4:8">
      <c r="D806" s="245"/>
      <c r="H806" s="245"/>
    </row>
    <row r="807" spans="4:8">
      <c r="D807" s="245"/>
      <c r="H807" s="245"/>
    </row>
    <row r="808" spans="4:8">
      <c r="D808" s="245"/>
      <c r="H808" s="245"/>
    </row>
    <row r="809" spans="4:8">
      <c r="D809" s="245"/>
      <c r="H809" s="245"/>
    </row>
    <row r="810" spans="4:8">
      <c r="D810" s="245"/>
      <c r="H810" s="245"/>
    </row>
    <row r="811" spans="4:8">
      <c r="D811" s="245"/>
      <c r="H811" s="245"/>
    </row>
    <row r="812" spans="4:8">
      <c r="D812" s="245"/>
      <c r="H812" s="245"/>
    </row>
    <row r="813" spans="4:8">
      <c r="D813" s="245"/>
      <c r="H813" s="245"/>
    </row>
    <row r="814" spans="4:8">
      <c r="D814" s="245"/>
      <c r="H814" s="245"/>
    </row>
    <row r="815" spans="4:8">
      <c r="D815" s="245"/>
      <c r="H815" s="245"/>
    </row>
    <row r="816" spans="4:8">
      <c r="D816" s="245"/>
      <c r="H816" s="245"/>
    </row>
    <row r="817" spans="4:8">
      <c r="D817" s="245"/>
      <c r="H817" s="245"/>
    </row>
    <row r="818" spans="4:8">
      <c r="D818" s="245"/>
      <c r="H818" s="245"/>
    </row>
    <row r="819" spans="4:8">
      <c r="D819" s="245"/>
      <c r="H819" s="245"/>
    </row>
    <row r="820" spans="4:8">
      <c r="D820" s="245"/>
      <c r="H820" s="245"/>
    </row>
    <row r="821" spans="4:8">
      <c r="D821" s="245"/>
      <c r="H821" s="245"/>
    </row>
    <row r="822" spans="4:8">
      <c r="D822" s="245"/>
      <c r="H822" s="245"/>
    </row>
    <row r="823" spans="4:8">
      <c r="D823" s="245"/>
      <c r="H823" s="245"/>
    </row>
    <row r="824" spans="4:8">
      <c r="D824" s="245"/>
      <c r="H824" s="245"/>
    </row>
    <row r="825" spans="4:8">
      <c r="D825" s="245"/>
      <c r="H825" s="245"/>
    </row>
    <row r="826" spans="4:8">
      <c r="D826" s="245"/>
      <c r="H826" s="245"/>
    </row>
    <row r="827" spans="4:8">
      <c r="D827" s="245"/>
      <c r="H827" s="245"/>
    </row>
    <row r="828" spans="4:8">
      <c r="D828" s="245"/>
      <c r="H828" s="245"/>
    </row>
    <row r="829" spans="4:8">
      <c r="D829" s="245"/>
      <c r="H829" s="245"/>
    </row>
    <row r="830" spans="4:8">
      <c r="D830" s="245"/>
      <c r="H830" s="245"/>
    </row>
    <row r="831" spans="4:8">
      <c r="D831" s="245"/>
      <c r="H831" s="245"/>
    </row>
    <row r="832" spans="4:8">
      <c r="D832" s="245"/>
      <c r="H832" s="245"/>
    </row>
    <row r="833" spans="4:8">
      <c r="D833" s="245"/>
      <c r="H833" s="245"/>
    </row>
    <row r="834" spans="4:8">
      <c r="D834" s="245"/>
      <c r="H834" s="245"/>
    </row>
    <row r="835" spans="4:8">
      <c r="D835" s="245"/>
      <c r="H835" s="245"/>
    </row>
    <row r="836" spans="4:8">
      <c r="D836" s="245"/>
      <c r="H836" s="245"/>
    </row>
    <row r="837" spans="4:8">
      <c r="D837" s="245"/>
      <c r="H837" s="245"/>
    </row>
    <row r="838" spans="4:8">
      <c r="D838" s="245"/>
      <c r="H838" s="245"/>
    </row>
    <row r="839" spans="4:8">
      <c r="D839" s="245"/>
      <c r="H839" s="245"/>
    </row>
    <row r="840" spans="4:8">
      <c r="D840" s="245"/>
      <c r="H840" s="245"/>
    </row>
    <row r="841" spans="4:8">
      <c r="D841" s="245"/>
      <c r="H841" s="245"/>
    </row>
    <row r="842" spans="4:8">
      <c r="D842" s="245"/>
      <c r="H842" s="245"/>
    </row>
    <row r="843" spans="4:8">
      <c r="D843" s="245"/>
      <c r="H843" s="245"/>
    </row>
    <row r="844" spans="4:8">
      <c r="D844" s="245"/>
      <c r="H844" s="245"/>
    </row>
    <row r="845" spans="4:8">
      <c r="D845" s="245"/>
      <c r="H845" s="245"/>
    </row>
    <row r="846" spans="4:8">
      <c r="D846" s="245"/>
      <c r="H846" s="245"/>
    </row>
    <row r="847" spans="4:8">
      <c r="D847" s="245"/>
      <c r="H847" s="245"/>
    </row>
    <row r="848" spans="4:8">
      <c r="D848" s="245"/>
      <c r="H848" s="245"/>
    </row>
    <row r="849" spans="4:8">
      <c r="D849" s="245"/>
      <c r="H849" s="245"/>
    </row>
    <row r="850" spans="4:8">
      <c r="D850" s="245"/>
      <c r="H850" s="245"/>
    </row>
    <row r="851" spans="4:8">
      <c r="D851" s="245"/>
      <c r="H851" s="245"/>
    </row>
    <row r="852" spans="4:8">
      <c r="D852" s="245"/>
      <c r="H852" s="245"/>
    </row>
    <row r="853" spans="4:8">
      <c r="D853" s="245"/>
      <c r="H853" s="245"/>
    </row>
    <row r="854" spans="4:8">
      <c r="D854" s="245"/>
      <c r="H854" s="245"/>
    </row>
    <row r="855" spans="4:8">
      <c r="D855" s="245"/>
      <c r="H855" s="245"/>
    </row>
    <row r="856" spans="4:8">
      <c r="D856" s="245"/>
      <c r="H856" s="245"/>
    </row>
    <row r="857" spans="4:8">
      <c r="D857" s="245"/>
      <c r="H857" s="245"/>
    </row>
    <row r="858" spans="4:8">
      <c r="D858" s="245"/>
      <c r="H858" s="245"/>
    </row>
    <row r="859" spans="4:8">
      <c r="D859" s="245"/>
      <c r="H859" s="245"/>
    </row>
    <row r="860" spans="4:8">
      <c r="D860" s="245"/>
      <c r="H860" s="245"/>
    </row>
    <row r="861" spans="4:8">
      <c r="D861" s="245"/>
      <c r="H861" s="245"/>
    </row>
    <row r="862" spans="4:8">
      <c r="D862" s="245"/>
      <c r="H862" s="245"/>
    </row>
    <row r="863" spans="4:8">
      <c r="D863" s="245"/>
      <c r="H863" s="245"/>
    </row>
    <row r="864" spans="4:8">
      <c r="D864" s="245"/>
      <c r="H864" s="245"/>
    </row>
    <row r="865" spans="4:8">
      <c r="D865" s="245"/>
      <c r="H865" s="245"/>
    </row>
    <row r="866" spans="4:8">
      <c r="D866" s="245"/>
      <c r="H866" s="245"/>
    </row>
    <row r="867" spans="4:8">
      <c r="D867" s="245"/>
      <c r="H867" s="245"/>
    </row>
    <row r="868" spans="4:8">
      <c r="D868" s="245"/>
      <c r="H868" s="245"/>
    </row>
    <row r="869" spans="4:8">
      <c r="D869" s="245"/>
      <c r="H869" s="245"/>
    </row>
    <row r="870" spans="4:8">
      <c r="D870" s="245"/>
      <c r="H870" s="245"/>
    </row>
    <row r="871" spans="4:8">
      <c r="D871" s="245"/>
      <c r="H871" s="245"/>
    </row>
    <row r="872" spans="4:8">
      <c r="D872" s="245"/>
      <c r="H872" s="245"/>
    </row>
    <row r="873" spans="4:8">
      <c r="D873" s="245"/>
      <c r="H873" s="245"/>
    </row>
    <row r="874" spans="4:8">
      <c r="D874" s="245"/>
      <c r="H874" s="245"/>
    </row>
    <row r="875" spans="4:8">
      <c r="D875" s="245"/>
      <c r="H875" s="245"/>
    </row>
    <row r="876" spans="4:8">
      <c r="D876" s="245"/>
      <c r="H876" s="245"/>
    </row>
    <row r="877" spans="4:8">
      <c r="D877" s="245"/>
      <c r="H877" s="245"/>
    </row>
    <row r="878" spans="4:8">
      <c r="D878" s="245"/>
      <c r="H878" s="245"/>
    </row>
    <row r="879" spans="4:8">
      <c r="D879" s="245"/>
      <c r="H879" s="245"/>
    </row>
    <row r="880" spans="4:8">
      <c r="D880" s="245"/>
      <c r="H880" s="245"/>
    </row>
    <row r="881" spans="4:8">
      <c r="D881" s="245"/>
      <c r="H881" s="245"/>
    </row>
    <row r="882" spans="4:8">
      <c r="D882" s="245"/>
      <c r="H882" s="245"/>
    </row>
    <row r="883" spans="4:8">
      <c r="D883" s="245"/>
      <c r="H883" s="245"/>
    </row>
    <row r="884" spans="4:8">
      <c r="D884" s="245"/>
      <c r="H884" s="245"/>
    </row>
    <row r="885" spans="4:8">
      <c r="D885" s="245"/>
      <c r="H885" s="245"/>
    </row>
    <row r="886" spans="4:8">
      <c r="D886" s="245"/>
      <c r="H886" s="245"/>
    </row>
    <row r="887" spans="4:8">
      <c r="D887" s="245"/>
      <c r="H887" s="245"/>
    </row>
    <row r="888" spans="4:8">
      <c r="D888" s="245"/>
      <c r="H888" s="245"/>
    </row>
    <row r="889" spans="4:8">
      <c r="D889" s="245"/>
      <c r="H889" s="245"/>
    </row>
    <row r="890" spans="4:8">
      <c r="D890" s="245"/>
      <c r="H890" s="245"/>
    </row>
    <row r="891" spans="4:8">
      <c r="D891" s="245"/>
      <c r="H891" s="245"/>
    </row>
    <row r="892" spans="4:8">
      <c r="D892" s="245"/>
      <c r="H892" s="245"/>
    </row>
    <row r="893" spans="4:8">
      <c r="D893" s="245"/>
      <c r="H893" s="245"/>
    </row>
    <row r="894" spans="4:8">
      <c r="D894" s="245"/>
      <c r="H894" s="245"/>
    </row>
    <row r="895" spans="4:8">
      <c r="D895" s="245"/>
      <c r="H895" s="245"/>
    </row>
    <row r="896" spans="4:8">
      <c r="D896" s="245"/>
      <c r="H896" s="245"/>
    </row>
    <row r="897" spans="4:8">
      <c r="D897" s="245"/>
      <c r="H897" s="245"/>
    </row>
    <row r="898" spans="4:8">
      <c r="D898" s="245"/>
      <c r="H898" s="245"/>
    </row>
    <row r="899" spans="4:8">
      <c r="D899" s="245"/>
      <c r="H899" s="245"/>
    </row>
    <row r="900" spans="4:8">
      <c r="D900" s="245"/>
      <c r="H900" s="245"/>
    </row>
    <row r="901" spans="4:8">
      <c r="D901" s="245"/>
      <c r="H901" s="245"/>
    </row>
    <row r="902" spans="4:8">
      <c r="D902" s="245"/>
      <c r="H902" s="245"/>
    </row>
    <row r="903" spans="4:8">
      <c r="D903" s="245"/>
      <c r="H903" s="245"/>
    </row>
    <row r="904" spans="4:8">
      <c r="D904" s="245"/>
      <c r="H904" s="245"/>
    </row>
    <row r="905" spans="4:8">
      <c r="D905" s="245"/>
      <c r="H905" s="245"/>
    </row>
    <row r="906" spans="4:8">
      <c r="D906" s="245"/>
      <c r="H906" s="245"/>
    </row>
    <row r="907" spans="4:8">
      <c r="D907" s="245"/>
      <c r="H907" s="245"/>
    </row>
    <row r="908" spans="4:8">
      <c r="D908" s="245"/>
      <c r="H908" s="245"/>
    </row>
    <row r="909" spans="4:8">
      <c r="D909" s="245"/>
      <c r="H909" s="245"/>
    </row>
    <row r="910" spans="4:8">
      <c r="D910" s="245"/>
      <c r="H910" s="245"/>
    </row>
    <row r="911" spans="4:8">
      <c r="D911" s="245"/>
      <c r="H911" s="245"/>
    </row>
    <row r="912" spans="4:8">
      <c r="D912" s="245"/>
      <c r="H912" s="245"/>
    </row>
    <row r="913" spans="4:8">
      <c r="D913" s="245"/>
      <c r="H913" s="245"/>
    </row>
    <row r="914" spans="4:8">
      <c r="D914" s="245"/>
      <c r="H914" s="245"/>
    </row>
    <row r="915" spans="4:8">
      <c r="D915" s="245"/>
      <c r="H915" s="245"/>
    </row>
    <row r="916" spans="4:8">
      <c r="D916" s="245"/>
      <c r="H916" s="245"/>
    </row>
    <row r="917" spans="4:8">
      <c r="D917" s="245"/>
      <c r="H917" s="245"/>
    </row>
    <row r="918" spans="4:8">
      <c r="D918" s="245"/>
      <c r="H918" s="245"/>
    </row>
    <row r="919" spans="4:8">
      <c r="D919" s="245"/>
      <c r="H919" s="245"/>
    </row>
    <row r="920" spans="4:8">
      <c r="D920" s="245"/>
      <c r="H920" s="245"/>
    </row>
    <row r="921" spans="4:8">
      <c r="D921" s="245"/>
      <c r="H921" s="245"/>
    </row>
    <row r="922" spans="4:8">
      <c r="D922" s="245"/>
      <c r="H922" s="245"/>
    </row>
    <row r="923" spans="4:8">
      <c r="D923" s="245"/>
      <c r="H923" s="245"/>
    </row>
    <row r="924" spans="4:8">
      <c r="D924" s="245"/>
      <c r="H924" s="245"/>
    </row>
    <row r="925" spans="4:8">
      <c r="D925" s="245"/>
      <c r="H925" s="245"/>
    </row>
    <row r="926" spans="4:8">
      <c r="D926" s="245"/>
      <c r="H926" s="245"/>
    </row>
    <row r="927" spans="4:8">
      <c r="D927" s="245"/>
      <c r="H927" s="245"/>
    </row>
    <row r="928" spans="4:8">
      <c r="D928" s="245"/>
      <c r="H928" s="245"/>
    </row>
    <row r="929" spans="4:8">
      <c r="D929" s="245"/>
      <c r="H929" s="245"/>
    </row>
    <row r="930" spans="4:8">
      <c r="D930" s="245"/>
      <c r="H930" s="245"/>
    </row>
    <row r="931" spans="4:8">
      <c r="D931" s="245"/>
      <c r="H931" s="245"/>
    </row>
    <row r="932" spans="4:8">
      <c r="D932" s="245"/>
      <c r="H932" s="245"/>
    </row>
    <row r="933" spans="4:8">
      <c r="D933" s="245"/>
      <c r="H933" s="245"/>
    </row>
    <row r="934" spans="4:8">
      <c r="D934" s="245"/>
      <c r="H934" s="245"/>
    </row>
    <row r="935" spans="4:8">
      <c r="D935" s="245"/>
      <c r="H935" s="245"/>
    </row>
    <row r="936" spans="4:8">
      <c r="D936" s="245"/>
      <c r="H936" s="245"/>
    </row>
    <row r="937" spans="4:8">
      <c r="D937" s="245"/>
      <c r="H937" s="245"/>
    </row>
    <row r="938" spans="4:8">
      <c r="D938" s="245"/>
      <c r="H938" s="245"/>
    </row>
    <row r="939" spans="4:8">
      <c r="D939" s="245"/>
      <c r="H939" s="245"/>
    </row>
    <row r="940" spans="4:8">
      <c r="D940" s="245"/>
      <c r="H940" s="245"/>
    </row>
    <row r="941" spans="4:8">
      <c r="D941" s="245"/>
      <c r="H941" s="245"/>
    </row>
    <row r="942" spans="4:8">
      <c r="D942" s="245"/>
      <c r="H942" s="245"/>
    </row>
    <row r="943" spans="4:8">
      <c r="D943" s="245"/>
      <c r="H943" s="245"/>
    </row>
    <row r="944" spans="4:8">
      <c r="D944" s="245"/>
      <c r="H944" s="245"/>
    </row>
    <row r="945" spans="4:8">
      <c r="D945" s="245"/>
      <c r="H945" s="245"/>
    </row>
    <row r="946" spans="4:8">
      <c r="D946" s="245"/>
      <c r="H946" s="245"/>
    </row>
    <row r="947" spans="4:8">
      <c r="D947" s="245"/>
      <c r="H947" s="245"/>
    </row>
    <row r="948" spans="4:8">
      <c r="D948" s="245"/>
      <c r="H948" s="245"/>
    </row>
    <row r="949" spans="4:8">
      <c r="D949" s="245"/>
      <c r="H949" s="245"/>
    </row>
    <row r="950" spans="4:8">
      <c r="D950" s="245"/>
      <c r="H950" s="245"/>
    </row>
    <row r="951" spans="4:8">
      <c r="D951" s="245"/>
      <c r="H951" s="245"/>
    </row>
    <row r="952" spans="4:8">
      <c r="D952" s="245"/>
      <c r="H952" s="245"/>
    </row>
    <row r="953" spans="4:8">
      <c r="D953" s="245"/>
      <c r="H953" s="245"/>
    </row>
    <row r="954" spans="4:8">
      <c r="D954" s="245"/>
      <c r="H954" s="245"/>
    </row>
    <row r="955" spans="4:8">
      <c r="D955" s="245"/>
      <c r="H955" s="245"/>
    </row>
    <row r="956" spans="4:8">
      <c r="D956" s="245"/>
      <c r="H956" s="245"/>
    </row>
    <row r="957" spans="4:8">
      <c r="D957" s="245"/>
      <c r="H957" s="245"/>
    </row>
    <row r="958" spans="4:8">
      <c r="D958" s="245"/>
      <c r="H958" s="245"/>
    </row>
    <row r="959" spans="4:8">
      <c r="D959" s="245"/>
      <c r="H959" s="245"/>
    </row>
    <row r="960" spans="4:8">
      <c r="D960" s="245"/>
      <c r="H960" s="245"/>
    </row>
    <row r="961" spans="4:8">
      <c r="D961" s="245"/>
      <c r="H961" s="245"/>
    </row>
    <row r="962" spans="4:8">
      <c r="D962" s="245"/>
      <c r="H962" s="245"/>
    </row>
    <row r="963" spans="4:8">
      <c r="D963" s="245"/>
      <c r="H963" s="245"/>
    </row>
    <row r="964" spans="4:8">
      <c r="D964" s="245"/>
      <c r="H964" s="245"/>
    </row>
    <row r="965" spans="4:8">
      <c r="D965" s="245"/>
      <c r="H965" s="245"/>
    </row>
    <row r="966" spans="4:8">
      <c r="D966" s="245"/>
      <c r="H966" s="245"/>
    </row>
    <row r="967" spans="4:8">
      <c r="D967" s="245"/>
      <c r="H967" s="245"/>
    </row>
    <row r="968" spans="4:8">
      <c r="D968" s="245"/>
      <c r="H968" s="245"/>
    </row>
    <row r="969" spans="4:8">
      <c r="D969" s="245"/>
      <c r="H969" s="245"/>
    </row>
    <row r="970" spans="4:8">
      <c r="D970" s="245"/>
      <c r="H970" s="245"/>
    </row>
    <row r="971" spans="4:8">
      <c r="D971" s="245"/>
      <c r="H971" s="245"/>
    </row>
    <row r="972" spans="4:8">
      <c r="D972" s="245"/>
      <c r="H972" s="245"/>
    </row>
    <row r="973" spans="4:8">
      <c r="D973" s="245"/>
      <c r="H973" s="245"/>
    </row>
    <row r="974" spans="4:8">
      <c r="D974" s="245"/>
      <c r="H974" s="245"/>
    </row>
    <row r="975" spans="4:8">
      <c r="D975" s="245"/>
      <c r="H975" s="245"/>
    </row>
    <row r="976" spans="4:8">
      <c r="D976" s="245"/>
      <c r="H976" s="245"/>
    </row>
    <row r="977" spans="4:8">
      <c r="D977" s="245"/>
      <c r="H977" s="245"/>
    </row>
    <row r="978" spans="4:8">
      <c r="D978" s="245"/>
      <c r="H978" s="245"/>
    </row>
    <row r="979" spans="4:8">
      <c r="D979" s="245"/>
      <c r="H979" s="245"/>
    </row>
    <row r="980" spans="4:8">
      <c r="D980" s="245"/>
      <c r="H980" s="245"/>
    </row>
    <row r="981" spans="4:8">
      <c r="D981" s="245"/>
      <c r="H981" s="245"/>
    </row>
    <row r="982" spans="4:8">
      <c r="D982" s="245"/>
      <c r="H982" s="245"/>
    </row>
    <row r="983" spans="4:8">
      <c r="D983" s="245"/>
      <c r="H983" s="245"/>
    </row>
    <row r="984" spans="4:8">
      <c r="D984" s="245"/>
      <c r="H984" s="245"/>
    </row>
    <row r="985" spans="4:8">
      <c r="D985" s="245"/>
      <c r="H985" s="245"/>
    </row>
    <row r="986" spans="4:8">
      <c r="D986" s="245"/>
      <c r="H986" s="245"/>
    </row>
    <row r="987" spans="4:8">
      <c r="D987" s="245"/>
      <c r="H987" s="245"/>
    </row>
    <row r="988" spans="4:8">
      <c r="D988" s="245"/>
      <c r="H988" s="245"/>
    </row>
    <row r="989" spans="4:8">
      <c r="D989" s="245"/>
      <c r="H989" s="245"/>
    </row>
    <row r="990" spans="4:8">
      <c r="D990" s="245"/>
      <c r="H990" s="245"/>
    </row>
    <row r="991" spans="4:8">
      <c r="D991" s="245"/>
      <c r="H991" s="245"/>
    </row>
    <row r="992" spans="4:8">
      <c r="D992" s="245"/>
      <c r="H992" s="245"/>
    </row>
    <row r="993" spans="4:8">
      <c r="D993" s="245"/>
      <c r="H993" s="245"/>
    </row>
    <row r="994" spans="4:8">
      <c r="D994" s="245"/>
      <c r="H994" s="245"/>
    </row>
    <row r="995" spans="4:8">
      <c r="D995" s="245"/>
      <c r="H995" s="245"/>
    </row>
    <row r="996" spans="4:8">
      <c r="D996" s="245"/>
      <c r="H996" s="245"/>
    </row>
    <row r="997" spans="4:8">
      <c r="D997" s="245"/>
      <c r="H997" s="245"/>
    </row>
    <row r="998" spans="4:8">
      <c r="D998" s="245"/>
      <c r="H998" s="245"/>
    </row>
    <row r="999" spans="4:8">
      <c r="D999" s="245"/>
      <c r="H999" s="245"/>
    </row>
    <row r="1000" spans="4:8">
      <c r="D1000" s="245"/>
      <c r="H1000" s="245"/>
    </row>
    <row r="1001" spans="4:8">
      <c r="D1001" s="245"/>
      <c r="H1001" s="245"/>
    </row>
    <row r="1002" spans="4:8">
      <c r="D1002" s="245"/>
      <c r="H1002" s="245"/>
    </row>
    <row r="1003" spans="4:8">
      <c r="D1003" s="245"/>
      <c r="H1003" s="245"/>
    </row>
    <row r="1004" spans="4:8">
      <c r="D1004" s="245"/>
      <c r="H1004" s="245"/>
    </row>
    <row r="1005" spans="4:8">
      <c r="D1005" s="245"/>
      <c r="H1005" s="245"/>
    </row>
    <row r="1006" spans="4:8">
      <c r="D1006" s="245"/>
      <c r="H1006" s="245"/>
    </row>
    <row r="1007" spans="4:8">
      <c r="D1007" s="245"/>
      <c r="H1007" s="245"/>
    </row>
    <row r="1008" spans="4:8">
      <c r="D1008" s="245"/>
      <c r="H1008" s="245"/>
    </row>
    <row r="1009" spans="4:8">
      <c r="D1009" s="245"/>
      <c r="H1009" s="245"/>
    </row>
    <row r="1010" spans="4:8">
      <c r="D1010" s="245"/>
      <c r="H1010" s="245"/>
    </row>
    <row r="1011" spans="4:8">
      <c r="D1011" s="245"/>
      <c r="H1011" s="245"/>
    </row>
    <row r="1012" spans="4:8">
      <c r="D1012" s="245"/>
      <c r="H1012" s="245"/>
    </row>
    <row r="1013" spans="4:8">
      <c r="D1013" s="245"/>
      <c r="H1013" s="245"/>
    </row>
    <row r="1014" spans="4:8">
      <c r="D1014" s="245"/>
      <c r="H1014" s="245"/>
    </row>
    <row r="1015" spans="4:8">
      <c r="D1015" s="245"/>
      <c r="H1015" s="245"/>
    </row>
    <row r="1016" spans="4:8">
      <c r="D1016" s="245"/>
      <c r="H1016" s="245"/>
    </row>
    <row r="1017" spans="4:8">
      <c r="D1017" s="245"/>
      <c r="H1017" s="245"/>
    </row>
    <row r="1018" spans="4:8">
      <c r="D1018" s="245"/>
      <c r="H1018" s="245"/>
    </row>
    <row r="1019" spans="4:8">
      <c r="D1019" s="245"/>
      <c r="H1019" s="245"/>
    </row>
    <row r="1020" spans="4:8">
      <c r="D1020" s="245"/>
      <c r="H1020" s="245"/>
    </row>
    <row r="1021" spans="4:8">
      <c r="D1021" s="245"/>
      <c r="H1021" s="245"/>
    </row>
    <row r="1022" spans="4:8">
      <c r="D1022" s="245"/>
      <c r="H1022" s="245"/>
    </row>
    <row r="1023" spans="4:8">
      <c r="D1023" s="245"/>
      <c r="H1023" s="245"/>
    </row>
    <row r="1024" spans="4:8">
      <c r="D1024" s="245"/>
      <c r="H1024" s="245"/>
    </row>
    <row r="1025" spans="4:8">
      <c r="D1025" s="245"/>
      <c r="H1025" s="245"/>
    </row>
    <row r="1026" spans="4:8">
      <c r="D1026" s="245"/>
      <c r="H1026" s="245"/>
    </row>
    <row r="1027" spans="4:8">
      <c r="D1027" s="245"/>
      <c r="H1027" s="245"/>
    </row>
    <row r="1028" spans="4:8">
      <c r="D1028" s="245"/>
      <c r="H1028" s="245"/>
    </row>
    <row r="1029" spans="4:8">
      <c r="D1029" s="245"/>
      <c r="H1029" s="245"/>
    </row>
    <row r="1030" spans="4:8">
      <c r="D1030" s="245"/>
      <c r="H1030" s="245"/>
    </row>
    <row r="1031" spans="4:8">
      <c r="D1031" s="245"/>
      <c r="H1031" s="245"/>
    </row>
    <row r="1032" spans="4:8">
      <c r="D1032" s="245"/>
      <c r="H1032" s="245"/>
    </row>
    <row r="1033" spans="4:8">
      <c r="D1033" s="245"/>
      <c r="H1033" s="245"/>
    </row>
    <row r="1034" spans="4:8">
      <c r="D1034" s="245"/>
      <c r="H1034" s="245"/>
    </row>
    <row r="1035" spans="4:8">
      <c r="D1035" s="245"/>
      <c r="H1035" s="245"/>
    </row>
    <row r="1036" spans="4:8">
      <c r="D1036" s="245"/>
      <c r="H1036" s="245"/>
    </row>
    <row r="1037" spans="4:8">
      <c r="D1037" s="245"/>
      <c r="H1037" s="245"/>
    </row>
    <row r="1038" spans="4:8">
      <c r="D1038" s="245"/>
      <c r="H1038" s="245"/>
    </row>
    <row r="1039" spans="4:8">
      <c r="D1039" s="245"/>
      <c r="H1039" s="245"/>
    </row>
    <row r="1040" spans="4:8">
      <c r="D1040" s="245"/>
      <c r="H1040" s="245"/>
    </row>
    <row r="1041" spans="4:8">
      <c r="D1041" s="245"/>
      <c r="H1041" s="245"/>
    </row>
    <row r="1042" spans="4:8">
      <c r="D1042" s="245"/>
      <c r="H1042" s="245"/>
    </row>
    <row r="1043" spans="4:8">
      <c r="D1043" s="245"/>
      <c r="H1043" s="245"/>
    </row>
    <row r="1044" spans="4:8">
      <c r="D1044" s="245"/>
      <c r="H1044" s="245"/>
    </row>
    <row r="1045" spans="4:8">
      <c r="D1045" s="245"/>
      <c r="H1045" s="245"/>
    </row>
    <row r="1046" spans="4:8">
      <c r="D1046" s="245"/>
      <c r="H1046" s="245"/>
    </row>
    <row r="1047" spans="4:8">
      <c r="D1047" s="245"/>
      <c r="H1047" s="245"/>
    </row>
    <row r="1048" spans="4:8">
      <c r="D1048" s="245"/>
      <c r="H1048" s="245"/>
    </row>
    <row r="1049" spans="4:8">
      <c r="D1049" s="245"/>
      <c r="H1049" s="245"/>
    </row>
    <row r="1050" spans="4:8">
      <c r="D1050" s="245"/>
      <c r="H1050" s="245"/>
    </row>
    <row r="1051" spans="4:8">
      <c r="D1051" s="245"/>
      <c r="H1051" s="245"/>
    </row>
    <row r="1052" spans="4:8">
      <c r="D1052" s="245"/>
      <c r="H1052" s="245"/>
    </row>
    <row r="1053" spans="4:8">
      <c r="D1053" s="245"/>
      <c r="H1053" s="245"/>
    </row>
    <row r="1054" spans="4:8">
      <c r="D1054" s="245"/>
      <c r="H1054" s="245"/>
    </row>
    <row r="1055" spans="4:8">
      <c r="D1055" s="245"/>
      <c r="H1055" s="245"/>
    </row>
    <row r="1056" spans="4:8">
      <c r="D1056" s="245"/>
      <c r="H1056" s="245"/>
    </row>
    <row r="1057" spans="4:8">
      <c r="D1057" s="245"/>
      <c r="H1057" s="245"/>
    </row>
    <row r="1058" spans="4:8">
      <c r="D1058" s="245"/>
      <c r="H1058" s="245"/>
    </row>
    <row r="1059" spans="4:8">
      <c r="D1059" s="245"/>
      <c r="H1059" s="245"/>
    </row>
    <row r="1060" spans="4:8">
      <c r="D1060" s="245"/>
      <c r="H1060" s="245"/>
    </row>
    <row r="1061" spans="4:8">
      <c r="D1061" s="245"/>
      <c r="H1061" s="245"/>
    </row>
    <row r="1062" spans="4:8">
      <c r="D1062" s="245"/>
      <c r="H1062" s="245"/>
    </row>
    <row r="1063" spans="4:8">
      <c r="D1063" s="245"/>
      <c r="H1063" s="245"/>
    </row>
    <row r="1064" spans="4:8">
      <c r="D1064" s="245"/>
      <c r="H1064" s="245"/>
    </row>
    <row r="1065" spans="4:8">
      <c r="D1065" s="245"/>
      <c r="H1065" s="245"/>
    </row>
    <row r="1066" spans="4:8">
      <c r="D1066" s="245"/>
      <c r="H1066" s="245"/>
    </row>
    <row r="1067" spans="4:8">
      <c r="D1067" s="245"/>
      <c r="H1067" s="245"/>
    </row>
    <row r="1068" spans="4:8">
      <c r="D1068" s="245"/>
      <c r="H1068" s="245"/>
    </row>
    <row r="1069" spans="4:8">
      <c r="D1069" s="245"/>
      <c r="H1069" s="245"/>
    </row>
    <row r="1070" spans="4:8">
      <c r="D1070" s="245"/>
      <c r="H1070" s="245"/>
    </row>
    <row r="1071" spans="4:8">
      <c r="D1071" s="245"/>
      <c r="H1071" s="245"/>
    </row>
    <row r="1072" spans="4:8">
      <c r="D1072" s="245"/>
      <c r="H1072" s="245"/>
    </row>
    <row r="1073" spans="4:8">
      <c r="D1073" s="245"/>
      <c r="H1073" s="245"/>
    </row>
    <row r="1074" spans="4:8">
      <c r="D1074" s="245"/>
      <c r="H1074" s="245"/>
    </row>
    <row r="1075" spans="4:8">
      <c r="D1075" s="245"/>
      <c r="H1075" s="245"/>
    </row>
    <row r="1076" spans="4:8">
      <c r="D1076" s="245"/>
      <c r="H1076" s="245"/>
    </row>
    <row r="1077" spans="4:8">
      <c r="D1077" s="245"/>
      <c r="H1077" s="245"/>
    </row>
    <row r="1078" spans="4:8">
      <c r="D1078" s="245"/>
      <c r="H1078" s="245"/>
    </row>
    <row r="1079" spans="4:8">
      <c r="D1079" s="245"/>
      <c r="H1079" s="245"/>
    </row>
    <row r="1080" spans="4:8">
      <c r="D1080" s="245"/>
      <c r="H1080" s="245"/>
    </row>
    <row r="1081" spans="4:8">
      <c r="D1081" s="245"/>
      <c r="H1081" s="245"/>
    </row>
    <row r="1082" spans="4:8">
      <c r="D1082" s="245"/>
      <c r="H1082" s="245"/>
    </row>
    <row r="1083" spans="4:8">
      <c r="D1083" s="245"/>
      <c r="H1083" s="245"/>
    </row>
    <row r="1084" spans="4:8">
      <c r="D1084" s="245"/>
      <c r="H1084" s="245"/>
    </row>
    <row r="1085" spans="4:8">
      <c r="D1085" s="245"/>
      <c r="H1085" s="245"/>
    </row>
    <row r="1086" spans="4:8">
      <c r="D1086" s="245"/>
      <c r="H1086" s="245"/>
    </row>
    <row r="1087" spans="4:8">
      <c r="D1087" s="245"/>
      <c r="H1087" s="245"/>
    </row>
    <row r="1088" spans="4:8">
      <c r="D1088" s="245"/>
      <c r="H1088" s="245"/>
    </row>
    <row r="1089" spans="4:8">
      <c r="D1089" s="245"/>
      <c r="H1089" s="245"/>
    </row>
    <row r="1090" spans="4:8">
      <c r="D1090" s="245"/>
      <c r="H1090" s="245"/>
    </row>
    <row r="1091" spans="4:8">
      <c r="D1091" s="245"/>
      <c r="H1091" s="245"/>
    </row>
    <row r="1092" spans="4:8">
      <c r="D1092" s="245"/>
      <c r="H1092" s="245"/>
    </row>
    <row r="1093" spans="4:8">
      <c r="D1093" s="245"/>
      <c r="H1093" s="245"/>
    </row>
    <row r="1094" spans="4:8">
      <c r="D1094" s="245"/>
      <c r="H1094" s="245"/>
    </row>
    <row r="1095" spans="4:8">
      <c r="D1095" s="245"/>
      <c r="H1095" s="245"/>
    </row>
    <row r="1096" spans="4:8">
      <c r="D1096" s="245"/>
      <c r="H1096" s="245"/>
    </row>
    <row r="1097" spans="4:8">
      <c r="D1097" s="245"/>
      <c r="H1097" s="245"/>
    </row>
    <row r="1098" spans="4:8">
      <c r="D1098" s="245"/>
      <c r="H1098" s="245"/>
    </row>
    <row r="1099" spans="4:8">
      <c r="D1099" s="245"/>
      <c r="H1099" s="245"/>
    </row>
    <row r="1100" spans="4:8">
      <c r="D1100" s="245"/>
      <c r="H1100" s="245"/>
    </row>
    <row r="1101" spans="4:8">
      <c r="D1101" s="245"/>
      <c r="H1101" s="245"/>
    </row>
    <row r="1102" spans="4:8">
      <c r="D1102" s="245"/>
      <c r="H1102" s="245"/>
    </row>
    <row r="1103" spans="4:8">
      <c r="D1103" s="245"/>
      <c r="H1103" s="245"/>
    </row>
    <row r="1104" spans="4:8">
      <c r="D1104" s="245"/>
      <c r="H1104" s="245"/>
    </row>
    <row r="1105" spans="4:8">
      <c r="D1105" s="245"/>
      <c r="H1105" s="245"/>
    </row>
    <row r="1106" spans="4:8">
      <c r="D1106" s="245"/>
      <c r="H1106" s="245"/>
    </row>
    <row r="1107" spans="4:8">
      <c r="D1107" s="245"/>
      <c r="H1107" s="245"/>
    </row>
    <row r="1108" spans="4:8">
      <c r="D1108" s="245"/>
      <c r="H1108" s="245"/>
    </row>
    <row r="1109" spans="4:8">
      <c r="D1109" s="245"/>
      <c r="H1109" s="245"/>
    </row>
    <row r="1110" spans="4:8">
      <c r="D1110" s="245"/>
      <c r="H1110" s="245"/>
    </row>
    <row r="1111" spans="4:8">
      <c r="D1111" s="245"/>
      <c r="H1111" s="245"/>
    </row>
    <row r="1112" spans="4:8">
      <c r="D1112" s="245"/>
      <c r="H1112" s="245"/>
    </row>
    <row r="1113" spans="4:8">
      <c r="D1113" s="245"/>
      <c r="H1113" s="245"/>
    </row>
    <row r="1114" spans="4:8">
      <c r="D1114" s="245"/>
      <c r="H1114" s="245"/>
    </row>
    <row r="1115" spans="4:8">
      <c r="D1115" s="245"/>
      <c r="H1115" s="245"/>
    </row>
    <row r="1116" spans="4:8">
      <c r="D1116" s="245"/>
      <c r="H1116" s="245"/>
    </row>
    <row r="1117" spans="4:8">
      <c r="D1117" s="245"/>
      <c r="H1117" s="245"/>
    </row>
    <row r="1118" spans="4:8">
      <c r="D1118" s="245"/>
      <c r="H1118" s="245"/>
    </row>
    <row r="1119" spans="4:8">
      <c r="D1119" s="245"/>
      <c r="H1119" s="245"/>
    </row>
    <row r="1120" spans="4:8">
      <c r="D1120" s="245"/>
      <c r="H1120" s="245"/>
    </row>
    <row r="1121" spans="4:8">
      <c r="D1121" s="245"/>
      <c r="H1121" s="245"/>
    </row>
    <row r="1122" spans="4:8">
      <c r="D1122" s="245"/>
      <c r="H1122" s="245"/>
    </row>
    <row r="1123" spans="4:8">
      <c r="D1123" s="245"/>
      <c r="H1123" s="245"/>
    </row>
    <row r="1124" spans="4:8">
      <c r="D1124" s="245"/>
      <c r="H1124" s="245"/>
    </row>
    <row r="1125" spans="4:8">
      <c r="D1125" s="245"/>
      <c r="H1125" s="245"/>
    </row>
    <row r="1126" spans="4:8">
      <c r="D1126" s="245"/>
      <c r="H1126" s="245"/>
    </row>
    <row r="1127" spans="4:8">
      <c r="D1127" s="245"/>
      <c r="H1127" s="245"/>
    </row>
    <row r="1128" spans="4:8">
      <c r="D1128" s="245"/>
      <c r="H1128" s="245"/>
    </row>
    <row r="1129" spans="4:8">
      <c r="D1129" s="245"/>
      <c r="H1129" s="245"/>
    </row>
    <row r="1130" spans="4:8">
      <c r="D1130" s="245"/>
      <c r="H1130" s="245"/>
    </row>
    <row r="1131" spans="4:8">
      <c r="D1131" s="245"/>
      <c r="H1131" s="245"/>
    </row>
    <row r="1132" spans="4:8">
      <c r="D1132" s="245"/>
      <c r="H1132" s="245"/>
    </row>
    <row r="1133" spans="4:8">
      <c r="D1133" s="245"/>
      <c r="H1133" s="245"/>
    </row>
    <row r="1134" spans="4:8">
      <c r="D1134" s="245"/>
      <c r="H1134" s="245"/>
    </row>
    <row r="1135" spans="4:8">
      <c r="D1135" s="245"/>
      <c r="H1135" s="245"/>
    </row>
    <row r="1136" spans="4:8">
      <c r="D1136" s="245"/>
      <c r="H1136" s="245"/>
    </row>
    <row r="1137" spans="4:8">
      <c r="D1137" s="245"/>
      <c r="H1137" s="245"/>
    </row>
    <row r="1138" spans="4:8">
      <c r="D1138" s="245"/>
      <c r="H1138" s="245"/>
    </row>
    <row r="1139" spans="4:8">
      <c r="D1139" s="245"/>
      <c r="H1139" s="245"/>
    </row>
    <row r="1140" spans="4:8">
      <c r="D1140" s="245"/>
      <c r="H1140" s="245"/>
    </row>
    <row r="1141" spans="4:8">
      <c r="D1141" s="245"/>
      <c r="H1141" s="245"/>
    </row>
    <row r="1142" spans="4:8">
      <c r="D1142" s="245"/>
      <c r="H1142" s="245"/>
    </row>
    <row r="1143" spans="4:8">
      <c r="D1143" s="245"/>
      <c r="H1143" s="245"/>
    </row>
    <row r="1144" spans="4:8">
      <c r="D1144" s="245"/>
      <c r="H1144" s="245"/>
    </row>
    <row r="1145" spans="4:8">
      <c r="D1145" s="245"/>
      <c r="H1145" s="245"/>
    </row>
    <row r="1146" spans="4:8">
      <c r="D1146" s="245"/>
      <c r="H1146" s="245"/>
    </row>
    <row r="1147" spans="4:8">
      <c r="D1147" s="245"/>
      <c r="H1147" s="245"/>
    </row>
    <row r="1148" spans="4:8">
      <c r="D1148" s="245"/>
      <c r="H1148" s="245"/>
    </row>
    <row r="1149" spans="4:8">
      <c r="D1149" s="245"/>
      <c r="H1149" s="245"/>
    </row>
    <row r="1150" spans="4:8">
      <c r="D1150" s="245"/>
      <c r="H1150" s="245"/>
    </row>
    <row r="1151" spans="4:8">
      <c r="D1151" s="245"/>
      <c r="H1151" s="245"/>
    </row>
    <row r="1152" spans="4:8">
      <c r="D1152" s="245"/>
      <c r="H1152" s="245"/>
    </row>
    <row r="1153" spans="4:8">
      <c r="D1153" s="245"/>
      <c r="H1153" s="245"/>
    </row>
    <row r="1154" spans="4:8">
      <c r="D1154" s="245"/>
      <c r="H1154" s="245"/>
    </row>
    <row r="1155" spans="4:8">
      <c r="D1155" s="245"/>
      <c r="H1155" s="245"/>
    </row>
    <row r="1156" spans="4:8">
      <c r="D1156" s="245"/>
      <c r="H1156" s="245"/>
    </row>
    <row r="1157" spans="4:8">
      <c r="D1157" s="245"/>
      <c r="H1157" s="245"/>
    </row>
    <row r="1158" spans="4:8">
      <c r="D1158" s="245"/>
      <c r="H1158" s="245"/>
    </row>
    <row r="1159" spans="4:8">
      <c r="D1159" s="245"/>
      <c r="H1159" s="245"/>
    </row>
    <row r="1160" spans="4:8">
      <c r="D1160" s="245"/>
      <c r="H1160" s="245"/>
    </row>
    <row r="1161" spans="4:8">
      <c r="D1161" s="245"/>
      <c r="H1161" s="245"/>
    </row>
    <row r="1162" spans="4:8">
      <c r="D1162" s="245"/>
      <c r="H1162" s="245"/>
    </row>
    <row r="1163" spans="4:8">
      <c r="D1163" s="245"/>
      <c r="H1163" s="245"/>
    </row>
    <row r="1164" spans="4:8">
      <c r="D1164" s="245"/>
      <c r="H1164" s="245"/>
    </row>
    <row r="1165" spans="4:8">
      <c r="D1165" s="245"/>
      <c r="H1165" s="245"/>
    </row>
    <row r="1166" spans="4:8">
      <c r="D1166" s="245"/>
      <c r="H1166" s="245"/>
    </row>
    <row r="1167" spans="4:8">
      <c r="D1167" s="245"/>
      <c r="H1167" s="245"/>
    </row>
    <row r="1168" spans="4:8">
      <c r="D1168" s="245"/>
      <c r="H1168" s="245"/>
    </row>
    <row r="1169" spans="4:8">
      <c r="D1169" s="245"/>
      <c r="H1169" s="245"/>
    </row>
    <row r="1170" spans="4:8">
      <c r="D1170" s="245"/>
      <c r="H1170" s="245"/>
    </row>
    <row r="1171" spans="4:8">
      <c r="D1171" s="245"/>
      <c r="H1171" s="245"/>
    </row>
    <row r="1172" spans="4:8">
      <c r="D1172" s="245"/>
      <c r="H1172" s="245"/>
    </row>
    <row r="1173" spans="4:8">
      <c r="D1173" s="245"/>
      <c r="H1173" s="245"/>
    </row>
    <row r="1174" spans="4:8">
      <c r="D1174" s="245"/>
      <c r="H1174" s="245"/>
    </row>
    <row r="1175" spans="4:8">
      <c r="D1175" s="245"/>
      <c r="H1175" s="245"/>
    </row>
    <row r="1176" spans="4:8">
      <c r="D1176" s="245"/>
      <c r="H1176" s="245"/>
    </row>
    <row r="1177" spans="4:8">
      <c r="D1177" s="245"/>
      <c r="H1177" s="245"/>
    </row>
    <row r="1178" spans="4:8">
      <c r="D1178" s="245"/>
      <c r="H1178" s="245"/>
    </row>
    <row r="1179" spans="4:8">
      <c r="D1179" s="245"/>
      <c r="H1179" s="245"/>
    </row>
    <row r="1180" spans="4:8">
      <c r="D1180" s="245"/>
      <c r="H1180" s="245"/>
    </row>
    <row r="1181" spans="4:8">
      <c r="D1181" s="245"/>
      <c r="H1181" s="245"/>
    </row>
    <row r="1182" spans="4:8">
      <c r="D1182" s="245"/>
      <c r="H1182" s="245"/>
    </row>
    <row r="1183" spans="4:8">
      <c r="D1183" s="245"/>
      <c r="H1183" s="245"/>
    </row>
    <row r="1184" spans="4:8">
      <c r="D1184" s="245"/>
      <c r="H1184" s="245"/>
    </row>
    <row r="1185" spans="4:8">
      <c r="D1185" s="245"/>
      <c r="H1185" s="245"/>
    </row>
    <row r="1186" spans="4:8">
      <c r="D1186" s="245"/>
      <c r="H1186" s="245"/>
    </row>
    <row r="1187" spans="4:8">
      <c r="D1187" s="245"/>
      <c r="H1187" s="245"/>
    </row>
    <row r="1188" spans="4:8">
      <c r="D1188" s="245"/>
      <c r="H1188" s="245"/>
    </row>
    <row r="1189" spans="4:8">
      <c r="D1189" s="245"/>
      <c r="H1189" s="245"/>
    </row>
    <row r="1190" spans="4:8">
      <c r="D1190" s="245"/>
      <c r="H1190" s="245"/>
    </row>
    <row r="1191" spans="4:8">
      <c r="D1191" s="245"/>
      <c r="H1191" s="245"/>
    </row>
    <row r="1192" spans="4:8">
      <c r="D1192" s="245"/>
      <c r="H1192" s="245"/>
    </row>
    <row r="1193" spans="4:8">
      <c r="D1193" s="245"/>
      <c r="H1193" s="245"/>
    </row>
    <row r="1194" spans="4:8">
      <c r="D1194" s="245"/>
      <c r="H1194" s="245"/>
    </row>
    <row r="1195" spans="4:8">
      <c r="D1195" s="245"/>
      <c r="H1195" s="245"/>
    </row>
    <row r="1196" spans="4:8">
      <c r="D1196" s="245"/>
      <c r="H1196" s="245"/>
    </row>
    <row r="1197" spans="4:8">
      <c r="D1197" s="245"/>
      <c r="H1197" s="245"/>
    </row>
    <row r="1198" spans="4:8">
      <c r="D1198" s="245"/>
      <c r="H1198" s="245"/>
    </row>
    <row r="1199" spans="4:8">
      <c r="D1199" s="245"/>
      <c r="H1199" s="245"/>
    </row>
    <row r="1200" spans="4:8">
      <c r="D1200" s="245"/>
      <c r="H1200" s="245"/>
    </row>
    <row r="1201" spans="4:8">
      <c r="D1201" s="245"/>
      <c r="H1201" s="245"/>
    </row>
    <row r="1202" spans="4:8">
      <c r="D1202" s="245"/>
      <c r="H1202" s="245"/>
    </row>
    <row r="1203" spans="4:8">
      <c r="D1203" s="245"/>
      <c r="H1203" s="245"/>
    </row>
    <row r="1204" spans="4:8">
      <c r="D1204" s="245"/>
      <c r="H1204" s="245"/>
    </row>
    <row r="1205" spans="4:8">
      <c r="D1205" s="245"/>
      <c r="H1205" s="245"/>
    </row>
    <row r="1206" spans="4:8">
      <c r="D1206" s="245"/>
      <c r="H1206" s="245"/>
    </row>
    <row r="1207" spans="4:8">
      <c r="D1207" s="245"/>
      <c r="H1207" s="245"/>
    </row>
    <row r="1208" spans="4:8">
      <c r="D1208" s="245"/>
      <c r="H1208" s="245"/>
    </row>
    <row r="1209" spans="4:8">
      <c r="D1209" s="245"/>
      <c r="H1209" s="245"/>
    </row>
    <row r="1210" spans="4:8">
      <c r="D1210" s="245"/>
      <c r="H1210" s="245"/>
    </row>
    <row r="1211" spans="4:8">
      <c r="D1211" s="245"/>
      <c r="H1211" s="245"/>
    </row>
    <row r="1212" spans="4:8">
      <c r="D1212" s="245"/>
      <c r="H1212" s="245"/>
    </row>
    <row r="1213" spans="4:8">
      <c r="D1213" s="245"/>
      <c r="H1213" s="245"/>
    </row>
    <row r="1214" spans="4:8">
      <c r="D1214" s="245"/>
      <c r="H1214" s="245"/>
    </row>
    <row r="1215" spans="4:8">
      <c r="D1215" s="245"/>
      <c r="H1215" s="245"/>
    </row>
    <row r="1216" spans="4:8">
      <c r="D1216" s="245"/>
      <c r="H1216" s="245"/>
    </row>
    <row r="1217" spans="4:8">
      <c r="D1217" s="245"/>
      <c r="H1217" s="245"/>
    </row>
    <row r="1218" spans="4:8">
      <c r="D1218" s="245"/>
      <c r="H1218" s="245"/>
    </row>
    <row r="1219" spans="4:8">
      <c r="D1219" s="245"/>
      <c r="H1219" s="245"/>
    </row>
    <row r="1220" spans="4:8">
      <c r="D1220" s="245"/>
      <c r="H1220" s="245"/>
    </row>
    <row r="1221" spans="4:8">
      <c r="D1221" s="245"/>
      <c r="H1221" s="245"/>
    </row>
    <row r="1222" spans="4:8">
      <c r="D1222" s="245"/>
      <c r="H1222" s="245"/>
    </row>
    <row r="1223" spans="4:8">
      <c r="D1223" s="245"/>
      <c r="H1223" s="245"/>
    </row>
    <row r="1224" spans="4:8">
      <c r="D1224" s="245"/>
      <c r="H1224" s="245"/>
    </row>
    <row r="1225" spans="4:8">
      <c r="D1225" s="245"/>
      <c r="H1225" s="245"/>
    </row>
    <row r="1226" spans="4:8">
      <c r="D1226" s="245"/>
      <c r="H1226" s="245"/>
    </row>
    <row r="1227" spans="4:8">
      <c r="D1227" s="245"/>
      <c r="H1227" s="245"/>
    </row>
    <row r="1228" spans="4:8">
      <c r="D1228" s="245"/>
      <c r="H1228" s="245"/>
    </row>
    <row r="1229" spans="4:8">
      <c r="D1229" s="245"/>
      <c r="H1229" s="245"/>
    </row>
    <row r="1230" spans="4:8">
      <c r="D1230" s="245"/>
      <c r="H1230" s="245"/>
    </row>
    <row r="1231" spans="4:8">
      <c r="D1231" s="245"/>
      <c r="H1231" s="245"/>
    </row>
    <row r="1232" spans="4:8">
      <c r="D1232" s="245"/>
      <c r="H1232" s="245"/>
    </row>
    <row r="1233" spans="4:8">
      <c r="D1233" s="245"/>
      <c r="H1233" s="245"/>
    </row>
    <row r="1234" spans="4:8">
      <c r="D1234" s="245"/>
      <c r="H1234" s="245"/>
    </row>
    <row r="1235" spans="4:8">
      <c r="D1235" s="245"/>
      <c r="H1235" s="245"/>
    </row>
    <row r="1236" spans="4:8">
      <c r="D1236" s="245"/>
      <c r="H1236" s="245"/>
    </row>
    <row r="1237" spans="4:8">
      <c r="D1237" s="245"/>
      <c r="H1237" s="245"/>
    </row>
    <row r="1238" spans="4:8">
      <c r="D1238" s="245"/>
      <c r="H1238" s="245"/>
    </row>
    <row r="1239" spans="4:8">
      <c r="D1239" s="245"/>
      <c r="H1239" s="245"/>
    </row>
    <row r="1240" spans="4:8">
      <c r="D1240" s="245"/>
      <c r="H1240" s="245"/>
    </row>
    <row r="1241" spans="4:8">
      <c r="D1241" s="245"/>
      <c r="H1241" s="245"/>
    </row>
    <row r="1242" spans="4:8">
      <c r="D1242" s="245"/>
      <c r="H1242" s="245"/>
    </row>
    <row r="1243" spans="4:8">
      <c r="D1243" s="245"/>
      <c r="H1243" s="245"/>
    </row>
    <row r="1244" spans="4:8">
      <c r="D1244" s="245"/>
      <c r="H1244" s="245"/>
    </row>
    <row r="1245" spans="4:8">
      <c r="D1245" s="245"/>
      <c r="H1245" s="245"/>
    </row>
    <row r="1246" spans="4:8">
      <c r="D1246" s="245"/>
      <c r="H1246" s="245"/>
    </row>
    <row r="1247" spans="4:8">
      <c r="D1247" s="245"/>
      <c r="H1247" s="245"/>
    </row>
    <row r="1248" spans="4:8">
      <c r="D1248" s="245"/>
      <c r="H1248" s="245"/>
    </row>
    <row r="1249" spans="4:8">
      <c r="D1249" s="245"/>
      <c r="H1249" s="245"/>
    </row>
    <row r="1250" spans="4:8">
      <c r="D1250" s="245"/>
      <c r="H1250" s="245"/>
    </row>
    <row r="1251" spans="4:8">
      <c r="D1251" s="245"/>
      <c r="H1251" s="245"/>
    </row>
    <row r="1252" spans="4:8">
      <c r="D1252" s="245"/>
      <c r="H1252" s="245"/>
    </row>
    <row r="1253" spans="4:8">
      <c r="D1253" s="245"/>
      <c r="H1253" s="245"/>
    </row>
    <row r="1254" spans="4:8">
      <c r="D1254" s="245"/>
      <c r="H1254" s="245"/>
    </row>
    <row r="1255" spans="4:8">
      <c r="D1255" s="245"/>
      <c r="H1255" s="245"/>
    </row>
    <row r="1256" spans="4:8">
      <c r="D1256" s="245"/>
      <c r="H1256" s="245"/>
    </row>
    <row r="1257" spans="4:8">
      <c r="D1257" s="245"/>
      <c r="H1257" s="245"/>
    </row>
    <row r="1258" spans="4:8">
      <c r="D1258" s="245"/>
      <c r="H1258" s="245"/>
    </row>
    <row r="1259" spans="4:8">
      <c r="D1259" s="245"/>
      <c r="H1259" s="245"/>
    </row>
    <row r="1260" spans="4:8">
      <c r="D1260" s="245"/>
      <c r="H1260" s="245"/>
    </row>
    <row r="1261" spans="4:8">
      <c r="D1261" s="245"/>
      <c r="H1261" s="245"/>
    </row>
    <row r="1262" spans="4:8">
      <c r="D1262" s="245"/>
      <c r="H1262" s="245"/>
    </row>
    <row r="1263" spans="4:8">
      <c r="D1263" s="245"/>
      <c r="H1263" s="245"/>
    </row>
    <row r="1264" spans="4:8">
      <c r="D1264" s="245"/>
      <c r="H1264" s="245"/>
    </row>
    <row r="1265" spans="4:8">
      <c r="D1265" s="245"/>
      <c r="H1265" s="245"/>
    </row>
    <row r="1266" spans="4:8">
      <c r="D1266" s="245"/>
      <c r="H1266" s="245"/>
    </row>
    <row r="1267" spans="4:8">
      <c r="D1267" s="245"/>
      <c r="H1267" s="245"/>
    </row>
    <row r="1268" spans="4:8">
      <c r="D1268" s="245"/>
      <c r="H1268" s="245"/>
    </row>
    <row r="1269" spans="4:8">
      <c r="D1269" s="245"/>
      <c r="H1269" s="245"/>
    </row>
    <row r="1270" spans="4:8">
      <c r="D1270" s="245"/>
      <c r="H1270" s="245"/>
    </row>
    <row r="1271" spans="4:8">
      <c r="D1271" s="245"/>
      <c r="H1271" s="245"/>
    </row>
    <row r="1272" spans="4:8">
      <c r="D1272" s="245"/>
      <c r="H1272" s="245"/>
    </row>
    <row r="1273" spans="4:8">
      <c r="D1273" s="245"/>
      <c r="H1273" s="245"/>
    </row>
    <row r="1274" spans="4:8">
      <c r="D1274" s="245"/>
      <c r="H1274" s="245"/>
    </row>
    <row r="1275" spans="4:8">
      <c r="D1275" s="245"/>
      <c r="H1275" s="245"/>
    </row>
    <row r="1276" spans="4:8">
      <c r="D1276" s="245"/>
      <c r="H1276" s="245"/>
    </row>
    <row r="1277" spans="4:8">
      <c r="D1277" s="245"/>
      <c r="H1277" s="245"/>
    </row>
    <row r="1278" spans="4:8">
      <c r="D1278" s="245"/>
      <c r="H1278" s="245"/>
    </row>
    <row r="1279" spans="4:8">
      <c r="D1279" s="245"/>
      <c r="H1279" s="245"/>
    </row>
    <row r="1280" spans="4:8">
      <c r="D1280" s="245"/>
      <c r="H1280" s="245"/>
    </row>
    <row r="1281" spans="4:8">
      <c r="D1281" s="245"/>
      <c r="H1281" s="245"/>
    </row>
    <row r="1282" spans="4:8">
      <c r="D1282" s="245"/>
      <c r="H1282" s="245"/>
    </row>
    <row r="1283" spans="4:8">
      <c r="D1283" s="245"/>
      <c r="H1283" s="245"/>
    </row>
    <row r="1284" spans="4:8">
      <c r="D1284" s="245"/>
      <c r="H1284" s="245"/>
    </row>
    <row r="1285" spans="4:8">
      <c r="D1285" s="245"/>
      <c r="H1285" s="245"/>
    </row>
    <row r="1286" spans="4:8">
      <c r="D1286" s="245"/>
      <c r="H1286" s="245"/>
    </row>
    <row r="1287" spans="4:8">
      <c r="D1287" s="245"/>
      <c r="H1287" s="245"/>
    </row>
    <row r="1288" spans="4:8">
      <c r="D1288" s="245"/>
      <c r="H1288" s="245"/>
    </row>
    <row r="1289" spans="4:8">
      <c r="D1289" s="245"/>
      <c r="H1289" s="245"/>
    </row>
    <row r="1290" spans="4:8">
      <c r="D1290" s="245"/>
      <c r="H1290" s="245"/>
    </row>
    <row r="1291" spans="4:8">
      <c r="D1291" s="245"/>
      <c r="H1291" s="245"/>
    </row>
    <row r="1292" spans="4:8">
      <c r="D1292" s="245"/>
      <c r="H1292" s="245"/>
    </row>
    <row r="1293" spans="4:8">
      <c r="D1293" s="245"/>
      <c r="H1293" s="245"/>
    </row>
    <row r="1294" spans="4:8">
      <c r="D1294" s="245"/>
      <c r="H1294" s="245"/>
    </row>
    <row r="1295" spans="4:8">
      <c r="D1295" s="245"/>
      <c r="H1295" s="245"/>
    </row>
    <row r="1296" spans="4:8">
      <c r="D1296" s="245"/>
      <c r="H1296" s="245"/>
    </row>
    <row r="1297" spans="4:8">
      <c r="D1297" s="245"/>
      <c r="H1297" s="245"/>
    </row>
    <row r="1298" spans="4:8">
      <c r="D1298" s="245"/>
      <c r="H1298" s="245"/>
    </row>
    <row r="1299" spans="4:8">
      <c r="D1299" s="245"/>
      <c r="H1299" s="245"/>
    </row>
    <row r="1300" spans="4:8">
      <c r="D1300" s="245"/>
      <c r="H1300" s="245"/>
    </row>
    <row r="1301" spans="4:8">
      <c r="D1301" s="245"/>
      <c r="H1301" s="245"/>
    </row>
    <row r="1302" spans="4:8">
      <c r="D1302" s="245"/>
      <c r="H1302" s="245"/>
    </row>
    <row r="1303" spans="4:8">
      <c r="D1303" s="245"/>
      <c r="H1303" s="245"/>
    </row>
    <row r="1304" spans="4:8">
      <c r="D1304" s="245"/>
      <c r="H1304" s="245"/>
    </row>
    <row r="1305" spans="4:8">
      <c r="D1305" s="245"/>
      <c r="H1305" s="245"/>
    </row>
    <row r="1306" spans="4:8">
      <c r="D1306" s="245"/>
      <c r="H1306" s="245"/>
    </row>
    <row r="1307" spans="4:8">
      <c r="D1307" s="245"/>
      <c r="H1307" s="245"/>
    </row>
    <row r="1308" spans="4:8">
      <c r="D1308" s="245"/>
      <c r="H1308" s="245"/>
    </row>
    <row r="1309" spans="4:8">
      <c r="D1309" s="245"/>
      <c r="H1309" s="245"/>
    </row>
    <row r="1310" spans="4:8">
      <c r="D1310" s="245"/>
      <c r="H1310" s="245"/>
    </row>
    <row r="1311" spans="4:8">
      <c r="D1311" s="245"/>
      <c r="H1311" s="245"/>
    </row>
    <row r="1312" spans="4:8">
      <c r="D1312" s="245"/>
      <c r="H1312" s="245"/>
    </row>
    <row r="1313" spans="4:8">
      <c r="D1313" s="245"/>
      <c r="H1313" s="245"/>
    </row>
    <row r="1314" spans="4:8">
      <c r="D1314" s="245"/>
      <c r="H1314" s="245"/>
    </row>
    <row r="1315" spans="4:8">
      <c r="D1315" s="245"/>
      <c r="H1315" s="245"/>
    </row>
    <row r="1316" spans="4:8">
      <c r="D1316" s="245"/>
      <c r="H1316" s="245"/>
    </row>
    <row r="1317" spans="4:8">
      <c r="D1317" s="245"/>
      <c r="H1317" s="245"/>
    </row>
    <row r="1318" spans="4:8">
      <c r="D1318" s="245"/>
      <c r="H1318" s="245"/>
    </row>
    <row r="1319" spans="4:8">
      <c r="D1319" s="245"/>
      <c r="H1319" s="245"/>
    </row>
    <row r="1320" spans="4:8">
      <c r="D1320" s="245"/>
      <c r="H1320" s="245"/>
    </row>
    <row r="1321" spans="4:8">
      <c r="D1321" s="245"/>
      <c r="H1321" s="245"/>
    </row>
    <row r="1322" spans="4:8">
      <c r="D1322" s="245"/>
      <c r="H1322" s="245"/>
    </row>
    <row r="1323" spans="4:8">
      <c r="D1323" s="245"/>
      <c r="H1323" s="245"/>
    </row>
    <row r="1324" spans="4:8">
      <c r="D1324" s="245"/>
      <c r="H1324" s="245"/>
    </row>
    <row r="1325" spans="4:8">
      <c r="D1325" s="245"/>
      <c r="H1325" s="245"/>
    </row>
    <row r="1326" spans="4:8">
      <c r="D1326" s="245"/>
      <c r="H1326" s="245"/>
    </row>
    <row r="1327" spans="4:8">
      <c r="D1327" s="245"/>
      <c r="H1327" s="245"/>
    </row>
    <row r="1328" spans="4:8">
      <c r="D1328" s="245"/>
      <c r="H1328" s="245"/>
    </row>
    <row r="1329" spans="4:8">
      <c r="D1329" s="245"/>
      <c r="H1329" s="245"/>
    </row>
    <row r="1330" spans="4:8">
      <c r="D1330" s="245"/>
      <c r="H1330" s="245"/>
    </row>
    <row r="1331" spans="4:8">
      <c r="D1331" s="245"/>
      <c r="H1331" s="245"/>
    </row>
    <row r="1332" spans="4:8">
      <c r="D1332" s="245"/>
      <c r="H1332" s="245"/>
    </row>
    <row r="1333" spans="4:8">
      <c r="D1333" s="245"/>
      <c r="H1333" s="245"/>
    </row>
    <row r="1334" spans="4:8">
      <c r="D1334" s="245"/>
      <c r="H1334" s="245"/>
    </row>
    <row r="1335" spans="4:8">
      <c r="D1335" s="245"/>
      <c r="H1335" s="245"/>
    </row>
    <row r="1336" spans="4:8">
      <c r="D1336" s="245"/>
      <c r="H1336" s="245"/>
    </row>
    <row r="1337" spans="4:8">
      <c r="D1337" s="245"/>
      <c r="H1337" s="245"/>
    </row>
    <row r="1338" spans="4:8">
      <c r="D1338" s="245"/>
      <c r="H1338" s="245"/>
    </row>
    <row r="1339" spans="4:8">
      <c r="D1339" s="245"/>
      <c r="H1339" s="245"/>
    </row>
    <row r="1340" spans="4:8">
      <c r="D1340" s="245"/>
      <c r="H1340" s="245"/>
    </row>
    <row r="1341" spans="4:8">
      <c r="D1341" s="245"/>
      <c r="H1341" s="245"/>
    </row>
    <row r="1342" spans="4:8">
      <c r="D1342" s="245"/>
      <c r="H1342" s="245"/>
    </row>
    <row r="1343" spans="4:8">
      <c r="D1343" s="245"/>
      <c r="H1343" s="245"/>
    </row>
    <row r="1344" spans="4:8">
      <c r="D1344" s="245"/>
      <c r="H1344" s="245"/>
    </row>
    <row r="1345" spans="4:8">
      <c r="D1345" s="245"/>
      <c r="H1345" s="245"/>
    </row>
    <row r="1346" spans="4:8">
      <c r="D1346" s="245"/>
      <c r="H1346" s="245"/>
    </row>
    <row r="1347" spans="4:8">
      <c r="D1347" s="245"/>
      <c r="H1347" s="245"/>
    </row>
    <row r="1348" spans="4:8">
      <c r="D1348" s="245"/>
      <c r="H1348" s="245"/>
    </row>
    <row r="1349" spans="4:8">
      <c r="D1349" s="245"/>
      <c r="H1349" s="245"/>
    </row>
    <row r="1350" spans="4:8">
      <c r="D1350" s="245"/>
      <c r="H1350" s="245"/>
    </row>
    <row r="1351" spans="4:8">
      <c r="D1351" s="245"/>
      <c r="H1351" s="245"/>
    </row>
    <row r="1352" spans="4:8">
      <c r="D1352" s="245"/>
      <c r="H1352" s="245"/>
    </row>
    <row r="1353" spans="4:8">
      <c r="D1353" s="245"/>
      <c r="H1353" s="245"/>
    </row>
    <row r="1354" spans="4:8">
      <c r="D1354" s="245"/>
      <c r="H1354" s="245"/>
    </row>
    <row r="1355" spans="4:8">
      <c r="D1355" s="245"/>
      <c r="H1355" s="245"/>
    </row>
    <row r="1356" spans="4:8">
      <c r="D1356" s="245"/>
      <c r="H1356" s="245"/>
    </row>
    <row r="1357" spans="4:8">
      <c r="D1357" s="245"/>
      <c r="H1357" s="245"/>
    </row>
    <row r="1358" spans="4:8">
      <c r="D1358" s="245"/>
      <c r="H1358" s="245"/>
    </row>
    <row r="1359" spans="4:8">
      <c r="D1359" s="245"/>
      <c r="H1359" s="245"/>
    </row>
    <row r="1360" spans="4:8">
      <c r="D1360" s="245"/>
      <c r="H1360" s="245"/>
    </row>
    <row r="1361" spans="4:8">
      <c r="D1361" s="245"/>
      <c r="H1361" s="245"/>
    </row>
    <row r="1362" spans="4:8">
      <c r="D1362" s="245"/>
      <c r="H1362" s="245"/>
    </row>
    <row r="1363" spans="4:8">
      <c r="D1363" s="245"/>
      <c r="H1363" s="245"/>
    </row>
    <row r="1364" spans="4:8">
      <c r="D1364" s="245"/>
      <c r="H1364" s="245"/>
    </row>
    <row r="1365" spans="4:8">
      <c r="D1365" s="245"/>
      <c r="H1365" s="245"/>
    </row>
    <row r="1366" spans="4:8">
      <c r="D1366" s="245"/>
      <c r="H1366" s="245"/>
    </row>
    <row r="1367" spans="4:8">
      <c r="D1367" s="245"/>
      <c r="H1367" s="245"/>
    </row>
    <row r="1368" spans="4:8">
      <c r="D1368" s="245"/>
      <c r="H1368" s="245"/>
    </row>
    <row r="1369" spans="4:8">
      <c r="D1369" s="245"/>
      <c r="H1369" s="245"/>
    </row>
    <row r="1370" spans="4:8">
      <c r="D1370" s="245"/>
      <c r="H1370" s="245"/>
    </row>
    <row r="1371" spans="4:8">
      <c r="D1371" s="245"/>
      <c r="H1371" s="245"/>
    </row>
    <row r="1372" spans="4:8">
      <c r="D1372" s="245"/>
      <c r="H1372" s="245"/>
    </row>
    <row r="1373" spans="4:8">
      <c r="D1373" s="245"/>
      <c r="H1373" s="245"/>
    </row>
    <row r="1374" spans="4:8">
      <c r="D1374" s="245"/>
      <c r="H1374" s="245"/>
    </row>
    <row r="1375" spans="4:8">
      <c r="D1375" s="245"/>
      <c r="H1375" s="245"/>
    </row>
    <row r="1376" spans="4:8">
      <c r="D1376" s="245"/>
      <c r="H1376" s="245"/>
    </row>
    <row r="1377" spans="4:8">
      <c r="D1377" s="245"/>
      <c r="H1377" s="245"/>
    </row>
    <row r="1378" spans="4:8">
      <c r="D1378" s="245"/>
      <c r="H1378" s="245"/>
    </row>
    <row r="1379" spans="4:8">
      <c r="D1379" s="245"/>
      <c r="H1379" s="245"/>
    </row>
    <row r="1380" spans="4:8">
      <c r="D1380" s="245"/>
      <c r="H1380" s="245"/>
    </row>
    <row r="1381" spans="4:8">
      <c r="D1381" s="245"/>
      <c r="H1381" s="245"/>
    </row>
    <row r="1382" spans="4:8">
      <c r="D1382" s="245"/>
      <c r="H1382" s="245"/>
    </row>
    <row r="1383" spans="4:8">
      <c r="D1383" s="245"/>
      <c r="H1383" s="245"/>
    </row>
    <row r="1384" spans="4:8">
      <c r="D1384" s="245"/>
      <c r="H1384" s="245"/>
    </row>
    <row r="1385" spans="4:8">
      <c r="D1385" s="245"/>
      <c r="H1385" s="245"/>
    </row>
    <row r="1386" spans="4:8">
      <c r="D1386" s="245"/>
      <c r="H1386" s="245"/>
    </row>
    <row r="1387" spans="4:8">
      <c r="D1387" s="245"/>
      <c r="H1387" s="245"/>
    </row>
    <row r="1388" spans="4:8">
      <c r="D1388" s="245"/>
      <c r="H1388" s="245"/>
    </row>
    <row r="1389" spans="4:8">
      <c r="D1389" s="245"/>
      <c r="H1389" s="245"/>
    </row>
    <row r="1390" spans="4:8">
      <c r="D1390" s="245"/>
      <c r="H1390" s="245"/>
    </row>
    <row r="1391" spans="4:8">
      <c r="D1391" s="245"/>
      <c r="H1391" s="245"/>
    </row>
    <row r="1392" spans="4:8">
      <c r="D1392" s="245"/>
      <c r="H1392" s="245"/>
    </row>
    <row r="1393" spans="4:8">
      <c r="D1393" s="245"/>
      <c r="H1393" s="245"/>
    </row>
    <row r="1394" spans="4:8">
      <c r="D1394" s="245"/>
      <c r="H1394" s="245"/>
    </row>
    <row r="1395" spans="4:8">
      <c r="D1395" s="245"/>
      <c r="H1395" s="245"/>
    </row>
    <row r="1396" spans="4:8">
      <c r="D1396" s="245"/>
      <c r="H1396" s="245"/>
    </row>
    <row r="1397" spans="4:8">
      <c r="D1397" s="245"/>
      <c r="H1397" s="245"/>
    </row>
    <row r="1398" spans="4:8">
      <c r="D1398" s="245"/>
      <c r="H1398" s="245"/>
    </row>
    <row r="1399" spans="4:8">
      <c r="D1399" s="245"/>
      <c r="H1399" s="245"/>
    </row>
    <row r="1400" spans="4:8">
      <c r="D1400" s="245"/>
      <c r="H1400" s="245"/>
    </row>
    <row r="1401" spans="4:8">
      <c r="D1401" s="245"/>
      <c r="H1401" s="245"/>
    </row>
    <row r="1402" spans="4:8">
      <c r="D1402" s="245"/>
      <c r="H1402" s="245"/>
    </row>
    <row r="1403" spans="4:8">
      <c r="D1403" s="245"/>
      <c r="H1403" s="245"/>
    </row>
    <row r="1404" spans="4:8">
      <c r="D1404" s="245"/>
      <c r="H1404" s="245"/>
    </row>
    <row r="1405" spans="4:8">
      <c r="D1405" s="245"/>
      <c r="H1405" s="245"/>
    </row>
    <row r="1406" spans="4:8">
      <c r="D1406" s="245"/>
      <c r="H1406" s="245"/>
    </row>
    <row r="1407" spans="4:8">
      <c r="D1407" s="245"/>
      <c r="H1407" s="245"/>
    </row>
    <row r="1408" spans="4:8">
      <c r="D1408" s="245"/>
      <c r="H1408" s="245"/>
    </row>
    <row r="1409" spans="4:8">
      <c r="D1409" s="245"/>
      <c r="H1409" s="245"/>
    </row>
    <row r="1410" spans="4:8">
      <c r="D1410" s="245"/>
      <c r="H1410" s="245"/>
    </row>
    <row r="1411" spans="4:8">
      <c r="D1411" s="245"/>
      <c r="H1411" s="245"/>
    </row>
    <row r="1412" spans="4:8">
      <c r="D1412" s="245"/>
      <c r="H1412" s="245"/>
    </row>
    <row r="1413" spans="4:8">
      <c r="D1413" s="245"/>
      <c r="H1413" s="245"/>
    </row>
    <row r="1414" spans="4:8">
      <c r="D1414" s="245"/>
      <c r="H1414" s="245"/>
    </row>
    <row r="1415" spans="4:8">
      <c r="D1415" s="245"/>
      <c r="H1415" s="245"/>
    </row>
    <row r="1416" spans="4:8">
      <c r="D1416" s="245"/>
      <c r="H1416" s="245"/>
    </row>
    <row r="1417" spans="4:8">
      <c r="D1417" s="245"/>
      <c r="H1417" s="245"/>
    </row>
    <row r="1418" spans="4:8">
      <c r="D1418" s="245"/>
      <c r="H1418" s="245"/>
    </row>
    <row r="1419" spans="4:8">
      <c r="D1419" s="245"/>
      <c r="H1419" s="245"/>
    </row>
    <row r="1420" spans="4:8">
      <c r="D1420" s="245"/>
      <c r="H1420" s="245"/>
    </row>
    <row r="1421" spans="4:8">
      <c r="D1421" s="245"/>
      <c r="H1421" s="245"/>
    </row>
    <row r="1422" spans="4:8">
      <c r="D1422" s="245"/>
      <c r="H1422" s="245"/>
    </row>
    <row r="1423" spans="4:8">
      <c r="D1423" s="245"/>
      <c r="H1423" s="245"/>
    </row>
    <row r="1424" spans="4:8">
      <c r="D1424" s="245"/>
      <c r="H1424" s="245"/>
    </row>
    <row r="1425" spans="4:8">
      <c r="D1425" s="245"/>
      <c r="H1425" s="245"/>
    </row>
    <row r="1426" spans="4:8">
      <c r="D1426" s="245"/>
      <c r="H1426" s="245"/>
    </row>
    <row r="1427" spans="4:8">
      <c r="D1427" s="245"/>
      <c r="H1427" s="245"/>
    </row>
    <row r="1428" spans="4:8">
      <c r="D1428" s="245"/>
      <c r="H1428" s="245"/>
    </row>
    <row r="1429" spans="4:8">
      <c r="D1429" s="245"/>
      <c r="H1429" s="245"/>
    </row>
    <row r="1430" spans="4:8">
      <c r="D1430" s="245"/>
      <c r="H1430" s="245"/>
    </row>
    <row r="1431" spans="4:8">
      <c r="D1431" s="245"/>
      <c r="H1431" s="245"/>
    </row>
    <row r="1432" spans="4:8">
      <c r="D1432" s="245"/>
      <c r="H1432" s="245"/>
    </row>
    <row r="1433" spans="4:8">
      <c r="D1433" s="245"/>
      <c r="H1433" s="245"/>
    </row>
    <row r="1434" spans="4:8">
      <c r="D1434" s="245"/>
      <c r="H1434" s="245"/>
    </row>
    <row r="1435" spans="4:8">
      <c r="D1435" s="245"/>
      <c r="H1435" s="245"/>
    </row>
    <row r="1436" spans="4:8">
      <c r="D1436" s="245"/>
      <c r="H1436" s="245"/>
    </row>
    <row r="1437" spans="4:8">
      <c r="D1437" s="245"/>
      <c r="H1437" s="245"/>
    </row>
    <row r="1438" spans="4:8">
      <c r="D1438" s="245"/>
      <c r="H1438" s="245"/>
    </row>
    <row r="1439" spans="4:8">
      <c r="D1439" s="245"/>
      <c r="H1439" s="245"/>
    </row>
    <row r="1440" spans="4:8">
      <c r="D1440" s="245"/>
      <c r="H1440" s="245"/>
    </row>
    <row r="1441" spans="4:8">
      <c r="D1441" s="245"/>
      <c r="H1441" s="245"/>
    </row>
    <row r="1442" spans="4:8">
      <c r="D1442" s="245"/>
      <c r="H1442" s="245"/>
    </row>
    <row r="1443" spans="4:8">
      <c r="D1443" s="245"/>
      <c r="H1443" s="245"/>
    </row>
    <row r="1444" spans="4:8">
      <c r="D1444" s="245"/>
      <c r="H1444" s="245"/>
    </row>
    <row r="1445" spans="4:8">
      <c r="D1445" s="245"/>
      <c r="H1445" s="245"/>
    </row>
    <row r="1446" spans="4:8">
      <c r="D1446" s="245"/>
      <c r="H1446" s="245"/>
    </row>
    <row r="1447" spans="4:8">
      <c r="D1447" s="245"/>
      <c r="H1447" s="245"/>
    </row>
    <row r="1448" spans="4:8">
      <c r="D1448" s="245"/>
      <c r="H1448" s="245"/>
    </row>
    <row r="1449" spans="4:8">
      <c r="D1449" s="245"/>
      <c r="H1449" s="245"/>
    </row>
    <row r="1450" spans="4:8">
      <c r="D1450" s="245"/>
      <c r="H1450" s="245"/>
    </row>
    <row r="1451" spans="4:8">
      <c r="D1451" s="245"/>
      <c r="H1451" s="245"/>
    </row>
    <row r="1452" spans="4:8">
      <c r="D1452" s="245"/>
      <c r="H1452" s="245"/>
    </row>
    <row r="1453" spans="4:8">
      <c r="D1453" s="245"/>
      <c r="H1453" s="245"/>
    </row>
    <row r="1454" spans="4:8">
      <c r="D1454" s="245"/>
      <c r="H1454" s="245"/>
    </row>
    <row r="1455" spans="4:8">
      <c r="D1455" s="245"/>
      <c r="H1455" s="245"/>
    </row>
    <row r="1456" spans="4:8">
      <c r="D1456" s="245"/>
      <c r="H1456" s="245"/>
    </row>
    <row r="1457" spans="4:8">
      <c r="D1457" s="245"/>
      <c r="H1457" s="245"/>
    </row>
    <row r="1458" spans="4:8">
      <c r="D1458" s="245"/>
      <c r="H1458" s="245"/>
    </row>
    <row r="1459" spans="4:8">
      <c r="D1459" s="245"/>
      <c r="H1459" s="245"/>
    </row>
    <row r="1460" spans="4:8">
      <c r="D1460" s="245"/>
      <c r="H1460" s="245"/>
    </row>
    <row r="1461" spans="4:8">
      <c r="D1461" s="245"/>
      <c r="H1461" s="245"/>
    </row>
    <row r="1462" spans="4:8">
      <c r="D1462" s="245"/>
      <c r="H1462" s="245"/>
    </row>
    <row r="1463" spans="4:8">
      <c r="D1463" s="245"/>
      <c r="H1463" s="245"/>
    </row>
    <row r="1464" spans="4:8">
      <c r="D1464" s="245"/>
      <c r="H1464" s="245"/>
    </row>
    <row r="1465" spans="4:8">
      <c r="D1465" s="245"/>
      <c r="H1465" s="245"/>
    </row>
    <row r="1466" spans="4:8">
      <c r="D1466" s="245"/>
      <c r="H1466" s="245"/>
    </row>
    <row r="1467" spans="4:8">
      <c r="D1467" s="245"/>
      <c r="H1467" s="245"/>
    </row>
    <row r="1468" spans="4:8">
      <c r="D1468" s="245"/>
      <c r="H1468" s="245"/>
    </row>
    <row r="1469" spans="4:8">
      <c r="D1469" s="245"/>
      <c r="H1469" s="245"/>
    </row>
    <row r="1470" spans="4:8">
      <c r="D1470" s="245"/>
      <c r="H1470" s="245"/>
    </row>
    <row r="1471" spans="4:8">
      <c r="D1471" s="245"/>
      <c r="H1471" s="245"/>
    </row>
    <row r="1472" spans="4:8">
      <c r="D1472" s="245"/>
      <c r="H1472" s="245"/>
    </row>
    <row r="1473" spans="4:8">
      <c r="D1473" s="245"/>
      <c r="H1473" s="245"/>
    </row>
    <row r="1474" spans="4:8">
      <c r="D1474" s="245"/>
      <c r="H1474" s="245"/>
    </row>
    <row r="1475" spans="4:8">
      <c r="D1475" s="245"/>
      <c r="H1475" s="245"/>
    </row>
    <row r="1476" spans="4:8">
      <c r="D1476" s="245"/>
      <c r="H1476" s="245"/>
    </row>
    <row r="1477" spans="4:8">
      <c r="D1477" s="245"/>
      <c r="H1477" s="245"/>
    </row>
    <row r="1478" spans="4:8">
      <c r="D1478" s="245"/>
      <c r="H1478" s="245"/>
    </row>
    <row r="1479" spans="4:8">
      <c r="D1479" s="245"/>
      <c r="H1479" s="245"/>
    </row>
    <row r="1480" spans="4:8">
      <c r="D1480" s="245"/>
      <c r="H1480" s="245"/>
    </row>
    <row r="1481" spans="4:8">
      <c r="D1481" s="245"/>
      <c r="H1481" s="245"/>
    </row>
    <row r="1482" spans="4:8">
      <c r="D1482" s="245"/>
      <c r="H1482" s="245"/>
    </row>
    <row r="1483" spans="4:8">
      <c r="D1483" s="245"/>
      <c r="H1483" s="245"/>
    </row>
    <row r="1484" spans="4:8">
      <c r="D1484" s="245"/>
      <c r="H1484" s="245"/>
    </row>
    <row r="1485" spans="4:8">
      <c r="D1485" s="245"/>
      <c r="H1485" s="245"/>
    </row>
    <row r="1486" spans="4:8">
      <c r="D1486" s="245"/>
      <c r="H1486" s="245"/>
    </row>
    <row r="1487" spans="4:8">
      <c r="D1487" s="245"/>
      <c r="H1487" s="245"/>
    </row>
    <row r="1488" spans="4:8">
      <c r="D1488" s="245"/>
      <c r="H1488" s="245"/>
    </row>
    <row r="1489" spans="4:8">
      <c r="D1489" s="245"/>
      <c r="H1489" s="245"/>
    </row>
    <row r="1490" spans="4:8">
      <c r="D1490" s="245"/>
      <c r="H1490" s="245"/>
    </row>
    <row r="1491" spans="4:8">
      <c r="D1491" s="245"/>
      <c r="H1491" s="245"/>
    </row>
    <row r="1492" spans="4:8">
      <c r="D1492" s="245"/>
      <c r="H1492" s="245"/>
    </row>
    <row r="1493" spans="4:8">
      <c r="D1493" s="245"/>
      <c r="H1493" s="245"/>
    </row>
    <row r="1494" spans="4:8">
      <c r="D1494" s="245"/>
      <c r="H1494" s="245"/>
    </row>
    <row r="1495" spans="4:8">
      <c r="D1495" s="245"/>
      <c r="H1495" s="245"/>
    </row>
    <row r="1496" spans="4:8">
      <c r="D1496" s="245"/>
      <c r="H1496" s="245"/>
    </row>
    <row r="1497" spans="4:8">
      <c r="D1497" s="245"/>
      <c r="H1497" s="245"/>
    </row>
    <row r="1498" spans="4:8">
      <c r="D1498" s="245"/>
      <c r="H1498" s="245"/>
    </row>
    <row r="1499" spans="4:8">
      <c r="D1499" s="245"/>
      <c r="H1499" s="245"/>
    </row>
    <row r="1500" spans="4:8">
      <c r="D1500" s="245"/>
      <c r="H1500" s="245"/>
    </row>
    <row r="1501" spans="4:8">
      <c r="D1501" s="245"/>
      <c r="H1501" s="245"/>
    </row>
    <row r="1502" spans="4:8">
      <c r="D1502" s="245"/>
      <c r="H1502" s="245"/>
    </row>
    <row r="1503" spans="4:8">
      <c r="D1503" s="245"/>
      <c r="H1503" s="245"/>
    </row>
    <row r="1504" spans="4:8">
      <c r="D1504" s="245"/>
      <c r="H1504" s="245"/>
    </row>
    <row r="1505" spans="4:8">
      <c r="D1505" s="245"/>
      <c r="H1505" s="245"/>
    </row>
    <row r="1506" spans="4:8">
      <c r="D1506" s="245"/>
      <c r="H1506" s="245"/>
    </row>
    <row r="1507" spans="4:8">
      <c r="D1507" s="245"/>
      <c r="H1507" s="245"/>
    </row>
    <row r="1508" spans="4:8">
      <c r="D1508" s="245"/>
      <c r="H1508" s="245"/>
    </row>
    <row r="1509" spans="4:8">
      <c r="D1509" s="245"/>
      <c r="H1509" s="245"/>
    </row>
    <row r="1510" spans="4:8">
      <c r="D1510" s="245"/>
      <c r="H1510" s="245"/>
    </row>
    <row r="1511" spans="4:8">
      <c r="D1511" s="245"/>
      <c r="H1511" s="245"/>
    </row>
    <row r="1512" spans="4:8">
      <c r="D1512" s="245"/>
      <c r="H1512" s="245"/>
    </row>
    <row r="1513" spans="4:8">
      <c r="D1513" s="245"/>
      <c r="H1513" s="245"/>
    </row>
    <row r="1514" spans="4:8">
      <c r="D1514" s="245"/>
      <c r="H1514" s="245"/>
    </row>
    <row r="1515" spans="4:8">
      <c r="D1515" s="245"/>
      <c r="H1515" s="245"/>
    </row>
    <row r="1516" spans="4:8">
      <c r="D1516" s="245"/>
      <c r="H1516" s="245"/>
    </row>
    <row r="1517" spans="4:8">
      <c r="D1517" s="245"/>
      <c r="H1517" s="245"/>
    </row>
    <row r="1518" spans="4:8">
      <c r="D1518" s="245"/>
      <c r="H1518" s="245"/>
    </row>
    <row r="1519" spans="4:8">
      <c r="D1519" s="245"/>
      <c r="H1519" s="245"/>
    </row>
    <row r="1520" spans="4:8">
      <c r="D1520" s="245"/>
      <c r="H1520" s="245"/>
    </row>
    <row r="1521" spans="4:8">
      <c r="D1521" s="245"/>
      <c r="H1521" s="245"/>
    </row>
    <row r="1522" spans="4:8">
      <c r="D1522" s="245"/>
      <c r="H1522" s="245"/>
    </row>
    <row r="1523" spans="4:8">
      <c r="D1523" s="245"/>
      <c r="H1523" s="245"/>
    </row>
    <row r="1524" spans="4:8">
      <c r="D1524" s="245"/>
      <c r="H1524" s="245"/>
    </row>
    <row r="1525" spans="4:8">
      <c r="D1525" s="245"/>
      <c r="H1525" s="245"/>
    </row>
    <row r="1526" spans="4:8">
      <c r="D1526" s="245"/>
      <c r="H1526" s="245"/>
    </row>
    <row r="1527" spans="4:8">
      <c r="D1527" s="245"/>
      <c r="H1527" s="245"/>
    </row>
    <row r="1528" spans="4:8">
      <c r="D1528" s="245"/>
      <c r="H1528" s="245"/>
    </row>
    <row r="1529" spans="4:8">
      <c r="D1529" s="245"/>
      <c r="H1529" s="245"/>
    </row>
    <row r="1530" spans="4:8">
      <c r="D1530" s="245"/>
      <c r="H1530" s="245"/>
    </row>
    <row r="1531" spans="4:8">
      <c r="D1531" s="245"/>
      <c r="H1531" s="245"/>
    </row>
    <row r="1532" spans="4:8">
      <c r="D1532" s="245"/>
      <c r="H1532" s="245"/>
    </row>
    <row r="1533" spans="4:8">
      <c r="D1533" s="245"/>
      <c r="H1533" s="245"/>
    </row>
    <row r="1534" spans="4:8">
      <c r="D1534" s="245"/>
      <c r="H1534" s="245"/>
    </row>
    <row r="1535" spans="4:8">
      <c r="D1535" s="245"/>
      <c r="H1535" s="245"/>
    </row>
    <row r="1536" spans="4:8">
      <c r="D1536" s="245"/>
      <c r="H1536" s="245"/>
    </row>
    <row r="1537" spans="4:8">
      <c r="D1537" s="245"/>
      <c r="H1537" s="245"/>
    </row>
    <row r="1538" spans="4:8">
      <c r="D1538" s="245"/>
      <c r="H1538" s="245"/>
    </row>
    <row r="1539" spans="4:8">
      <c r="D1539" s="245"/>
      <c r="H1539" s="245"/>
    </row>
    <row r="1540" spans="4:8">
      <c r="D1540" s="245"/>
      <c r="H1540" s="245"/>
    </row>
    <row r="1541" spans="4:8">
      <c r="D1541" s="245"/>
      <c r="H1541" s="245"/>
    </row>
    <row r="1542" spans="4:8">
      <c r="D1542" s="245"/>
      <c r="H1542" s="245"/>
    </row>
    <row r="1543" spans="4:8">
      <c r="D1543" s="245"/>
      <c r="H1543" s="245"/>
    </row>
    <row r="1544" spans="4:8">
      <c r="D1544" s="245"/>
      <c r="H1544" s="245"/>
    </row>
    <row r="1545" spans="4:8">
      <c r="D1545" s="245"/>
      <c r="H1545" s="245"/>
    </row>
    <row r="1546" spans="4:8">
      <c r="D1546" s="245"/>
      <c r="H1546" s="245"/>
    </row>
    <row r="1547" spans="4:8">
      <c r="D1547" s="245"/>
      <c r="H1547" s="245"/>
    </row>
    <row r="1548" spans="4:8">
      <c r="D1548" s="245"/>
      <c r="H1548" s="245"/>
    </row>
    <row r="1549" spans="4:8">
      <c r="D1549" s="245"/>
      <c r="H1549" s="245"/>
    </row>
    <row r="1550" spans="4:8">
      <c r="D1550" s="245"/>
      <c r="H1550" s="245"/>
    </row>
    <row r="1551" spans="4:8">
      <c r="D1551" s="245"/>
      <c r="H1551" s="245"/>
    </row>
    <row r="1552" spans="4:8">
      <c r="D1552" s="245"/>
      <c r="H1552" s="245"/>
    </row>
    <row r="1553" spans="4:8">
      <c r="D1553" s="245"/>
      <c r="H1553" s="245"/>
    </row>
    <row r="1554" spans="4:8">
      <c r="D1554" s="245"/>
      <c r="H1554" s="245"/>
    </row>
    <row r="1555" spans="4:8">
      <c r="D1555" s="245"/>
      <c r="H1555" s="245"/>
    </row>
    <row r="1556" spans="4:8">
      <c r="D1556" s="245"/>
      <c r="H1556" s="245"/>
    </row>
    <row r="1557" spans="4:8">
      <c r="D1557" s="245"/>
      <c r="H1557" s="245"/>
    </row>
    <row r="1558" spans="4:8">
      <c r="D1558" s="245"/>
      <c r="H1558" s="245"/>
    </row>
    <row r="1559" spans="4:8">
      <c r="D1559" s="245"/>
      <c r="H1559" s="245"/>
    </row>
    <row r="1560" spans="4:8">
      <c r="D1560" s="245"/>
      <c r="H1560" s="245"/>
    </row>
    <row r="1561" spans="4:8">
      <c r="D1561" s="245"/>
      <c r="H1561" s="245"/>
    </row>
    <row r="1562" spans="4:8">
      <c r="D1562" s="245"/>
      <c r="H1562" s="245"/>
    </row>
    <row r="1563" spans="4:8">
      <c r="D1563" s="245"/>
      <c r="H1563" s="245"/>
    </row>
    <row r="1564" spans="4:8">
      <c r="D1564" s="245"/>
      <c r="H1564" s="245"/>
    </row>
    <row r="1565" spans="4:8">
      <c r="D1565" s="245"/>
      <c r="H1565" s="245"/>
    </row>
    <row r="1566" spans="4:8">
      <c r="D1566" s="245"/>
      <c r="H1566" s="245"/>
    </row>
    <row r="1567" spans="4:8">
      <c r="D1567" s="245"/>
      <c r="H1567" s="245"/>
    </row>
    <row r="1568" spans="4:8">
      <c r="D1568" s="245"/>
      <c r="H1568" s="245"/>
    </row>
    <row r="1569" spans="4:8">
      <c r="D1569" s="245"/>
      <c r="H1569" s="245"/>
    </row>
    <row r="1570" spans="4:8">
      <c r="D1570" s="245"/>
      <c r="H1570" s="245"/>
    </row>
    <row r="1571" spans="4:8">
      <c r="D1571" s="245"/>
      <c r="H1571" s="245"/>
    </row>
    <row r="1572" spans="4:8">
      <c r="D1572" s="245"/>
      <c r="H1572" s="245"/>
    </row>
    <row r="1573" spans="4:8">
      <c r="D1573" s="245"/>
      <c r="H1573" s="245"/>
    </row>
    <row r="1574" spans="4:8">
      <c r="D1574" s="245"/>
      <c r="H1574" s="245"/>
    </row>
    <row r="1575" spans="4:8">
      <c r="D1575" s="245"/>
      <c r="H1575" s="245"/>
    </row>
    <row r="1576" spans="4:8">
      <c r="D1576" s="245"/>
      <c r="H1576" s="245"/>
    </row>
    <row r="1577" spans="4:8">
      <c r="D1577" s="245"/>
      <c r="H1577" s="245"/>
    </row>
    <row r="1578" spans="4:8">
      <c r="D1578" s="245"/>
      <c r="H1578" s="245"/>
    </row>
    <row r="1579" spans="4:8">
      <c r="D1579" s="245"/>
      <c r="H1579" s="245"/>
    </row>
    <row r="1580" spans="4:8">
      <c r="D1580" s="245"/>
      <c r="H1580" s="245"/>
    </row>
    <row r="1581" spans="4:8">
      <c r="D1581" s="245"/>
      <c r="H1581" s="245"/>
    </row>
    <row r="1582" spans="4:8">
      <c r="D1582" s="245"/>
      <c r="H1582" s="245"/>
    </row>
    <row r="1583" spans="4:8">
      <c r="D1583" s="245"/>
      <c r="H1583" s="245"/>
    </row>
    <row r="1584" spans="4:8">
      <c r="D1584" s="245"/>
      <c r="H1584" s="245"/>
    </row>
    <row r="1585" spans="4:8">
      <c r="D1585" s="245"/>
      <c r="H1585" s="245"/>
    </row>
    <row r="1586" spans="4:8">
      <c r="D1586" s="245"/>
      <c r="H1586" s="245"/>
    </row>
    <row r="1587" spans="4:8">
      <c r="D1587" s="245"/>
      <c r="H1587" s="245"/>
    </row>
    <row r="1588" spans="4:8">
      <c r="D1588" s="245"/>
      <c r="H1588" s="245"/>
    </row>
    <row r="1589" spans="4:8">
      <c r="D1589" s="245"/>
      <c r="H1589" s="245"/>
    </row>
    <row r="1590" spans="4:8">
      <c r="D1590" s="245"/>
      <c r="H1590" s="245"/>
    </row>
    <row r="1591" spans="4:8">
      <c r="D1591" s="245"/>
      <c r="H1591" s="245"/>
    </row>
    <row r="1592" spans="4:8">
      <c r="D1592" s="245"/>
      <c r="H1592" s="245"/>
    </row>
    <row r="1593" spans="4:8">
      <c r="D1593" s="245"/>
      <c r="H1593" s="245"/>
    </row>
    <row r="1594" spans="4:8">
      <c r="D1594" s="245"/>
      <c r="H1594" s="245"/>
    </row>
    <row r="1595" spans="4:8">
      <c r="D1595" s="245"/>
      <c r="H1595" s="245"/>
    </row>
    <row r="1596" spans="4:8">
      <c r="D1596" s="245"/>
      <c r="H1596" s="245"/>
    </row>
    <row r="1597" spans="4:8">
      <c r="D1597" s="245"/>
      <c r="H1597" s="245"/>
    </row>
    <row r="1598" spans="4:8">
      <c r="D1598" s="245"/>
      <c r="H1598" s="245"/>
    </row>
    <row r="1599" spans="4:8">
      <c r="D1599" s="245"/>
      <c r="H1599" s="245"/>
    </row>
    <row r="1600" spans="4:8">
      <c r="D1600" s="245"/>
      <c r="H1600" s="245"/>
    </row>
    <row r="1601" spans="4:8">
      <c r="D1601" s="245"/>
      <c r="H1601" s="245"/>
    </row>
    <row r="1602" spans="4:8">
      <c r="D1602" s="245"/>
      <c r="H1602" s="245"/>
    </row>
    <row r="1603" spans="4:8">
      <c r="D1603" s="245"/>
      <c r="H1603" s="245"/>
    </row>
    <row r="1604" spans="4:8">
      <c r="D1604" s="245"/>
      <c r="H1604" s="245"/>
    </row>
    <row r="1605" spans="4:8">
      <c r="D1605" s="245"/>
      <c r="H1605" s="245"/>
    </row>
    <row r="1606" spans="4:8">
      <c r="D1606" s="245"/>
      <c r="H1606" s="245"/>
    </row>
    <row r="1607" spans="4:8">
      <c r="D1607" s="245"/>
      <c r="H1607" s="245"/>
    </row>
    <row r="1608" spans="4:8">
      <c r="D1608" s="245"/>
      <c r="H1608" s="245"/>
    </row>
    <row r="1609" spans="4:8">
      <c r="D1609" s="245"/>
      <c r="H1609" s="245"/>
    </row>
    <row r="1610" spans="4:8">
      <c r="D1610" s="245"/>
      <c r="H1610" s="245"/>
    </row>
    <row r="1611" spans="4:8">
      <c r="D1611" s="245"/>
      <c r="H1611" s="245"/>
    </row>
    <row r="1612" spans="4:8">
      <c r="D1612" s="245"/>
      <c r="H1612" s="245"/>
    </row>
    <row r="1613" spans="4:8">
      <c r="D1613" s="245"/>
      <c r="H1613" s="245"/>
    </row>
    <row r="1614" spans="4:8">
      <c r="D1614" s="245"/>
      <c r="H1614" s="245"/>
    </row>
    <row r="1615" spans="4:8">
      <c r="D1615" s="245"/>
      <c r="H1615" s="245"/>
    </row>
    <row r="1616" spans="4:8">
      <c r="D1616" s="245"/>
      <c r="H1616" s="245"/>
    </row>
    <row r="1617" spans="4:8">
      <c r="D1617" s="245"/>
      <c r="H1617" s="245"/>
    </row>
    <row r="1618" spans="4:8">
      <c r="D1618" s="245"/>
      <c r="H1618" s="245"/>
    </row>
    <row r="1619" spans="4:8">
      <c r="D1619" s="245"/>
      <c r="H1619" s="245"/>
    </row>
    <row r="1620" spans="4:8">
      <c r="D1620" s="245"/>
      <c r="H1620" s="245"/>
    </row>
    <row r="1621" spans="4:8">
      <c r="D1621" s="245"/>
      <c r="H1621" s="245"/>
    </row>
    <row r="1622" spans="4:8">
      <c r="D1622" s="245"/>
      <c r="H1622" s="245"/>
    </row>
    <row r="1623" spans="4:8">
      <c r="D1623" s="245"/>
      <c r="H1623" s="245"/>
    </row>
    <row r="1624" spans="4:8">
      <c r="D1624" s="245"/>
      <c r="H1624" s="245"/>
    </row>
    <row r="1625" spans="4:8">
      <c r="D1625" s="245"/>
      <c r="H1625" s="245"/>
    </row>
    <row r="1626" spans="4:8">
      <c r="D1626" s="245"/>
      <c r="H1626" s="245"/>
    </row>
    <row r="1627" spans="4:8">
      <c r="D1627" s="245"/>
      <c r="H1627" s="245"/>
    </row>
    <row r="1628" spans="4:8">
      <c r="D1628" s="245"/>
      <c r="H1628" s="245"/>
    </row>
    <row r="1629" spans="4:8">
      <c r="D1629" s="245"/>
      <c r="H1629" s="245"/>
    </row>
    <row r="1630" spans="4:8">
      <c r="D1630" s="245"/>
      <c r="H1630" s="245"/>
    </row>
    <row r="1631" spans="4:8">
      <c r="D1631" s="245"/>
      <c r="H1631" s="245"/>
    </row>
    <row r="1632" spans="4:8">
      <c r="D1632" s="245"/>
      <c r="H1632" s="245"/>
    </row>
    <row r="1633" spans="4:8">
      <c r="D1633" s="245"/>
      <c r="H1633" s="245"/>
    </row>
    <row r="1634" spans="4:8">
      <c r="D1634" s="245"/>
      <c r="H1634" s="245"/>
    </row>
    <row r="1635" spans="4:8">
      <c r="D1635" s="245"/>
      <c r="H1635" s="245"/>
    </row>
    <row r="1636" spans="4:8">
      <c r="D1636" s="245"/>
      <c r="H1636" s="245"/>
    </row>
    <row r="1637" spans="4:8">
      <c r="D1637" s="245"/>
      <c r="H1637" s="245"/>
    </row>
    <row r="1638" spans="4:8">
      <c r="D1638" s="245"/>
      <c r="H1638" s="245"/>
    </row>
    <row r="1639" spans="4:8">
      <c r="D1639" s="245"/>
      <c r="H1639" s="245"/>
    </row>
    <row r="1640" spans="4:8">
      <c r="D1640" s="245"/>
      <c r="H1640" s="245"/>
    </row>
    <row r="1641" spans="4:8">
      <c r="D1641" s="245"/>
      <c r="H1641" s="245"/>
    </row>
    <row r="1642" spans="4:8">
      <c r="D1642" s="245"/>
      <c r="H1642" s="245"/>
    </row>
    <row r="1643" spans="4:8">
      <c r="D1643" s="245"/>
      <c r="H1643" s="245"/>
    </row>
    <row r="1644" spans="4:8">
      <c r="D1644" s="245"/>
      <c r="H1644" s="245"/>
    </row>
    <row r="1645" spans="4:8">
      <c r="D1645" s="245"/>
      <c r="H1645" s="245"/>
    </row>
    <row r="1646" spans="4:8">
      <c r="D1646" s="245"/>
      <c r="H1646" s="245"/>
    </row>
    <row r="1647" spans="4:8">
      <c r="D1647" s="245"/>
      <c r="H1647" s="245"/>
    </row>
    <row r="1648" spans="4:8">
      <c r="D1648" s="245"/>
      <c r="H1648" s="245"/>
    </row>
    <row r="1649" spans="4:8">
      <c r="D1649" s="245"/>
      <c r="H1649" s="245"/>
    </row>
    <row r="1650" spans="4:8">
      <c r="D1650" s="245"/>
      <c r="H1650" s="245"/>
    </row>
    <row r="1651" spans="4:8">
      <c r="D1651" s="245"/>
      <c r="H1651" s="245"/>
    </row>
    <row r="1652" spans="4:8">
      <c r="D1652" s="245"/>
      <c r="H1652" s="245"/>
    </row>
    <row r="1653" spans="4:8">
      <c r="D1653" s="245"/>
      <c r="H1653" s="245"/>
    </row>
    <row r="1654" spans="4:8">
      <c r="D1654" s="245"/>
      <c r="H1654" s="245"/>
    </row>
    <row r="1655" spans="4:8">
      <c r="D1655" s="245"/>
      <c r="H1655" s="245"/>
    </row>
    <row r="1656" spans="4:8">
      <c r="D1656" s="245"/>
      <c r="H1656" s="245"/>
    </row>
    <row r="1657" spans="4:8">
      <c r="D1657" s="245"/>
      <c r="H1657" s="245"/>
    </row>
    <row r="1658" spans="4:8">
      <c r="D1658" s="245"/>
      <c r="H1658" s="245"/>
    </row>
    <row r="1659" spans="4:8">
      <c r="D1659" s="245"/>
      <c r="H1659" s="245"/>
    </row>
    <row r="1660" spans="4:8">
      <c r="D1660" s="245"/>
      <c r="H1660" s="245"/>
    </row>
    <row r="1661" spans="4:8">
      <c r="D1661" s="245"/>
      <c r="H1661" s="245"/>
    </row>
    <row r="1662" spans="4:8">
      <c r="D1662" s="245"/>
      <c r="H1662" s="245"/>
    </row>
    <row r="1663" spans="4:8">
      <c r="D1663" s="245"/>
      <c r="H1663" s="245"/>
    </row>
    <row r="1664" spans="4:8">
      <c r="D1664" s="245"/>
      <c r="H1664" s="245"/>
    </row>
    <row r="1665" spans="4:8">
      <c r="D1665" s="245"/>
      <c r="H1665" s="245"/>
    </row>
    <row r="1666" spans="4:8">
      <c r="D1666" s="245"/>
      <c r="H1666" s="245"/>
    </row>
    <row r="1667" spans="4:8">
      <c r="D1667" s="245"/>
      <c r="H1667" s="245"/>
    </row>
    <row r="1668" spans="4:8">
      <c r="D1668" s="245"/>
      <c r="H1668" s="245"/>
    </row>
    <row r="1669" spans="4:8">
      <c r="D1669" s="245"/>
      <c r="H1669" s="245"/>
    </row>
    <row r="1670" spans="4:8">
      <c r="D1670" s="245"/>
      <c r="H1670" s="245"/>
    </row>
    <row r="1671" spans="4:8">
      <c r="D1671" s="245"/>
      <c r="H1671" s="245"/>
    </row>
    <row r="1672" spans="4:8">
      <c r="D1672" s="245"/>
      <c r="H1672" s="245"/>
    </row>
    <row r="1673" spans="4:8">
      <c r="D1673" s="245"/>
      <c r="H1673" s="245"/>
    </row>
    <row r="1674" spans="4:8">
      <c r="D1674" s="245"/>
      <c r="H1674" s="245"/>
    </row>
    <row r="1675" spans="4:8">
      <c r="D1675" s="245"/>
      <c r="H1675" s="245"/>
    </row>
    <row r="1676" spans="4:8">
      <c r="D1676" s="245"/>
      <c r="H1676" s="245"/>
    </row>
    <row r="1677" spans="4:8">
      <c r="D1677" s="245"/>
      <c r="H1677" s="245"/>
    </row>
    <row r="1678" spans="4:8">
      <c r="D1678" s="245"/>
      <c r="H1678" s="245"/>
    </row>
    <row r="1679" spans="4:8">
      <c r="D1679" s="245"/>
      <c r="H1679" s="245"/>
    </row>
    <row r="1680" spans="4:8">
      <c r="D1680" s="245"/>
      <c r="H1680" s="245"/>
    </row>
    <row r="1681" spans="4:8">
      <c r="D1681" s="245"/>
      <c r="H1681" s="245"/>
    </row>
    <row r="1682" spans="4:8">
      <c r="D1682" s="245"/>
      <c r="H1682" s="245"/>
    </row>
    <row r="1683" spans="4:8">
      <c r="D1683" s="245"/>
      <c r="H1683" s="245"/>
    </row>
    <row r="1684" spans="4:8">
      <c r="D1684" s="245"/>
      <c r="H1684" s="245"/>
    </row>
    <row r="1685" spans="4:8">
      <c r="D1685" s="245"/>
      <c r="H1685" s="245"/>
    </row>
    <row r="1686" spans="4:8">
      <c r="D1686" s="245"/>
      <c r="H1686" s="245"/>
    </row>
    <row r="1687" spans="4:8">
      <c r="D1687" s="245"/>
      <c r="H1687" s="245"/>
    </row>
    <row r="1688" spans="4:8">
      <c r="D1688" s="245"/>
      <c r="H1688" s="245"/>
    </row>
    <row r="1689" spans="4:8">
      <c r="D1689" s="245"/>
      <c r="H1689" s="245"/>
    </row>
    <row r="1690" spans="4:8">
      <c r="D1690" s="245"/>
      <c r="H1690" s="245"/>
    </row>
    <row r="1691" spans="4:8">
      <c r="D1691" s="245"/>
      <c r="H1691" s="245"/>
    </row>
    <row r="1692" spans="4:8">
      <c r="D1692" s="245"/>
      <c r="H1692" s="245"/>
    </row>
    <row r="1693" spans="4:8">
      <c r="D1693" s="245"/>
      <c r="H1693" s="245"/>
    </row>
    <row r="1694" spans="4:8">
      <c r="D1694" s="245"/>
      <c r="H1694" s="245"/>
    </row>
    <row r="1695" spans="4:8">
      <c r="D1695" s="245"/>
      <c r="H1695" s="245"/>
    </row>
    <row r="1696" spans="4:8">
      <c r="D1696" s="245"/>
      <c r="H1696" s="245"/>
    </row>
    <row r="1697" spans="4:8">
      <c r="D1697" s="245"/>
      <c r="H1697" s="245"/>
    </row>
    <row r="1698" spans="4:8">
      <c r="D1698" s="245"/>
      <c r="H1698" s="245"/>
    </row>
    <row r="1699" spans="4:8">
      <c r="D1699" s="245"/>
      <c r="H1699" s="245"/>
    </row>
    <row r="1700" spans="4:8">
      <c r="D1700" s="245"/>
      <c r="H1700" s="245"/>
    </row>
    <row r="1701" spans="4:8">
      <c r="D1701" s="245"/>
      <c r="H1701" s="245"/>
    </row>
    <row r="1702" spans="4:8">
      <c r="D1702" s="245"/>
      <c r="H1702" s="245"/>
    </row>
    <row r="1703" spans="4:8">
      <c r="D1703" s="245"/>
      <c r="H1703" s="245"/>
    </row>
    <row r="1704" spans="4:8">
      <c r="D1704" s="245"/>
      <c r="H1704" s="245"/>
    </row>
    <row r="1705" spans="4:8">
      <c r="D1705" s="245"/>
      <c r="H1705" s="245"/>
    </row>
    <row r="1706" spans="4:8">
      <c r="D1706" s="245"/>
      <c r="H1706" s="245"/>
    </row>
    <row r="1707" spans="4:8">
      <c r="D1707" s="245"/>
      <c r="H1707" s="245"/>
    </row>
    <row r="1708" spans="4:8">
      <c r="D1708" s="245"/>
      <c r="H1708" s="245"/>
    </row>
    <row r="1709" spans="4:8">
      <c r="D1709" s="245"/>
      <c r="H1709" s="245"/>
    </row>
    <row r="1710" spans="4:8">
      <c r="D1710" s="245"/>
      <c r="H1710" s="245"/>
    </row>
    <row r="1711" spans="4:8">
      <c r="D1711" s="245"/>
      <c r="H1711" s="245"/>
    </row>
    <row r="1712" spans="4:8">
      <c r="D1712" s="245"/>
      <c r="H1712" s="245"/>
    </row>
    <row r="1713" spans="4:8">
      <c r="D1713" s="245"/>
      <c r="H1713" s="245"/>
    </row>
    <row r="1714" spans="4:8">
      <c r="D1714" s="245"/>
      <c r="H1714" s="245"/>
    </row>
    <row r="1715" spans="4:8">
      <c r="D1715" s="245"/>
      <c r="H1715" s="245"/>
    </row>
    <row r="1716" spans="4:8">
      <c r="D1716" s="245"/>
      <c r="H1716" s="245"/>
    </row>
    <row r="1717" spans="4:8">
      <c r="D1717" s="245"/>
      <c r="H1717" s="245"/>
    </row>
    <row r="1718" spans="4:8">
      <c r="D1718" s="245"/>
      <c r="H1718" s="245"/>
    </row>
    <row r="1719" spans="4:8">
      <c r="D1719" s="245"/>
      <c r="H1719" s="245"/>
    </row>
    <row r="1720" spans="4:8">
      <c r="D1720" s="245"/>
      <c r="H1720" s="245"/>
    </row>
    <row r="1721" spans="4:8">
      <c r="D1721" s="245"/>
      <c r="H1721" s="245"/>
    </row>
    <row r="1722" spans="4:8">
      <c r="D1722" s="245"/>
      <c r="H1722" s="245"/>
    </row>
    <row r="1723" spans="4:8">
      <c r="D1723" s="245"/>
      <c r="H1723" s="245"/>
    </row>
    <row r="1724" spans="4:8">
      <c r="D1724" s="245"/>
      <c r="H1724" s="245"/>
    </row>
    <row r="1725" spans="4:8">
      <c r="D1725" s="245"/>
      <c r="H1725" s="245"/>
    </row>
    <row r="1726" spans="4:8">
      <c r="D1726" s="245"/>
      <c r="H1726" s="245"/>
    </row>
    <row r="1727" spans="4:8">
      <c r="D1727" s="245"/>
      <c r="H1727" s="245"/>
    </row>
    <row r="1728" spans="4:8">
      <c r="D1728" s="245"/>
      <c r="H1728" s="245"/>
    </row>
    <row r="1729" spans="4:8">
      <c r="D1729" s="245"/>
      <c r="H1729" s="245"/>
    </row>
    <row r="1730" spans="4:8">
      <c r="D1730" s="245"/>
      <c r="H1730" s="245"/>
    </row>
    <row r="1731" spans="4:8">
      <c r="D1731" s="245"/>
      <c r="H1731" s="245"/>
    </row>
    <row r="1732" spans="4:8">
      <c r="D1732" s="245"/>
      <c r="H1732" s="245"/>
    </row>
    <row r="1733" spans="4:8">
      <c r="D1733" s="245"/>
      <c r="H1733" s="245"/>
    </row>
    <row r="1734" spans="4:8">
      <c r="D1734" s="245"/>
      <c r="H1734" s="245"/>
    </row>
    <row r="1735" spans="4:8">
      <c r="D1735" s="245"/>
      <c r="H1735" s="245"/>
    </row>
    <row r="1736" spans="4:8">
      <c r="D1736" s="245"/>
      <c r="H1736" s="245"/>
    </row>
    <row r="1737" spans="4:8">
      <c r="D1737" s="245"/>
      <c r="H1737" s="245"/>
    </row>
    <row r="1738" spans="4:8">
      <c r="D1738" s="245"/>
      <c r="H1738" s="245"/>
    </row>
    <row r="1739" spans="4:8">
      <c r="D1739" s="245"/>
      <c r="H1739" s="245"/>
    </row>
    <row r="1740" spans="4:8">
      <c r="D1740" s="245"/>
      <c r="H1740" s="245"/>
    </row>
    <row r="1741" spans="4:8">
      <c r="D1741" s="245"/>
      <c r="H1741" s="245"/>
    </row>
    <row r="1742" spans="4:8">
      <c r="D1742" s="245"/>
      <c r="H1742" s="245"/>
    </row>
    <row r="1743" spans="4:8">
      <c r="D1743" s="245"/>
      <c r="H1743" s="245"/>
    </row>
    <row r="1744" spans="4:8">
      <c r="D1744" s="245"/>
      <c r="H1744" s="245"/>
    </row>
    <row r="1745" spans="4:8">
      <c r="D1745" s="245"/>
      <c r="H1745" s="245"/>
    </row>
    <row r="1746" spans="4:8">
      <c r="D1746" s="245"/>
      <c r="H1746" s="245"/>
    </row>
    <row r="1747" spans="4:8">
      <c r="D1747" s="245"/>
      <c r="H1747" s="245"/>
    </row>
    <row r="1748" spans="4:8">
      <c r="D1748" s="245"/>
      <c r="H1748" s="245"/>
    </row>
    <row r="1749" spans="4:8">
      <c r="D1749" s="245"/>
      <c r="H1749" s="245"/>
    </row>
    <row r="1750" spans="4:8">
      <c r="D1750" s="245"/>
      <c r="H1750" s="245"/>
    </row>
    <row r="1751" spans="4:8">
      <c r="D1751" s="245"/>
      <c r="H1751" s="245"/>
    </row>
    <row r="1752" spans="4:8">
      <c r="D1752" s="245"/>
      <c r="H1752" s="245"/>
    </row>
    <row r="1753" spans="4:8">
      <c r="D1753" s="245"/>
      <c r="H1753" s="245"/>
    </row>
    <row r="1754" spans="4:8">
      <c r="D1754" s="245"/>
      <c r="H1754" s="245"/>
    </row>
    <row r="1755" spans="4:8">
      <c r="D1755" s="245"/>
      <c r="H1755" s="245"/>
    </row>
    <row r="1756" spans="4:8">
      <c r="D1756" s="245"/>
      <c r="H1756" s="245"/>
    </row>
    <row r="1757" spans="4:8">
      <c r="D1757" s="245"/>
      <c r="H1757" s="245"/>
    </row>
    <row r="1758" spans="4:8">
      <c r="D1758" s="245"/>
      <c r="H1758" s="245"/>
    </row>
    <row r="1759" spans="4:8">
      <c r="D1759" s="245"/>
      <c r="H1759" s="245"/>
    </row>
    <row r="1760" spans="4:8">
      <c r="D1760" s="245"/>
      <c r="H1760" s="245"/>
    </row>
    <row r="1761" spans="4:8">
      <c r="D1761" s="245"/>
      <c r="H1761" s="245"/>
    </row>
    <row r="1762" spans="4:8">
      <c r="D1762" s="245"/>
      <c r="H1762" s="245"/>
    </row>
    <row r="1763" spans="4:8">
      <c r="D1763" s="245"/>
      <c r="H1763" s="245"/>
    </row>
    <row r="1764" spans="4:8">
      <c r="D1764" s="245"/>
      <c r="H1764" s="245"/>
    </row>
    <row r="1765" spans="4:8">
      <c r="D1765" s="245"/>
      <c r="H1765" s="245"/>
    </row>
    <row r="1766" spans="4:8">
      <c r="D1766" s="245"/>
      <c r="H1766" s="245"/>
    </row>
    <row r="1767" spans="4:8">
      <c r="D1767" s="245"/>
      <c r="H1767" s="245"/>
    </row>
    <row r="1768" spans="4:8">
      <c r="D1768" s="245"/>
      <c r="H1768" s="245"/>
    </row>
    <row r="1769" spans="4:8">
      <c r="D1769" s="245"/>
      <c r="H1769" s="245"/>
    </row>
    <row r="1770" spans="4:8">
      <c r="D1770" s="245"/>
      <c r="H1770" s="245"/>
    </row>
    <row r="1771" spans="4:8">
      <c r="D1771" s="245"/>
      <c r="H1771" s="245"/>
    </row>
    <row r="1772" spans="4:8">
      <c r="D1772" s="245"/>
      <c r="H1772" s="245"/>
    </row>
    <row r="1773" spans="4:8">
      <c r="D1773" s="245"/>
      <c r="H1773" s="245"/>
    </row>
    <row r="1774" spans="4:8">
      <c r="D1774" s="245"/>
      <c r="H1774" s="245"/>
    </row>
    <row r="1775" spans="4:8">
      <c r="D1775" s="245"/>
      <c r="H1775" s="245"/>
    </row>
    <row r="1776" spans="4:8">
      <c r="D1776" s="245"/>
      <c r="H1776" s="245"/>
    </row>
    <row r="1777" spans="4:8">
      <c r="D1777" s="245"/>
      <c r="H1777" s="245"/>
    </row>
    <row r="1778" spans="4:8">
      <c r="D1778" s="245"/>
      <c r="H1778" s="245"/>
    </row>
    <row r="1779" spans="4:8">
      <c r="D1779" s="245"/>
      <c r="H1779" s="245"/>
    </row>
    <row r="1780" spans="4:8">
      <c r="D1780" s="245"/>
      <c r="H1780" s="245"/>
    </row>
    <row r="1781" spans="4:8">
      <c r="D1781" s="245"/>
      <c r="H1781" s="245"/>
    </row>
    <row r="1782" spans="4:8">
      <c r="D1782" s="245"/>
      <c r="H1782" s="245"/>
    </row>
    <row r="1783" spans="4:8">
      <c r="D1783" s="245"/>
      <c r="H1783" s="245"/>
    </row>
    <row r="1784" spans="4:8">
      <c r="D1784" s="245"/>
      <c r="H1784" s="245"/>
    </row>
    <row r="1785" spans="4:8">
      <c r="D1785" s="245"/>
      <c r="H1785" s="245"/>
    </row>
    <row r="1786" spans="4:8">
      <c r="D1786" s="245"/>
      <c r="H1786" s="245"/>
    </row>
    <row r="1787" spans="4:8">
      <c r="D1787" s="245"/>
      <c r="H1787" s="245"/>
    </row>
    <row r="1788" spans="4:8">
      <c r="D1788" s="245"/>
      <c r="H1788" s="245"/>
    </row>
    <row r="1789" spans="4:8">
      <c r="D1789" s="245"/>
      <c r="H1789" s="245"/>
    </row>
    <row r="1790" spans="4:8">
      <c r="D1790" s="245"/>
      <c r="H1790" s="245"/>
    </row>
    <row r="1791" spans="4:8">
      <c r="D1791" s="245"/>
      <c r="H1791" s="245"/>
    </row>
    <row r="1792" spans="4:8">
      <c r="D1792" s="245"/>
      <c r="H1792" s="245"/>
    </row>
    <row r="1793" spans="4:8">
      <c r="D1793" s="245"/>
      <c r="H1793" s="245"/>
    </row>
    <row r="1794" spans="4:8">
      <c r="D1794" s="245"/>
      <c r="H1794" s="245"/>
    </row>
    <row r="1795" spans="4:8">
      <c r="D1795" s="245"/>
      <c r="H1795" s="245"/>
    </row>
    <row r="1796" spans="4:8">
      <c r="D1796" s="245"/>
      <c r="H1796" s="245"/>
    </row>
    <row r="1797" spans="4:8">
      <c r="D1797" s="245"/>
      <c r="H1797" s="245"/>
    </row>
    <row r="1798" spans="4:8">
      <c r="D1798" s="245"/>
      <c r="H1798" s="245"/>
    </row>
    <row r="1799" spans="4:8">
      <c r="D1799" s="245"/>
      <c r="H1799" s="245"/>
    </row>
    <row r="1800" spans="4:8">
      <c r="D1800" s="245"/>
      <c r="H1800" s="245"/>
    </row>
    <row r="1801" spans="4:8">
      <c r="D1801" s="245"/>
      <c r="H1801" s="245"/>
    </row>
    <row r="1802" spans="4:8">
      <c r="D1802" s="245"/>
      <c r="H1802" s="245"/>
    </row>
    <row r="1803" spans="4:8">
      <c r="D1803" s="245"/>
      <c r="H1803" s="245"/>
    </row>
    <row r="1804" spans="4:8">
      <c r="D1804" s="245"/>
      <c r="H1804" s="245"/>
    </row>
    <row r="1805" spans="4:8">
      <c r="D1805" s="245"/>
      <c r="H1805" s="245"/>
    </row>
    <row r="1806" spans="4:8">
      <c r="D1806" s="245"/>
      <c r="H1806" s="245"/>
    </row>
    <row r="1807" spans="4:8">
      <c r="D1807" s="245"/>
      <c r="H1807" s="245"/>
    </row>
    <row r="1808" spans="4:8">
      <c r="D1808" s="245"/>
      <c r="H1808" s="245"/>
    </row>
    <row r="1809" spans="4:8">
      <c r="D1809" s="245"/>
      <c r="H1809" s="245"/>
    </row>
    <row r="1810" spans="4:8">
      <c r="D1810" s="245"/>
      <c r="H1810" s="245"/>
    </row>
    <row r="1811" spans="4:8">
      <c r="D1811" s="245"/>
      <c r="H1811" s="245"/>
    </row>
    <row r="1812" spans="4:8">
      <c r="D1812" s="245"/>
      <c r="H1812" s="245"/>
    </row>
    <row r="1813" spans="4:8">
      <c r="D1813" s="245"/>
      <c r="H1813" s="245"/>
    </row>
    <row r="1814" spans="4:8">
      <c r="D1814" s="245"/>
      <c r="H1814" s="245"/>
    </row>
    <row r="1815" spans="4:8">
      <c r="D1815" s="245"/>
      <c r="H1815" s="245"/>
    </row>
    <row r="1816" spans="4:8">
      <c r="D1816" s="245"/>
      <c r="H1816" s="245"/>
    </row>
    <row r="1817" spans="4:8">
      <c r="D1817" s="245"/>
      <c r="H1817" s="245"/>
    </row>
    <row r="1818" spans="4:8">
      <c r="D1818" s="245"/>
      <c r="H1818" s="245"/>
    </row>
    <row r="1819" spans="4:8">
      <c r="D1819" s="245"/>
      <c r="H1819" s="245"/>
    </row>
    <row r="1820" spans="4:8">
      <c r="D1820" s="245"/>
      <c r="H1820" s="245"/>
    </row>
    <row r="1821" spans="4:8">
      <c r="D1821" s="245"/>
      <c r="H1821" s="245"/>
    </row>
    <row r="1822" spans="4:8">
      <c r="D1822" s="245"/>
      <c r="H1822" s="245"/>
    </row>
    <row r="1823" spans="4:8">
      <c r="D1823" s="245"/>
      <c r="H1823" s="245"/>
    </row>
    <row r="1824" spans="4:8">
      <c r="D1824" s="245"/>
      <c r="H1824" s="245"/>
    </row>
    <row r="1825" spans="4:8">
      <c r="D1825" s="245"/>
      <c r="H1825" s="245"/>
    </row>
    <row r="1826" spans="4:8">
      <c r="D1826" s="245"/>
      <c r="H1826" s="245"/>
    </row>
    <row r="1827" spans="4:8">
      <c r="D1827" s="245"/>
      <c r="H1827" s="245"/>
    </row>
    <row r="1828" spans="4:8">
      <c r="D1828" s="245"/>
      <c r="H1828" s="245"/>
    </row>
    <row r="1829" spans="4:8">
      <c r="D1829" s="245"/>
      <c r="H1829" s="245"/>
    </row>
    <row r="1830" spans="4:8">
      <c r="D1830" s="245"/>
      <c r="H1830" s="245"/>
    </row>
    <row r="1831" spans="4:8">
      <c r="D1831" s="245"/>
      <c r="H1831" s="245"/>
    </row>
    <row r="1832" spans="4:8">
      <c r="D1832" s="245"/>
      <c r="H1832" s="245"/>
    </row>
    <row r="1833" spans="4:8">
      <c r="D1833" s="245"/>
      <c r="H1833" s="245"/>
    </row>
    <row r="1834" spans="4:8">
      <c r="D1834" s="245"/>
      <c r="H1834" s="245"/>
    </row>
    <row r="1835" spans="4:8">
      <c r="D1835" s="245"/>
      <c r="H1835" s="245"/>
    </row>
    <row r="1836" spans="4:8">
      <c r="D1836" s="245"/>
      <c r="H1836" s="245"/>
    </row>
    <row r="1837" spans="4:8">
      <c r="D1837" s="245"/>
      <c r="H1837" s="245"/>
    </row>
    <row r="1838" spans="4:8">
      <c r="D1838" s="245"/>
      <c r="H1838" s="245"/>
    </row>
    <row r="1839" spans="4:8">
      <c r="D1839" s="245"/>
      <c r="H1839" s="245"/>
    </row>
    <row r="1840" spans="4:8">
      <c r="D1840" s="245"/>
      <c r="H1840" s="245"/>
    </row>
    <row r="1841" spans="4:8">
      <c r="D1841" s="245"/>
      <c r="H1841" s="245"/>
    </row>
    <row r="1842" spans="4:8">
      <c r="D1842" s="245"/>
      <c r="H1842" s="245"/>
    </row>
    <row r="1843" spans="4:8">
      <c r="D1843" s="245"/>
      <c r="H1843" s="245"/>
    </row>
    <row r="1844" spans="4:8">
      <c r="D1844" s="245"/>
      <c r="H1844" s="245"/>
    </row>
    <row r="1845" spans="4:8">
      <c r="D1845" s="245"/>
      <c r="H1845" s="245"/>
    </row>
    <row r="1846" spans="4:8">
      <c r="D1846" s="245"/>
      <c r="H1846" s="245"/>
    </row>
    <row r="1847" spans="4:8">
      <c r="D1847" s="245"/>
      <c r="H1847" s="245"/>
    </row>
    <row r="1848" spans="4:8">
      <c r="D1848" s="245"/>
      <c r="H1848" s="245"/>
    </row>
    <row r="1849" spans="4:8">
      <c r="D1849" s="245"/>
      <c r="H1849" s="245"/>
    </row>
    <row r="1850" spans="4:8">
      <c r="D1850" s="245"/>
      <c r="H1850" s="245"/>
    </row>
    <row r="1851" spans="4:8">
      <c r="D1851" s="245"/>
      <c r="H1851" s="245"/>
    </row>
    <row r="1852" spans="4:8">
      <c r="D1852" s="245"/>
      <c r="H1852" s="245"/>
    </row>
    <row r="1853" spans="4:8">
      <c r="D1853" s="245"/>
      <c r="H1853" s="245"/>
    </row>
    <row r="1854" spans="4:8">
      <c r="D1854" s="245"/>
      <c r="H1854" s="245"/>
    </row>
    <row r="1855" spans="4:8">
      <c r="D1855" s="245"/>
      <c r="H1855" s="245"/>
    </row>
    <row r="1856" spans="4:8">
      <c r="D1856" s="245"/>
      <c r="H1856" s="245"/>
    </row>
    <row r="1857" spans="4:8">
      <c r="D1857" s="245"/>
      <c r="H1857" s="245"/>
    </row>
    <row r="1858" spans="4:8">
      <c r="D1858" s="245"/>
      <c r="H1858" s="245"/>
    </row>
    <row r="1859" spans="4:8">
      <c r="D1859" s="245"/>
      <c r="H1859" s="245"/>
    </row>
    <row r="1860" spans="4:8">
      <c r="D1860" s="245"/>
      <c r="H1860" s="245"/>
    </row>
    <row r="1861" spans="4:8">
      <c r="D1861" s="245"/>
      <c r="H1861" s="245"/>
    </row>
    <row r="1862" spans="4:8">
      <c r="D1862" s="245"/>
      <c r="H1862" s="245"/>
    </row>
    <row r="1863" spans="4:8">
      <c r="D1863" s="245"/>
      <c r="H1863" s="245"/>
    </row>
    <row r="1864" spans="4:8">
      <c r="D1864" s="245"/>
      <c r="H1864" s="245"/>
    </row>
    <row r="1865" spans="4:8">
      <c r="D1865" s="245"/>
      <c r="H1865" s="245"/>
    </row>
    <row r="1866" spans="4:8">
      <c r="D1866" s="245"/>
      <c r="H1866" s="245"/>
    </row>
    <row r="1867" spans="4:8">
      <c r="D1867" s="245"/>
      <c r="H1867" s="245"/>
    </row>
    <row r="1868" spans="4:8">
      <c r="D1868" s="245"/>
      <c r="H1868" s="245"/>
    </row>
    <row r="1869" spans="4:8">
      <c r="D1869" s="245"/>
      <c r="H1869" s="245"/>
    </row>
    <row r="1870" spans="4:8">
      <c r="D1870" s="245"/>
      <c r="H1870" s="245"/>
    </row>
    <row r="1871" spans="4:8">
      <c r="D1871" s="245"/>
      <c r="H1871" s="245"/>
    </row>
    <row r="1872" spans="4:8">
      <c r="D1872" s="245"/>
      <c r="H1872" s="245"/>
    </row>
    <row r="1873" spans="4:8">
      <c r="D1873" s="245"/>
      <c r="H1873" s="245"/>
    </row>
    <row r="1874" spans="4:8">
      <c r="D1874" s="245"/>
      <c r="H1874" s="245"/>
    </row>
    <row r="1875" spans="4:8">
      <c r="D1875" s="245"/>
      <c r="H1875" s="245"/>
    </row>
    <row r="1876" spans="4:8">
      <c r="D1876" s="245"/>
      <c r="H1876" s="245"/>
    </row>
    <row r="1877" spans="4:8">
      <c r="D1877" s="245"/>
      <c r="H1877" s="245"/>
    </row>
    <row r="1878" spans="4:8">
      <c r="D1878" s="245"/>
      <c r="H1878" s="245"/>
    </row>
    <row r="1879" spans="4:8">
      <c r="D1879" s="245"/>
      <c r="H1879" s="245"/>
    </row>
    <row r="1880" spans="4:8">
      <c r="D1880" s="245"/>
      <c r="H1880" s="245"/>
    </row>
    <row r="1881" spans="4:8">
      <c r="D1881" s="245"/>
      <c r="H1881" s="245"/>
    </row>
    <row r="1882" spans="4:8">
      <c r="D1882" s="245"/>
      <c r="H1882" s="245"/>
    </row>
    <row r="1883" spans="4:8">
      <c r="D1883" s="245"/>
      <c r="H1883" s="245"/>
    </row>
    <row r="1884" spans="4:8">
      <c r="D1884" s="245"/>
      <c r="H1884" s="245"/>
    </row>
    <row r="1885" spans="4:8">
      <c r="D1885" s="245"/>
      <c r="H1885" s="245"/>
    </row>
    <row r="1886" spans="4:8">
      <c r="D1886" s="245"/>
      <c r="H1886" s="245"/>
    </row>
    <row r="1887" spans="4:8">
      <c r="D1887" s="245"/>
      <c r="H1887" s="245"/>
    </row>
    <row r="1888" spans="4:8">
      <c r="D1888" s="245"/>
      <c r="H1888" s="245"/>
    </row>
    <row r="1889" spans="4:8">
      <c r="D1889" s="245"/>
      <c r="H1889" s="245"/>
    </row>
    <row r="1890" spans="4:8">
      <c r="D1890" s="245"/>
      <c r="H1890" s="245"/>
    </row>
    <row r="1891" spans="4:8">
      <c r="D1891" s="245"/>
      <c r="H1891" s="245"/>
    </row>
    <row r="1892" spans="4:8">
      <c r="D1892" s="245"/>
      <c r="H1892" s="245"/>
    </row>
    <row r="1893" spans="4:8">
      <c r="D1893" s="245"/>
      <c r="H1893" s="245"/>
    </row>
    <row r="1894" spans="4:8">
      <c r="D1894" s="245"/>
      <c r="H1894" s="245"/>
    </row>
    <row r="1895" spans="4:8">
      <c r="D1895" s="245"/>
      <c r="H1895" s="245"/>
    </row>
    <row r="1896" spans="4:8">
      <c r="D1896" s="245"/>
      <c r="H1896" s="245"/>
    </row>
    <row r="1897" spans="4:8">
      <c r="D1897" s="245"/>
      <c r="H1897" s="245"/>
    </row>
    <row r="1898" spans="4:8">
      <c r="D1898" s="245"/>
      <c r="H1898" s="245"/>
    </row>
    <row r="1899" spans="4:8">
      <c r="D1899" s="245"/>
      <c r="H1899" s="245"/>
    </row>
    <row r="1900" spans="4:8">
      <c r="D1900" s="245"/>
      <c r="H1900" s="245"/>
    </row>
    <row r="1901" spans="4:8">
      <c r="D1901" s="245"/>
      <c r="H1901" s="245"/>
    </row>
    <row r="1902" spans="4:8">
      <c r="D1902" s="245"/>
      <c r="H1902" s="245"/>
    </row>
    <row r="1903" spans="4:8">
      <c r="D1903" s="245"/>
      <c r="H1903" s="245"/>
    </row>
    <row r="1904" spans="4:8">
      <c r="D1904" s="245"/>
      <c r="H1904" s="245"/>
    </row>
    <row r="1905" spans="4:8">
      <c r="D1905" s="245"/>
      <c r="H1905" s="245"/>
    </row>
    <row r="1906" spans="4:8">
      <c r="D1906" s="245"/>
      <c r="H1906" s="245"/>
    </row>
    <row r="1907" spans="4:8">
      <c r="D1907" s="245"/>
      <c r="H1907" s="245"/>
    </row>
    <row r="1908" spans="4:8">
      <c r="D1908" s="245"/>
      <c r="H1908" s="245"/>
    </row>
    <row r="1909" spans="4:8">
      <c r="D1909" s="245"/>
      <c r="H1909" s="245"/>
    </row>
    <row r="1910" spans="4:8">
      <c r="D1910" s="245"/>
      <c r="H1910" s="245"/>
    </row>
    <row r="1911" spans="4:8">
      <c r="D1911" s="245"/>
      <c r="H1911" s="245"/>
    </row>
    <row r="1912" spans="4:8">
      <c r="D1912" s="245"/>
      <c r="H1912" s="245"/>
    </row>
    <row r="1913" spans="4:8">
      <c r="D1913" s="245"/>
      <c r="H1913" s="245"/>
    </row>
    <row r="1914" spans="4:8">
      <c r="D1914" s="245"/>
      <c r="H1914" s="245"/>
    </row>
    <row r="1915" spans="4:8">
      <c r="D1915" s="245"/>
      <c r="H1915" s="245"/>
    </row>
    <row r="1916" spans="4:8">
      <c r="D1916" s="245"/>
      <c r="H1916" s="245"/>
    </row>
    <row r="1917" spans="4:8">
      <c r="D1917" s="245"/>
      <c r="H1917" s="245"/>
    </row>
    <row r="1918" spans="4:8">
      <c r="D1918" s="245"/>
      <c r="H1918" s="245"/>
    </row>
    <row r="1919" spans="4:8">
      <c r="D1919" s="245"/>
      <c r="H1919" s="245"/>
    </row>
    <row r="1920" spans="4:8">
      <c r="D1920" s="245"/>
      <c r="H1920" s="245"/>
    </row>
    <row r="1921" spans="4:8">
      <c r="D1921" s="245"/>
      <c r="H1921" s="245"/>
    </row>
    <row r="1922" spans="4:8">
      <c r="D1922" s="245"/>
      <c r="H1922" s="245"/>
    </row>
    <row r="1923" spans="4:8">
      <c r="D1923" s="245"/>
      <c r="H1923" s="245"/>
    </row>
    <row r="1924" spans="4:8">
      <c r="D1924" s="245"/>
      <c r="H1924" s="245"/>
    </row>
    <row r="1925" spans="4:8">
      <c r="D1925" s="245"/>
      <c r="H1925" s="245"/>
    </row>
    <row r="1926" spans="4:8">
      <c r="D1926" s="245"/>
      <c r="H1926" s="245"/>
    </row>
    <row r="1927" spans="4:8">
      <c r="D1927" s="245"/>
      <c r="H1927" s="245"/>
    </row>
    <row r="1928" spans="4:8">
      <c r="D1928" s="245"/>
      <c r="H1928" s="245"/>
    </row>
    <row r="1929" spans="4:8">
      <c r="D1929" s="245"/>
      <c r="H1929" s="245"/>
    </row>
    <row r="1930" spans="4:8">
      <c r="D1930" s="245"/>
      <c r="H1930" s="245"/>
    </row>
    <row r="1931" spans="4:8">
      <c r="D1931" s="245"/>
      <c r="H1931" s="245"/>
    </row>
    <row r="1932" spans="4:8">
      <c r="D1932" s="245"/>
      <c r="H1932" s="245"/>
    </row>
    <row r="1933" spans="4:8">
      <c r="D1933" s="245"/>
      <c r="H1933" s="245"/>
    </row>
    <row r="1934" spans="4:8">
      <c r="D1934" s="245"/>
      <c r="H1934" s="245"/>
    </row>
    <row r="1935" spans="4:8">
      <c r="D1935" s="245"/>
      <c r="H1935" s="245"/>
    </row>
    <row r="1936" spans="4:8">
      <c r="D1936" s="245"/>
      <c r="H1936" s="245"/>
    </row>
    <row r="1937" spans="4:8">
      <c r="D1937" s="245"/>
      <c r="H1937" s="245"/>
    </row>
    <row r="1938" spans="4:8">
      <c r="D1938" s="245"/>
      <c r="H1938" s="245"/>
    </row>
    <row r="1939" spans="4:8">
      <c r="D1939" s="245"/>
      <c r="H1939" s="245"/>
    </row>
    <row r="1940" spans="4:8">
      <c r="D1940" s="245"/>
      <c r="H1940" s="245"/>
    </row>
    <row r="1941" spans="4:8">
      <c r="D1941" s="245"/>
      <c r="H1941" s="245"/>
    </row>
    <row r="1942" spans="4:8">
      <c r="D1942" s="245"/>
      <c r="H1942" s="245"/>
    </row>
    <row r="1943" spans="4:8">
      <c r="D1943" s="245"/>
      <c r="H1943" s="245"/>
    </row>
    <row r="1944" spans="4:8">
      <c r="D1944" s="245"/>
      <c r="H1944" s="245"/>
    </row>
    <row r="1945" spans="4:8">
      <c r="D1945" s="245"/>
      <c r="H1945" s="245"/>
    </row>
    <row r="1946" spans="4:8">
      <c r="D1946" s="245"/>
      <c r="H1946" s="245"/>
    </row>
    <row r="1947" spans="4:8">
      <c r="D1947" s="245"/>
      <c r="H1947" s="245"/>
    </row>
    <row r="1948" spans="4:8">
      <c r="D1948" s="245"/>
      <c r="H1948" s="245"/>
    </row>
    <row r="1949" spans="4:8">
      <c r="D1949" s="245"/>
      <c r="H1949" s="245"/>
    </row>
    <row r="1950" spans="4:8">
      <c r="D1950" s="245"/>
      <c r="H1950" s="245"/>
    </row>
    <row r="1951" spans="4:8">
      <c r="D1951" s="245"/>
      <c r="H1951" s="245"/>
    </row>
    <row r="1952" spans="4:8">
      <c r="D1952" s="245"/>
      <c r="H1952" s="245"/>
    </row>
    <row r="1953" spans="4:8">
      <c r="D1953" s="245"/>
      <c r="H1953" s="245"/>
    </row>
    <row r="1954" spans="4:8">
      <c r="D1954" s="245"/>
      <c r="H1954" s="245"/>
    </row>
    <row r="1955" spans="4:8">
      <c r="D1955" s="245"/>
      <c r="H1955" s="245"/>
    </row>
    <row r="1956" spans="4:8">
      <c r="D1956" s="245"/>
      <c r="H1956" s="245"/>
    </row>
    <row r="1957" spans="4:8">
      <c r="D1957" s="245"/>
      <c r="H1957" s="245"/>
    </row>
    <row r="1958" spans="4:8">
      <c r="D1958" s="245"/>
      <c r="H1958" s="245"/>
    </row>
    <row r="1959" spans="4:8">
      <c r="D1959" s="245"/>
      <c r="H1959" s="245"/>
    </row>
    <row r="1960" spans="4:8">
      <c r="D1960" s="245"/>
      <c r="H1960" s="245"/>
    </row>
    <row r="1961" spans="4:8">
      <c r="D1961" s="245"/>
      <c r="H1961" s="245"/>
    </row>
    <row r="1962" spans="4:8">
      <c r="D1962" s="245"/>
      <c r="H1962" s="245"/>
    </row>
    <row r="1963" spans="4:8">
      <c r="D1963" s="245"/>
      <c r="H1963" s="245"/>
    </row>
    <row r="1964" spans="4:8">
      <c r="D1964" s="245"/>
      <c r="H1964" s="245"/>
    </row>
    <row r="1965" spans="4:8">
      <c r="D1965" s="245"/>
      <c r="H1965" s="245"/>
    </row>
    <row r="1966" spans="4:8">
      <c r="D1966" s="245"/>
      <c r="H1966" s="245"/>
    </row>
    <row r="1967" spans="4:8">
      <c r="D1967" s="245"/>
      <c r="H1967" s="245"/>
    </row>
    <row r="1968" spans="4:8">
      <c r="D1968" s="245"/>
      <c r="H1968" s="245"/>
    </row>
    <row r="1969" spans="4:8">
      <c r="D1969" s="245"/>
      <c r="H1969" s="245"/>
    </row>
    <row r="1970" spans="4:8">
      <c r="D1970" s="245"/>
      <c r="H1970" s="245"/>
    </row>
    <row r="1971" spans="4:8">
      <c r="D1971" s="245"/>
      <c r="H1971" s="245"/>
    </row>
    <row r="1972" spans="4:8">
      <c r="D1972" s="245"/>
      <c r="H1972" s="245"/>
    </row>
    <row r="1973" spans="4:8">
      <c r="D1973" s="245"/>
      <c r="H1973" s="245"/>
    </row>
    <row r="1974" spans="4:8">
      <c r="D1974" s="245"/>
      <c r="H1974" s="245"/>
    </row>
    <row r="1975" spans="4:8">
      <c r="D1975" s="245"/>
      <c r="H1975" s="245"/>
    </row>
    <row r="1976" spans="4:8">
      <c r="D1976" s="245"/>
      <c r="H1976" s="245"/>
    </row>
    <row r="1977" spans="4:8">
      <c r="D1977" s="245"/>
      <c r="H1977" s="245"/>
    </row>
    <row r="1978" spans="4:8">
      <c r="D1978" s="245"/>
      <c r="H1978" s="245"/>
    </row>
    <row r="1979" spans="4:8">
      <c r="D1979" s="245"/>
      <c r="H1979" s="245"/>
    </row>
    <row r="1980" spans="4:8">
      <c r="D1980" s="245"/>
      <c r="H1980" s="245"/>
    </row>
    <row r="1981" spans="4:8">
      <c r="D1981" s="245"/>
      <c r="H1981" s="245"/>
    </row>
    <row r="1982" spans="4:8">
      <c r="D1982" s="245"/>
      <c r="H1982" s="245"/>
    </row>
    <row r="1983" spans="4:8">
      <c r="D1983" s="245"/>
      <c r="H1983" s="245"/>
    </row>
    <row r="1984" spans="4:8">
      <c r="D1984" s="245"/>
      <c r="H1984" s="245"/>
    </row>
    <row r="1985" spans="4:8">
      <c r="D1985" s="245"/>
      <c r="H1985" s="245"/>
    </row>
    <row r="1986" spans="4:8">
      <c r="D1986" s="245"/>
      <c r="H1986" s="245"/>
    </row>
    <row r="1987" spans="4:8">
      <c r="D1987" s="245"/>
      <c r="H1987" s="245"/>
    </row>
    <row r="1988" spans="4:8">
      <c r="D1988" s="245"/>
      <c r="H1988" s="245"/>
    </row>
    <row r="1989" spans="4:8">
      <c r="D1989" s="245"/>
      <c r="H1989" s="245"/>
    </row>
    <row r="1990" spans="4:8">
      <c r="D1990" s="245"/>
      <c r="H1990" s="245"/>
    </row>
    <row r="1991" spans="4:8">
      <c r="D1991" s="245"/>
      <c r="H1991" s="245"/>
    </row>
    <row r="1992" spans="4:8">
      <c r="D1992" s="245"/>
      <c r="H1992" s="245"/>
    </row>
    <row r="1993" spans="4:8">
      <c r="D1993" s="245"/>
      <c r="H1993" s="245"/>
    </row>
    <row r="1994" spans="4:8">
      <c r="D1994" s="245"/>
      <c r="H1994" s="245"/>
    </row>
    <row r="1995" spans="4:8">
      <c r="D1995" s="245"/>
      <c r="H1995" s="245"/>
    </row>
    <row r="1996" spans="4:8">
      <c r="D1996" s="245"/>
      <c r="H1996" s="245"/>
    </row>
    <row r="1997" spans="4:8">
      <c r="D1997" s="245"/>
      <c r="H1997" s="245"/>
    </row>
    <row r="1998" spans="4:8">
      <c r="D1998" s="245"/>
      <c r="H1998" s="245"/>
    </row>
    <row r="1999" spans="4:8">
      <c r="D1999" s="245"/>
      <c r="H1999" s="245"/>
    </row>
    <row r="2000" spans="4:8">
      <c r="D2000" s="245"/>
      <c r="H2000" s="245"/>
    </row>
    <row r="2001" spans="4:8">
      <c r="D2001" s="245"/>
      <c r="H2001" s="245"/>
    </row>
    <row r="2002" spans="4:8">
      <c r="D2002" s="245"/>
      <c r="H2002" s="245"/>
    </row>
    <row r="2003" spans="4:8">
      <c r="D2003" s="245"/>
      <c r="H2003" s="245"/>
    </row>
    <row r="2004" spans="4:8">
      <c r="D2004" s="245"/>
      <c r="H2004" s="245"/>
    </row>
    <row r="2005" spans="4:8">
      <c r="D2005" s="245"/>
      <c r="H2005" s="245"/>
    </row>
    <row r="2006" spans="4:8">
      <c r="D2006" s="245"/>
      <c r="H2006" s="245"/>
    </row>
    <row r="2007" spans="4:8">
      <c r="D2007" s="245"/>
      <c r="H2007" s="245"/>
    </row>
    <row r="2008" spans="4:8">
      <c r="D2008" s="245"/>
      <c r="H2008" s="245"/>
    </row>
    <row r="2009" spans="4:8">
      <c r="D2009" s="245"/>
      <c r="H2009" s="245"/>
    </row>
    <row r="2010" spans="4:8">
      <c r="D2010" s="245"/>
      <c r="H2010" s="245"/>
    </row>
    <row r="2011" spans="4:8">
      <c r="D2011" s="245"/>
      <c r="H2011" s="245"/>
    </row>
    <row r="2012" spans="4:8">
      <c r="D2012" s="245"/>
      <c r="H2012" s="245"/>
    </row>
    <row r="2013" spans="4:8">
      <c r="D2013" s="245"/>
      <c r="H2013" s="245"/>
    </row>
    <row r="2014" spans="4:8">
      <c r="D2014" s="245"/>
      <c r="H2014" s="245"/>
    </row>
    <row r="2015" spans="4:8">
      <c r="D2015" s="245"/>
      <c r="H2015" s="245"/>
    </row>
    <row r="2016" spans="4:8">
      <c r="D2016" s="245"/>
      <c r="H2016" s="245"/>
    </row>
    <row r="2017" spans="4:8">
      <c r="D2017" s="245"/>
      <c r="H2017" s="245"/>
    </row>
    <row r="2018" spans="4:8">
      <c r="D2018" s="245"/>
      <c r="H2018" s="245"/>
    </row>
    <row r="2019" spans="4:8">
      <c r="D2019" s="245"/>
      <c r="H2019" s="245"/>
    </row>
    <row r="2020" spans="4:8">
      <c r="D2020" s="245"/>
      <c r="H2020" s="245"/>
    </row>
    <row r="2021" spans="4:8">
      <c r="D2021" s="245"/>
      <c r="H2021" s="245"/>
    </row>
    <row r="2022" spans="4:8">
      <c r="D2022" s="245"/>
      <c r="H2022" s="245"/>
    </row>
    <row r="2023" spans="4:8">
      <c r="D2023" s="245"/>
      <c r="H2023" s="245"/>
    </row>
    <row r="2024" spans="4:8">
      <c r="D2024" s="245"/>
      <c r="H2024" s="245"/>
    </row>
    <row r="2025" spans="4:8">
      <c r="D2025" s="245"/>
      <c r="H2025" s="245"/>
    </row>
    <row r="2026" spans="4:8">
      <c r="D2026" s="245"/>
      <c r="H2026" s="245"/>
    </row>
    <row r="2027" spans="4:8">
      <c r="D2027" s="245"/>
      <c r="H2027" s="245"/>
    </row>
    <row r="2028" spans="4:8">
      <c r="D2028" s="245"/>
      <c r="H2028" s="245"/>
    </row>
    <row r="2029" spans="4:8">
      <c r="D2029" s="245"/>
      <c r="H2029" s="245"/>
    </row>
    <row r="2030" spans="4:8">
      <c r="D2030" s="245"/>
      <c r="H2030" s="245"/>
    </row>
    <row r="2031" spans="4:8">
      <c r="D2031" s="245"/>
      <c r="H2031" s="245"/>
    </row>
    <row r="2032" spans="4:8">
      <c r="D2032" s="245"/>
      <c r="H2032" s="245"/>
    </row>
    <row r="2033" spans="4:8">
      <c r="D2033" s="245"/>
      <c r="H2033" s="245"/>
    </row>
    <row r="2034" spans="4:8">
      <c r="D2034" s="245"/>
      <c r="H2034" s="245"/>
    </row>
    <row r="2035" spans="4:8">
      <c r="D2035" s="245"/>
      <c r="H2035" s="245"/>
    </row>
    <row r="2036" spans="4:8">
      <c r="D2036" s="245"/>
      <c r="H2036" s="245"/>
    </row>
    <row r="2037" spans="4:8">
      <c r="D2037" s="245"/>
      <c r="H2037" s="245"/>
    </row>
    <row r="2038" spans="4:8">
      <c r="D2038" s="245"/>
      <c r="H2038" s="245"/>
    </row>
    <row r="2039" spans="4:8">
      <c r="D2039" s="245"/>
      <c r="H2039" s="245"/>
    </row>
    <row r="2040" spans="4:8">
      <c r="D2040" s="245"/>
      <c r="H2040" s="245"/>
    </row>
    <row r="2041" spans="4:8">
      <c r="D2041" s="245"/>
      <c r="H2041" s="245"/>
    </row>
    <row r="2042" spans="4:8">
      <c r="D2042" s="245"/>
      <c r="H2042" s="245"/>
    </row>
    <row r="2043" spans="4:8">
      <c r="D2043" s="245"/>
      <c r="H2043" s="245"/>
    </row>
    <row r="2044" spans="4:8">
      <c r="D2044" s="245"/>
      <c r="H2044" s="245"/>
    </row>
    <row r="2045" spans="4:8">
      <c r="D2045" s="245"/>
      <c r="H2045" s="245"/>
    </row>
    <row r="2046" spans="4:8">
      <c r="D2046" s="245"/>
      <c r="H2046" s="245"/>
    </row>
    <row r="2047" spans="4:8">
      <c r="D2047" s="245"/>
      <c r="H2047" s="245"/>
    </row>
    <row r="2048" spans="4:8">
      <c r="D2048" s="245"/>
      <c r="H2048" s="245"/>
    </row>
    <row r="2049" spans="4:8">
      <c r="D2049" s="245"/>
      <c r="H2049" s="245"/>
    </row>
    <row r="2050" spans="4:8">
      <c r="D2050" s="245"/>
      <c r="H2050" s="245"/>
    </row>
    <row r="2051" spans="4:8">
      <c r="D2051" s="245"/>
      <c r="H2051" s="245"/>
    </row>
    <row r="2052" spans="4:8">
      <c r="D2052" s="245"/>
      <c r="H2052" s="245"/>
    </row>
    <row r="2053" spans="4:8">
      <c r="D2053" s="245"/>
      <c r="H2053" s="245"/>
    </row>
    <row r="2054" spans="4:8">
      <c r="D2054" s="245"/>
      <c r="H2054" s="245"/>
    </row>
    <row r="2055" spans="4:8">
      <c r="D2055" s="245"/>
      <c r="H2055" s="245"/>
    </row>
    <row r="2056" spans="4:8">
      <c r="D2056" s="245"/>
      <c r="H2056" s="245"/>
    </row>
    <row r="2057" spans="4:8">
      <c r="D2057" s="245"/>
      <c r="H2057" s="245"/>
    </row>
    <row r="2058" spans="4:8">
      <c r="D2058" s="245"/>
      <c r="H2058" s="245"/>
    </row>
    <row r="2059" spans="4:8">
      <c r="D2059" s="245"/>
      <c r="H2059" s="245"/>
    </row>
    <row r="2060" spans="4:8">
      <c r="D2060" s="245"/>
      <c r="H2060" s="245"/>
    </row>
    <row r="2061" spans="4:8">
      <c r="D2061" s="245"/>
      <c r="H2061" s="245"/>
    </row>
    <row r="2062" spans="4:8">
      <c r="D2062" s="245"/>
      <c r="H2062" s="245"/>
    </row>
    <row r="2063" spans="4:8">
      <c r="D2063" s="245"/>
      <c r="H2063" s="245"/>
    </row>
    <row r="2064" spans="4:8">
      <c r="D2064" s="245"/>
      <c r="H2064" s="245"/>
    </row>
    <row r="2065" spans="4:8">
      <c r="D2065" s="245"/>
      <c r="H2065" s="245"/>
    </row>
    <row r="2066" spans="4:8">
      <c r="D2066" s="245"/>
      <c r="H2066" s="245"/>
    </row>
    <row r="2067" spans="4:8">
      <c r="D2067" s="245"/>
      <c r="H2067" s="245"/>
    </row>
    <row r="2068" spans="4:8">
      <c r="D2068" s="245"/>
      <c r="H2068" s="245"/>
    </row>
    <row r="2069" spans="4:8">
      <c r="D2069" s="245"/>
      <c r="H2069" s="245"/>
    </row>
    <row r="2070" spans="4:8">
      <c r="D2070" s="245"/>
      <c r="H2070" s="245"/>
    </row>
    <row r="2071" spans="4:8">
      <c r="D2071" s="245"/>
      <c r="H2071" s="245"/>
    </row>
    <row r="2072" spans="4:8">
      <c r="D2072" s="245"/>
      <c r="H2072" s="245"/>
    </row>
    <row r="2073" spans="4:8">
      <c r="D2073" s="245"/>
      <c r="H2073" s="245"/>
    </row>
    <row r="2074" spans="4:8">
      <c r="D2074" s="245"/>
      <c r="H2074" s="245"/>
    </row>
    <row r="2075" spans="4:8">
      <c r="D2075" s="245"/>
      <c r="H2075" s="245"/>
    </row>
    <row r="2076" spans="4:8">
      <c r="D2076" s="245"/>
      <c r="H2076" s="245"/>
    </row>
    <row r="2077" spans="4:8">
      <c r="D2077" s="245"/>
      <c r="H2077" s="245"/>
    </row>
    <row r="2078" spans="4:8">
      <c r="D2078" s="245"/>
      <c r="H2078" s="245"/>
    </row>
    <row r="2079" spans="4:8">
      <c r="D2079" s="245"/>
      <c r="H2079" s="245"/>
    </row>
    <row r="2080" spans="4:8">
      <c r="D2080" s="245"/>
      <c r="H2080" s="245"/>
    </row>
    <row r="2081" spans="4:8">
      <c r="D2081" s="245"/>
      <c r="H2081" s="245"/>
    </row>
    <row r="2082" spans="4:8">
      <c r="D2082" s="245"/>
      <c r="H2082" s="245"/>
    </row>
    <row r="2083" spans="4:8">
      <c r="D2083" s="245"/>
      <c r="H2083" s="245"/>
    </row>
    <row r="2084" spans="4:8">
      <c r="D2084" s="245"/>
      <c r="H2084" s="245"/>
    </row>
    <row r="2085" spans="4:8">
      <c r="D2085" s="245"/>
      <c r="H2085" s="245"/>
    </row>
    <row r="2086" spans="4:8">
      <c r="D2086" s="245"/>
      <c r="H2086" s="245"/>
    </row>
    <row r="2087" spans="4:8">
      <c r="D2087" s="245"/>
      <c r="H2087" s="245"/>
    </row>
    <row r="2088" spans="4:8">
      <c r="D2088" s="245"/>
      <c r="H2088" s="245"/>
    </row>
    <row r="2089" spans="4:8">
      <c r="D2089" s="245"/>
      <c r="H2089" s="245"/>
    </row>
    <row r="2090" spans="4:8">
      <c r="D2090" s="245"/>
      <c r="H2090" s="245"/>
    </row>
    <row r="2091" spans="4:8">
      <c r="D2091" s="245"/>
      <c r="H2091" s="245"/>
    </row>
    <row r="2092" spans="4:8">
      <c r="D2092" s="245"/>
      <c r="H2092" s="245"/>
    </row>
    <row r="2093" spans="4:8">
      <c r="D2093" s="245"/>
      <c r="H2093" s="245"/>
    </row>
    <row r="2094" spans="4:8">
      <c r="D2094" s="245"/>
      <c r="H2094" s="245"/>
    </row>
    <row r="2095" spans="4:8">
      <c r="D2095" s="245"/>
      <c r="H2095" s="245"/>
    </row>
    <row r="2096" spans="4:8">
      <c r="D2096" s="245"/>
      <c r="H2096" s="245"/>
    </row>
    <row r="2097" spans="4:8">
      <c r="D2097" s="245"/>
      <c r="H2097" s="245"/>
    </row>
    <row r="2098" spans="4:8">
      <c r="D2098" s="245"/>
      <c r="H2098" s="245"/>
    </row>
    <row r="2099" spans="4:8">
      <c r="D2099" s="245"/>
      <c r="H2099" s="245"/>
    </row>
    <row r="2100" spans="4:8">
      <c r="D2100" s="245"/>
      <c r="H2100" s="245"/>
    </row>
    <row r="2101" spans="4:8">
      <c r="D2101" s="245"/>
      <c r="H2101" s="245"/>
    </row>
    <row r="2102" spans="4:8">
      <c r="D2102" s="245"/>
      <c r="H2102" s="245"/>
    </row>
    <row r="2103" spans="4:8">
      <c r="D2103" s="245"/>
      <c r="H2103" s="245"/>
    </row>
    <row r="2104" spans="4:8">
      <c r="D2104" s="245"/>
      <c r="H2104" s="245"/>
    </row>
    <row r="2105" spans="4:8">
      <c r="D2105" s="245"/>
      <c r="H2105" s="245"/>
    </row>
    <row r="2106" spans="4:8">
      <c r="D2106" s="245"/>
      <c r="H2106" s="245"/>
    </row>
    <row r="2107" spans="4:8">
      <c r="D2107" s="245"/>
      <c r="H2107" s="245"/>
    </row>
    <row r="2108" spans="4:8">
      <c r="D2108" s="245"/>
      <c r="H2108" s="245"/>
    </row>
    <row r="2109" spans="4:8">
      <c r="D2109" s="245"/>
      <c r="H2109" s="245"/>
    </row>
    <row r="2110" spans="4:8">
      <c r="D2110" s="245"/>
      <c r="H2110" s="245"/>
    </row>
    <row r="2111" spans="4:8">
      <c r="D2111" s="245"/>
      <c r="H2111" s="245"/>
    </row>
    <row r="2112" spans="4:8">
      <c r="D2112" s="245"/>
      <c r="H2112" s="245"/>
    </row>
    <row r="2113" spans="4:8">
      <c r="D2113" s="245"/>
      <c r="H2113" s="245"/>
    </row>
    <row r="2114" spans="4:8">
      <c r="D2114" s="245"/>
      <c r="H2114" s="245"/>
    </row>
    <row r="2115" spans="4:8">
      <c r="D2115" s="245"/>
      <c r="H2115" s="245"/>
    </row>
    <row r="2116" spans="4:8">
      <c r="D2116" s="245"/>
      <c r="H2116" s="245"/>
    </row>
    <row r="2117" spans="4:8">
      <c r="D2117" s="245"/>
      <c r="H2117" s="245"/>
    </row>
    <row r="2118" spans="4:8">
      <c r="D2118" s="245"/>
      <c r="H2118" s="245"/>
    </row>
    <row r="2119" spans="4:8">
      <c r="D2119" s="245"/>
      <c r="H2119" s="245"/>
    </row>
    <row r="2120" spans="4:8">
      <c r="D2120" s="245"/>
      <c r="H2120" s="245"/>
    </row>
    <row r="2121" spans="4:8">
      <c r="D2121" s="245"/>
      <c r="H2121" s="245"/>
    </row>
    <row r="2122" spans="4:8">
      <c r="D2122" s="245"/>
      <c r="H2122" s="245"/>
    </row>
    <row r="2123" spans="4:8">
      <c r="D2123" s="245"/>
      <c r="H2123" s="245"/>
    </row>
    <row r="2124" spans="4:8">
      <c r="D2124" s="245"/>
      <c r="H2124" s="245"/>
    </row>
    <row r="2125" spans="4:8">
      <c r="D2125" s="245"/>
      <c r="H2125" s="245"/>
    </row>
    <row r="2126" spans="4:8">
      <c r="D2126" s="245"/>
      <c r="H2126" s="245"/>
    </row>
    <row r="2127" spans="4:8">
      <c r="D2127" s="245"/>
      <c r="H2127" s="245"/>
    </row>
    <row r="2128" spans="4:8">
      <c r="D2128" s="245"/>
      <c r="H2128" s="245"/>
    </row>
    <row r="2129" spans="4:8">
      <c r="D2129" s="245"/>
      <c r="H2129" s="245"/>
    </row>
    <row r="2130" spans="4:8">
      <c r="D2130" s="245"/>
      <c r="H2130" s="245"/>
    </row>
    <row r="2131" spans="4:8">
      <c r="D2131" s="245"/>
      <c r="H2131" s="245"/>
    </row>
    <row r="2132" spans="4:8">
      <c r="D2132" s="245"/>
      <c r="H2132" s="245"/>
    </row>
    <row r="2133" spans="4:8">
      <c r="D2133" s="245"/>
      <c r="H2133" s="245"/>
    </row>
    <row r="2134" spans="4:8">
      <c r="D2134" s="245"/>
      <c r="H2134" s="245"/>
    </row>
    <row r="2135" spans="4:8">
      <c r="D2135" s="245"/>
      <c r="H2135" s="245"/>
    </row>
    <row r="2136" spans="4:8">
      <c r="D2136" s="245"/>
      <c r="H2136" s="245"/>
    </row>
    <row r="2137" spans="4:8">
      <c r="D2137" s="245"/>
      <c r="H2137" s="245"/>
    </row>
    <row r="2138" spans="4:8">
      <c r="D2138" s="245"/>
      <c r="H2138" s="245"/>
    </row>
    <row r="2139" spans="4:8">
      <c r="D2139" s="245"/>
      <c r="H2139" s="245"/>
    </row>
    <row r="2140" spans="4:8">
      <c r="D2140" s="245"/>
      <c r="H2140" s="245"/>
    </row>
    <row r="2141" spans="4:8">
      <c r="D2141" s="245"/>
      <c r="H2141" s="245"/>
    </row>
    <row r="2142" spans="4:8">
      <c r="D2142" s="245"/>
      <c r="H2142" s="245"/>
    </row>
    <row r="2143" spans="4:8">
      <c r="D2143" s="245"/>
      <c r="H2143" s="245"/>
    </row>
    <row r="2144" spans="4:8">
      <c r="D2144" s="245"/>
      <c r="H2144" s="245"/>
    </row>
    <row r="2145" spans="4:8">
      <c r="D2145" s="245"/>
      <c r="H2145" s="245"/>
    </row>
    <row r="2146" spans="4:8">
      <c r="D2146" s="245"/>
      <c r="H2146" s="245"/>
    </row>
    <row r="2147" spans="4:8">
      <c r="D2147" s="245"/>
      <c r="H2147" s="245"/>
    </row>
    <row r="2148" spans="4:8">
      <c r="D2148" s="245"/>
      <c r="H2148" s="245"/>
    </row>
    <row r="2149" spans="4:8">
      <c r="D2149" s="245"/>
      <c r="H2149" s="245"/>
    </row>
    <row r="2150" spans="4:8">
      <c r="D2150" s="245"/>
      <c r="H2150" s="245"/>
    </row>
    <row r="2151" spans="4:8">
      <c r="D2151" s="245"/>
      <c r="H2151" s="245"/>
    </row>
    <row r="2152" spans="4:8">
      <c r="D2152" s="245"/>
      <c r="H2152" s="245"/>
    </row>
    <row r="2153" spans="4:8">
      <c r="D2153" s="245"/>
      <c r="H2153" s="245"/>
    </row>
    <row r="2154" spans="4:8">
      <c r="D2154" s="245"/>
      <c r="H2154" s="245"/>
    </row>
    <row r="2155" spans="4:8">
      <c r="D2155" s="245"/>
      <c r="H2155" s="245"/>
    </row>
    <row r="2156" spans="4:8">
      <c r="D2156" s="245"/>
      <c r="H2156" s="245"/>
    </row>
    <row r="2157" spans="4:8">
      <c r="D2157" s="245"/>
      <c r="H2157" s="245"/>
    </row>
    <row r="2158" spans="4:8">
      <c r="D2158" s="245"/>
      <c r="H2158" s="245"/>
    </row>
    <row r="2159" spans="4:8">
      <c r="D2159" s="245"/>
      <c r="H2159" s="245"/>
    </row>
    <row r="2160" spans="4:8">
      <c r="D2160" s="245"/>
      <c r="H2160" s="245"/>
    </row>
    <row r="2161" spans="4:8">
      <c r="D2161" s="245"/>
      <c r="H2161" s="245"/>
    </row>
    <row r="2162" spans="4:8">
      <c r="D2162" s="245"/>
      <c r="H2162" s="245"/>
    </row>
    <row r="2163" spans="4:8">
      <c r="D2163" s="245"/>
      <c r="H2163" s="245"/>
    </row>
    <row r="2164" spans="4:8">
      <c r="D2164" s="245"/>
      <c r="H2164" s="245"/>
    </row>
    <row r="2165" spans="4:8">
      <c r="D2165" s="245"/>
      <c r="H2165" s="245"/>
    </row>
    <row r="2166" spans="4:8">
      <c r="D2166" s="245"/>
      <c r="H2166" s="245"/>
    </row>
    <row r="2167" spans="4:8">
      <c r="D2167" s="245"/>
      <c r="H2167" s="245"/>
    </row>
    <row r="2168" spans="4:8">
      <c r="D2168" s="245"/>
      <c r="H2168" s="245"/>
    </row>
    <row r="2169" spans="4:8">
      <c r="D2169" s="245"/>
      <c r="H2169" s="245"/>
    </row>
    <row r="2170" spans="4:8">
      <c r="D2170" s="245"/>
      <c r="H2170" s="245"/>
    </row>
    <row r="2171" spans="4:8">
      <c r="D2171" s="245"/>
      <c r="H2171" s="245"/>
    </row>
    <row r="2172" spans="4:8">
      <c r="D2172" s="245"/>
      <c r="H2172" s="245"/>
    </row>
    <row r="2173" spans="4:8">
      <c r="D2173" s="245"/>
      <c r="H2173" s="245"/>
    </row>
    <row r="2174" spans="4:8">
      <c r="D2174" s="245"/>
      <c r="H2174" s="245"/>
    </row>
    <row r="2175" spans="4:8">
      <c r="D2175" s="245"/>
      <c r="H2175" s="245"/>
    </row>
    <row r="2176" spans="4:8">
      <c r="D2176" s="245"/>
      <c r="H2176" s="245"/>
    </row>
    <row r="2177" spans="4:8">
      <c r="D2177" s="245"/>
      <c r="H2177" s="245"/>
    </row>
    <row r="2178" spans="4:8">
      <c r="D2178" s="245"/>
      <c r="H2178" s="245"/>
    </row>
    <row r="2179" spans="4:8">
      <c r="D2179" s="245"/>
      <c r="H2179" s="245"/>
    </row>
    <row r="2180" spans="4:8">
      <c r="D2180" s="245"/>
      <c r="H2180" s="245"/>
    </row>
    <row r="2181" spans="4:8">
      <c r="D2181" s="245"/>
      <c r="H2181" s="245"/>
    </row>
    <row r="2182" spans="4:8">
      <c r="D2182" s="245"/>
      <c r="H2182" s="245"/>
    </row>
    <row r="2183" spans="4:8">
      <c r="D2183" s="245"/>
      <c r="H2183" s="245"/>
    </row>
    <row r="2184" spans="4:8">
      <c r="D2184" s="245"/>
      <c r="H2184" s="245"/>
    </row>
    <row r="2185" spans="4:8">
      <c r="D2185" s="245"/>
      <c r="H2185" s="245"/>
    </row>
    <row r="2186" spans="4:8">
      <c r="D2186" s="245"/>
      <c r="H2186" s="245"/>
    </row>
    <row r="2187" spans="4:8">
      <c r="D2187" s="245"/>
      <c r="H2187" s="245"/>
    </row>
    <row r="2188" spans="4:8">
      <c r="D2188" s="245"/>
      <c r="H2188" s="245"/>
    </row>
    <row r="2189" spans="4:8">
      <c r="D2189" s="245"/>
      <c r="H2189" s="245"/>
    </row>
    <row r="2190" spans="4:8">
      <c r="D2190" s="245"/>
      <c r="H2190" s="245"/>
    </row>
    <row r="2191" spans="4:8">
      <c r="D2191" s="245"/>
      <c r="H2191" s="245"/>
    </row>
    <row r="2192" spans="4:8">
      <c r="D2192" s="245"/>
      <c r="H2192" s="245"/>
    </row>
    <row r="2193" spans="4:8">
      <c r="D2193" s="245"/>
      <c r="H2193" s="245"/>
    </row>
    <row r="2194" spans="4:8">
      <c r="D2194" s="245"/>
      <c r="H2194" s="245"/>
    </row>
    <row r="2195" spans="4:8">
      <c r="D2195" s="245"/>
      <c r="H2195" s="245"/>
    </row>
    <row r="2196" spans="4:8">
      <c r="D2196" s="245"/>
      <c r="H2196" s="245"/>
    </row>
    <row r="2197" spans="4:8">
      <c r="D2197" s="245"/>
      <c r="H2197" s="245"/>
    </row>
    <row r="2198" spans="4:8">
      <c r="D2198" s="245"/>
      <c r="H2198" s="245"/>
    </row>
    <row r="2199" spans="4:8">
      <c r="D2199" s="245"/>
      <c r="H2199" s="245"/>
    </row>
    <row r="2200" spans="4:8">
      <c r="D2200" s="245"/>
      <c r="H2200" s="245"/>
    </row>
    <row r="2201" spans="4:8">
      <c r="D2201" s="245"/>
      <c r="H2201" s="245"/>
    </row>
    <row r="2202" spans="4:8">
      <c r="D2202" s="245"/>
      <c r="H2202" s="245"/>
    </row>
    <row r="2203" spans="4:8">
      <c r="D2203" s="245"/>
      <c r="H2203" s="245"/>
    </row>
    <row r="2204" spans="4:8">
      <c r="D2204" s="245"/>
      <c r="H2204" s="245"/>
    </row>
    <row r="2205" spans="4:8">
      <c r="D2205" s="245"/>
      <c r="H2205" s="245"/>
    </row>
    <row r="2206" spans="4:8">
      <c r="D2206" s="245"/>
      <c r="H2206" s="245"/>
    </row>
    <row r="2207" spans="4:8">
      <c r="D2207" s="245"/>
      <c r="H2207" s="245"/>
    </row>
    <row r="2208" spans="4:8">
      <c r="D2208" s="245"/>
      <c r="H2208" s="245"/>
    </row>
    <row r="2209" spans="4:8">
      <c r="D2209" s="245"/>
      <c r="H2209" s="245"/>
    </row>
    <row r="2210" spans="4:8">
      <c r="D2210" s="245"/>
      <c r="H2210" s="245"/>
    </row>
    <row r="2211" spans="4:8">
      <c r="D2211" s="245"/>
      <c r="H2211" s="245"/>
    </row>
    <row r="2212" spans="4:8">
      <c r="D2212" s="245"/>
      <c r="H2212" s="245"/>
    </row>
    <row r="2213" spans="4:8">
      <c r="D2213" s="245"/>
      <c r="H2213" s="245"/>
    </row>
    <row r="2214" spans="4:8">
      <c r="D2214" s="245"/>
      <c r="H2214" s="245"/>
    </row>
    <row r="2215" spans="4:8">
      <c r="D2215" s="245"/>
      <c r="H2215" s="245"/>
    </row>
    <row r="2216" spans="4:8">
      <c r="D2216" s="245"/>
      <c r="H2216" s="245"/>
    </row>
    <row r="2217" spans="4:8">
      <c r="D2217" s="245"/>
      <c r="H2217" s="245"/>
    </row>
    <row r="2218" spans="4:8">
      <c r="D2218" s="245"/>
      <c r="H2218" s="245"/>
    </row>
    <row r="2219" spans="4:8">
      <c r="D2219" s="245"/>
      <c r="H2219" s="245"/>
    </row>
    <row r="2220" spans="4:8">
      <c r="D2220" s="245"/>
      <c r="H2220" s="245"/>
    </row>
    <row r="2221" spans="4:8">
      <c r="D2221" s="245"/>
      <c r="H2221" s="245"/>
    </row>
    <row r="2222" spans="4:8">
      <c r="D2222" s="245"/>
      <c r="H2222" s="245"/>
    </row>
    <row r="2223" spans="4:8">
      <c r="D2223" s="245"/>
      <c r="H2223" s="245"/>
    </row>
    <row r="2224" spans="4:8">
      <c r="D2224" s="245"/>
      <c r="H2224" s="245"/>
    </row>
    <row r="2225" spans="4:8">
      <c r="D2225" s="245"/>
      <c r="H2225" s="245"/>
    </row>
    <row r="2226" spans="4:8">
      <c r="D2226" s="245"/>
      <c r="H2226" s="245"/>
    </row>
    <row r="2227" spans="4:8">
      <c r="D2227" s="245"/>
      <c r="H2227" s="245"/>
    </row>
    <row r="2228" spans="4:8">
      <c r="D2228" s="245"/>
      <c r="H2228" s="245"/>
    </row>
    <row r="2229" spans="4:8">
      <c r="D2229" s="245"/>
      <c r="H2229" s="245"/>
    </row>
    <row r="2230" spans="4:8">
      <c r="D2230" s="245"/>
      <c r="H2230" s="245"/>
    </row>
    <row r="2231" spans="4:8">
      <c r="D2231" s="245"/>
      <c r="H2231" s="245"/>
    </row>
    <row r="2232" spans="4:8">
      <c r="D2232" s="245"/>
      <c r="H2232" s="245"/>
    </row>
    <row r="2233" spans="4:8">
      <c r="D2233" s="245"/>
      <c r="H2233" s="245"/>
    </row>
    <row r="2234" spans="4:8">
      <c r="D2234" s="245"/>
      <c r="H2234" s="245"/>
    </row>
    <row r="2235" spans="4:8">
      <c r="D2235" s="245"/>
      <c r="H2235" s="245"/>
    </row>
    <row r="2236" spans="4:8">
      <c r="D2236" s="245"/>
      <c r="H2236" s="245"/>
    </row>
    <row r="2237" spans="4:8">
      <c r="D2237" s="245"/>
      <c r="H2237" s="245"/>
    </row>
    <row r="2238" spans="4:8">
      <c r="D2238" s="245"/>
      <c r="H2238" s="245"/>
    </row>
    <row r="2239" spans="4:8">
      <c r="D2239" s="245"/>
      <c r="H2239" s="245"/>
    </row>
    <row r="2240" spans="4:8">
      <c r="D2240" s="245"/>
      <c r="H2240" s="245"/>
    </row>
    <row r="2241" spans="4:8">
      <c r="D2241" s="245"/>
      <c r="H2241" s="245"/>
    </row>
    <row r="2242" spans="4:8">
      <c r="D2242" s="245"/>
      <c r="H2242" s="245"/>
    </row>
    <row r="2243" spans="4:8">
      <c r="D2243" s="245"/>
      <c r="H2243" s="245"/>
    </row>
    <row r="2244" spans="4:8">
      <c r="D2244" s="245"/>
      <c r="H2244" s="245"/>
    </row>
    <row r="2245" spans="4:8">
      <c r="D2245" s="245"/>
      <c r="H2245" s="245"/>
    </row>
    <row r="2246" spans="4:8">
      <c r="D2246" s="245"/>
      <c r="H2246" s="245"/>
    </row>
    <row r="2247" spans="4:8">
      <c r="D2247" s="245"/>
      <c r="H2247" s="245"/>
    </row>
    <row r="2248" spans="4:8">
      <c r="D2248" s="245"/>
      <c r="H2248" s="245"/>
    </row>
    <row r="2249" spans="4:8">
      <c r="D2249" s="245"/>
      <c r="H2249" s="245"/>
    </row>
    <row r="2250" spans="4:8">
      <c r="D2250" s="245"/>
      <c r="H2250" s="245"/>
    </row>
    <row r="2251" spans="4:8">
      <c r="D2251" s="245"/>
      <c r="H2251" s="245"/>
    </row>
    <row r="2252" spans="4:8">
      <c r="D2252" s="245"/>
      <c r="H2252" s="245"/>
    </row>
    <row r="2253" spans="4:8">
      <c r="D2253" s="245"/>
      <c r="H2253" s="245"/>
    </row>
    <row r="2254" spans="4:8">
      <c r="D2254" s="245"/>
      <c r="H2254" s="245"/>
    </row>
    <row r="2255" spans="4:8">
      <c r="D2255" s="245"/>
      <c r="H2255" s="245"/>
    </row>
    <row r="2256" spans="4:8">
      <c r="D2256" s="245"/>
      <c r="H2256" s="245"/>
    </row>
    <row r="2257" spans="4:8">
      <c r="D2257" s="245"/>
      <c r="H2257" s="245"/>
    </row>
    <row r="2258" spans="4:8">
      <c r="D2258" s="245"/>
      <c r="H2258" s="245"/>
    </row>
    <row r="2259" spans="4:8">
      <c r="D2259" s="245"/>
      <c r="H2259" s="245"/>
    </row>
    <row r="2260" spans="4:8">
      <c r="D2260" s="245"/>
      <c r="H2260" s="245"/>
    </row>
    <row r="2261" spans="4:8">
      <c r="D2261" s="245"/>
      <c r="H2261" s="245"/>
    </row>
    <row r="2262" spans="4:8">
      <c r="D2262" s="245"/>
      <c r="H2262" s="245"/>
    </row>
    <row r="2263" spans="4:8">
      <c r="D2263" s="245"/>
      <c r="H2263" s="245"/>
    </row>
    <row r="2264" spans="4:8">
      <c r="D2264" s="245"/>
      <c r="H2264" s="245"/>
    </row>
    <row r="2265" spans="4:8">
      <c r="D2265" s="245"/>
      <c r="H2265" s="245"/>
    </row>
    <row r="2266" spans="4:8">
      <c r="D2266" s="245"/>
      <c r="H2266" s="245"/>
    </row>
    <row r="2267" spans="4:8">
      <c r="D2267" s="245"/>
      <c r="H2267" s="245"/>
    </row>
    <row r="2268" spans="4:8">
      <c r="D2268" s="245"/>
      <c r="H2268" s="245"/>
    </row>
    <row r="2269" spans="4:8">
      <c r="D2269" s="245"/>
      <c r="H2269" s="245"/>
    </row>
    <row r="2270" spans="4:8">
      <c r="D2270" s="245"/>
      <c r="H2270" s="245"/>
    </row>
    <row r="2271" spans="4:8">
      <c r="D2271" s="245"/>
      <c r="H2271" s="245"/>
    </row>
    <row r="2272" spans="4:8">
      <c r="D2272" s="245"/>
      <c r="H2272" s="245"/>
    </row>
    <row r="2273" spans="4:8">
      <c r="D2273" s="245"/>
      <c r="H2273" s="245"/>
    </row>
    <row r="2274" spans="4:8">
      <c r="D2274" s="245"/>
      <c r="H2274" s="245"/>
    </row>
    <row r="2275" spans="4:8">
      <c r="D2275" s="245"/>
      <c r="H2275" s="245"/>
    </row>
    <row r="2276" spans="4:8">
      <c r="D2276" s="245"/>
      <c r="H2276" s="245"/>
    </row>
    <row r="2277" spans="4:8">
      <c r="D2277" s="245"/>
      <c r="H2277" s="245"/>
    </row>
    <row r="2278" spans="4:8">
      <c r="D2278" s="245"/>
      <c r="H2278" s="245"/>
    </row>
    <row r="2279" spans="4:8">
      <c r="D2279" s="245"/>
      <c r="H2279" s="245"/>
    </row>
    <row r="2280" spans="4:8">
      <c r="D2280" s="245"/>
      <c r="H2280" s="245"/>
    </row>
    <row r="2281" spans="4:8">
      <c r="D2281" s="245"/>
      <c r="H2281" s="245"/>
    </row>
    <row r="2282" spans="4:8">
      <c r="D2282" s="245"/>
      <c r="H2282" s="245"/>
    </row>
    <row r="2283" spans="4:8">
      <c r="D2283" s="245"/>
      <c r="H2283" s="245"/>
    </row>
    <row r="2284" spans="4:8">
      <c r="D2284" s="245"/>
      <c r="H2284" s="245"/>
    </row>
    <row r="2285" spans="4:8">
      <c r="D2285" s="245"/>
      <c r="H2285" s="245"/>
    </row>
    <row r="2286" spans="4:8">
      <c r="D2286" s="245"/>
      <c r="H2286" s="245"/>
    </row>
    <row r="2287" spans="4:8">
      <c r="D2287" s="245"/>
      <c r="H2287" s="245"/>
    </row>
    <row r="2288" spans="4:8">
      <c r="D2288" s="245"/>
      <c r="H2288" s="245"/>
    </row>
    <row r="2289" spans="4:8">
      <c r="D2289" s="245"/>
      <c r="H2289" s="245"/>
    </row>
    <row r="2290" spans="4:8">
      <c r="D2290" s="245"/>
      <c r="H2290" s="245"/>
    </row>
    <row r="2291" spans="4:8">
      <c r="D2291" s="245"/>
      <c r="H2291" s="245"/>
    </row>
    <row r="2292" spans="4:8">
      <c r="D2292" s="245"/>
      <c r="H2292" s="245"/>
    </row>
    <row r="2293" spans="4:8">
      <c r="D2293" s="245"/>
      <c r="H2293" s="245"/>
    </row>
    <row r="2294" spans="4:8">
      <c r="D2294" s="245"/>
      <c r="H2294" s="245"/>
    </row>
    <row r="2295" spans="4:8">
      <c r="D2295" s="245"/>
      <c r="H2295" s="245"/>
    </row>
    <row r="2296" spans="4:8">
      <c r="D2296" s="245"/>
      <c r="H2296" s="245"/>
    </row>
    <row r="2297" spans="4:8">
      <c r="D2297" s="245"/>
      <c r="H2297" s="245"/>
    </row>
    <row r="2298" spans="4:8">
      <c r="D2298" s="245"/>
      <c r="H2298" s="245"/>
    </row>
    <row r="2299" spans="4:8">
      <c r="D2299" s="245"/>
      <c r="H2299" s="245"/>
    </row>
    <row r="2300" spans="4:8">
      <c r="D2300" s="245"/>
      <c r="H2300" s="245"/>
    </row>
    <row r="2301" spans="4:8">
      <c r="D2301" s="245"/>
      <c r="H2301" s="245"/>
    </row>
    <row r="2302" spans="4:8">
      <c r="D2302" s="245"/>
      <c r="H2302" s="245"/>
    </row>
    <row r="2303" spans="4:8">
      <c r="D2303" s="245"/>
      <c r="H2303" s="245"/>
    </row>
    <row r="2304" spans="4:8">
      <c r="D2304" s="245"/>
      <c r="H2304" s="245"/>
    </row>
    <row r="2305" spans="4:8">
      <c r="D2305" s="245"/>
      <c r="H2305" s="245"/>
    </row>
    <row r="2306" spans="4:8">
      <c r="D2306" s="245"/>
      <c r="H2306" s="245"/>
    </row>
    <row r="2307" spans="4:8">
      <c r="D2307" s="245"/>
      <c r="H2307" s="245"/>
    </row>
    <row r="2308" spans="4:8">
      <c r="D2308" s="245"/>
      <c r="H2308" s="245"/>
    </row>
    <row r="2309" spans="4:8">
      <c r="D2309" s="245"/>
      <c r="H2309" s="245"/>
    </row>
    <row r="2310" spans="4:8">
      <c r="D2310" s="245"/>
      <c r="H2310" s="245"/>
    </row>
    <row r="2311" spans="4:8">
      <c r="D2311" s="245"/>
      <c r="H2311" s="245"/>
    </row>
    <row r="2312" spans="4:8">
      <c r="D2312" s="245"/>
      <c r="H2312" s="245"/>
    </row>
    <row r="2313" spans="4:8">
      <c r="D2313" s="245"/>
      <c r="H2313" s="245"/>
    </row>
    <row r="2314" spans="4:8">
      <c r="D2314" s="245"/>
      <c r="H2314" s="245"/>
    </row>
    <row r="2315" spans="4:8">
      <c r="D2315" s="245"/>
      <c r="H2315" s="245"/>
    </row>
    <row r="2316" spans="4:8">
      <c r="D2316" s="245"/>
      <c r="H2316" s="245"/>
    </row>
    <row r="2317" spans="4:8">
      <c r="D2317" s="245"/>
      <c r="H2317" s="245"/>
    </row>
    <row r="2318" spans="4:8">
      <c r="D2318" s="245"/>
      <c r="H2318" s="245"/>
    </row>
    <row r="2319" spans="4:8">
      <c r="D2319" s="245"/>
      <c r="H2319" s="245"/>
    </row>
    <row r="2320" spans="4:8">
      <c r="D2320" s="245"/>
      <c r="H2320" s="245"/>
    </row>
    <row r="2321" spans="4:8">
      <c r="D2321" s="245"/>
      <c r="H2321" s="245"/>
    </row>
    <row r="2322" spans="4:8">
      <c r="D2322" s="245"/>
      <c r="H2322" s="245"/>
    </row>
    <row r="2323" spans="4:8">
      <c r="D2323" s="245"/>
      <c r="H2323" s="245"/>
    </row>
    <row r="2324" spans="4:8">
      <c r="D2324" s="245"/>
      <c r="H2324" s="245"/>
    </row>
    <row r="2325" spans="4:8">
      <c r="D2325" s="245"/>
      <c r="H2325" s="245"/>
    </row>
    <row r="2326" spans="4:8">
      <c r="D2326" s="245"/>
      <c r="H2326" s="245"/>
    </row>
    <row r="2327" spans="4:8">
      <c r="D2327" s="245"/>
      <c r="H2327" s="245"/>
    </row>
    <row r="2328" spans="4:8">
      <c r="D2328" s="245"/>
      <c r="H2328" s="245"/>
    </row>
    <row r="2329" spans="4:8">
      <c r="D2329" s="245"/>
      <c r="H2329" s="245"/>
    </row>
    <row r="2330" spans="4:8">
      <c r="D2330" s="245"/>
      <c r="H2330" s="245"/>
    </row>
    <row r="2331" spans="4:8">
      <c r="D2331" s="245"/>
      <c r="H2331" s="245"/>
    </row>
    <row r="2332" spans="4:8">
      <c r="D2332" s="245"/>
      <c r="H2332" s="245"/>
    </row>
    <row r="2333" spans="4:8">
      <c r="D2333" s="245"/>
      <c r="H2333" s="245"/>
    </row>
    <row r="2334" spans="4:8">
      <c r="D2334" s="245"/>
      <c r="H2334" s="245"/>
    </row>
    <row r="2335" spans="4:8">
      <c r="D2335" s="245"/>
      <c r="H2335" s="245"/>
    </row>
    <row r="2336" spans="4:8">
      <c r="D2336" s="245"/>
      <c r="H2336" s="245"/>
    </row>
    <row r="2337" spans="4:8">
      <c r="D2337" s="245"/>
      <c r="H2337" s="245"/>
    </row>
    <row r="2338" spans="4:8">
      <c r="D2338" s="245"/>
      <c r="H2338" s="245"/>
    </row>
    <row r="2339" spans="4:8">
      <c r="D2339" s="245"/>
      <c r="H2339" s="245"/>
    </row>
    <row r="2340" spans="4:8">
      <c r="D2340" s="245"/>
      <c r="H2340" s="245"/>
    </row>
    <row r="2341" spans="4:8">
      <c r="D2341" s="245"/>
      <c r="H2341" s="245"/>
    </row>
    <row r="2342" spans="4:8">
      <c r="D2342" s="245"/>
      <c r="H2342" s="245"/>
    </row>
    <row r="2343" spans="4:8">
      <c r="D2343" s="245"/>
      <c r="H2343" s="245"/>
    </row>
    <row r="2344" spans="4:8">
      <c r="D2344" s="245"/>
      <c r="H2344" s="245"/>
    </row>
    <row r="2345" spans="4:8">
      <c r="D2345" s="245"/>
      <c r="H2345" s="245"/>
    </row>
    <row r="2346" spans="4:8">
      <c r="D2346" s="245"/>
      <c r="H2346" s="245"/>
    </row>
    <row r="2347" spans="4:8">
      <c r="D2347" s="245"/>
      <c r="H2347" s="245"/>
    </row>
    <row r="2348" spans="4:8">
      <c r="D2348" s="245"/>
      <c r="H2348" s="245"/>
    </row>
    <row r="2349" spans="4:8">
      <c r="D2349" s="245"/>
      <c r="H2349" s="245"/>
    </row>
    <row r="2350" spans="4:8">
      <c r="D2350" s="245"/>
      <c r="H2350" s="245"/>
    </row>
    <row r="2351" spans="4:8">
      <c r="D2351" s="245"/>
      <c r="H2351" s="245"/>
    </row>
    <row r="2352" spans="4:8">
      <c r="D2352" s="245"/>
      <c r="H2352" s="245"/>
    </row>
    <row r="2353" spans="4:8">
      <c r="D2353" s="245"/>
      <c r="H2353" s="245"/>
    </row>
    <row r="2354" spans="4:8">
      <c r="D2354" s="245"/>
      <c r="H2354" s="245"/>
    </row>
    <row r="2355" spans="4:8">
      <c r="D2355" s="245"/>
      <c r="H2355" s="245"/>
    </row>
    <row r="2356" spans="4:8">
      <c r="D2356" s="245"/>
      <c r="H2356" s="245"/>
    </row>
    <row r="2357" spans="4:8">
      <c r="D2357" s="245"/>
      <c r="H2357" s="245"/>
    </row>
    <row r="2358" spans="4:8">
      <c r="D2358" s="245"/>
      <c r="H2358" s="245"/>
    </row>
    <row r="2359" spans="4:8">
      <c r="D2359" s="245"/>
      <c r="H2359" s="245"/>
    </row>
    <row r="2360" spans="4:8">
      <c r="D2360" s="245"/>
      <c r="H2360" s="245"/>
    </row>
    <row r="2361" spans="4:8">
      <c r="D2361" s="245"/>
      <c r="H2361" s="245"/>
    </row>
    <row r="2362" spans="4:8">
      <c r="D2362" s="245"/>
      <c r="H2362" s="245"/>
    </row>
    <row r="2363" spans="4:8">
      <c r="D2363" s="245"/>
      <c r="H2363" s="245"/>
    </row>
    <row r="2364" spans="4:8">
      <c r="D2364" s="245"/>
      <c r="H2364" s="245"/>
    </row>
    <row r="2365" spans="4:8">
      <c r="D2365" s="245"/>
      <c r="H2365" s="245"/>
    </row>
    <row r="2366" spans="4:8">
      <c r="D2366" s="245"/>
      <c r="H2366" s="245"/>
    </row>
    <row r="2367" spans="4:8">
      <c r="D2367" s="245"/>
      <c r="H2367" s="245"/>
    </row>
    <row r="2368" spans="4:8">
      <c r="D2368" s="245"/>
      <c r="H2368" s="245"/>
    </row>
    <row r="2369" spans="4:8">
      <c r="D2369" s="245"/>
      <c r="H2369" s="245"/>
    </row>
    <row r="2370" spans="4:8">
      <c r="D2370" s="245"/>
      <c r="H2370" s="245"/>
    </row>
    <row r="2371" spans="4:8">
      <c r="D2371" s="245"/>
      <c r="H2371" s="245"/>
    </row>
    <row r="2372" spans="4:8">
      <c r="D2372" s="245"/>
      <c r="H2372" s="245"/>
    </row>
    <row r="2373" spans="4:8">
      <c r="D2373" s="245"/>
      <c r="H2373" s="245"/>
    </row>
    <row r="2374" spans="4:8">
      <c r="D2374" s="245"/>
      <c r="H2374" s="245"/>
    </row>
    <row r="2375" spans="4:8">
      <c r="D2375" s="245"/>
      <c r="H2375" s="245"/>
    </row>
    <row r="2376" spans="4:8">
      <c r="D2376" s="245"/>
      <c r="H2376" s="245"/>
    </row>
    <row r="2377" spans="4:8">
      <c r="D2377" s="245"/>
      <c r="H2377" s="245"/>
    </row>
    <row r="2378" spans="4:8">
      <c r="D2378" s="245"/>
      <c r="H2378" s="245"/>
    </row>
    <row r="2379" spans="4:8">
      <c r="D2379" s="245"/>
      <c r="H2379" s="245"/>
    </row>
    <row r="2380" spans="4:8">
      <c r="D2380" s="245"/>
      <c r="H2380" s="245"/>
    </row>
    <row r="2381" spans="4:8">
      <c r="D2381" s="245"/>
      <c r="H2381" s="245"/>
    </row>
    <row r="2382" spans="4:8">
      <c r="D2382" s="245"/>
      <c r="H2382" s="245"/>
    </row>
    <row r="2383" spans="4:8">
      <c r="D2383" s="245"/>
      <c r="H2383" s="245"/>
    </row>
    <row r="2384" spans="4:8">
      <c r="D2384" s="245"/>
      <c r="H2384" s="245"/>
    </row>
    <row r="2385" spans="4:8">
      <c r="D2385" s="245"/>
      <c r="H2385" s="245"/>
    </row>
    <row r="2386" spans="4:8">
      <c r="D2386" s="245"/>
      <c r="H2386" s="245"/>
    </row>
    <row r="2387" spans="4:8">
      <c r="D2387" s="245"/>
      <c r="H2387" s="245"/>
    </row>
    <row r="2388" spans="4:8">
      <c r="D2388" s="245"/>
      <c r="H2388" s="245"/>
    </row>
    <row r="2389" spans="4:8">
      <c r="D2389" s="245"/>
      <c r="H2389" s="245"/>
    </row>
    <row r="2390" spans="4:8">
      <c r="D2390" s="245"/>
      <c r="H2390" s="245"/>
    </row>
    <row r="2391" spans="4:8">
      <c r="D2391" s="245"/>
      <c r="H2391" s="245"/>
    </row>
    <row r="2392" spans="4:8">
      <c r="D2392" s="245"/>
      <c r="H2392" s="245"/>
    </row>
    <row r="2393" spans="4:8">
      <c r="D2393" s="245"/>
      <c r="H2393" s="245"/>
    </row>
    <row r="2394" spans="4:8">
      <c r="D2394" s="245"/>
      <c r="H2394" s="245"/>
    </row>
    <row r="2395" spans="4:8">
      <c r="D2395" s="245"/>
      <c r="H2395" s="245"/>
    </row>
    <row r="2396" spans="4:8">
      <c r="D2396" s="245"/>
      <c r="H2396" s="245"/>
    </row>
    <row r="2397" spans="4:8">
      <c r="D2397" s="245"/>
      <c r="H2397" s="245"/>
    </row>
    <row r="2398" spans="4:8">
      <c r="D2398" s="245"/>
      <c r="H2398" s="245"/>
    </row>
    <row r="2399" spans="4:8">
      <c r="D2399" s="245"/>
      <c r="H2399" s="245"/>
    </row>
    <row r="2400" spans="4:8">
      <c r="D2400" s="245"/>
      <c r="H2400" s="245"/>
    </row>
    <row r="2401" spans="4:8">
      <c r="D2401" s="245"/>
      <c r="H2401" s="245"/>
    </row>
    <row r="2402" spans="4:8">
      <c r="D2402" s="245"/>
      <c r="H2402" s="245"/>
    </row>
    <row r="2403" spans="4:8">
      <c r="D2403" s="245"/>
      <c r="H2403" s="245"/>
    </row>
    <row r="2404" spans="4:8">
      <c r="D2404" s="245"/>
      <c r="H2404" s="245"/>
    </row>
    <row r="2405" spans="4:8">
      <c r="D2405" s="245"/>
      <c r="H2405" s="245"/>
    </row>
    <row r="2406" spans="4:8">
      <c r="D2406" s="245"/>
      <c r="H2406" s="245"/>
    </row>
    <row r="2407" spans="4:8">
      <c r="D2407" s="245"/>
      <c r="H2407" s="245"/>
    </row>
    <row r="2408" spans="4:8">
      <c r="D2408" s="245"/>
      <c r="H2408" s="245"/>
    </row>
    <row r="2409" spans="4:8">
      <c r="D2409" s="245"/>
      <c r="H2409" s="245"/>
    </row>
    <row r="2410" spans="4:8">
      <c r="D2410" s="245"/>
      <c r="H2410" s="245"/>
    </row>
    <row r="2411" spans="4:8">
      <c r="D2411" s="245"/>
      <c r="H2411" s="245"/>
    </row>
    <row r="2412" spans="4:8">
      <c r="D2412" s="245"/>
      <c r="H2412" s="245"/>
    </row>
    <row r="2413" spans="4:8">
      <c r="D2413" s="245"/>
      <c r="H2413" s="245"/>
    </row>
    <row r="2414" spans="4:8">
      <c r="D2414" s="245"/>
      <c r="H2414" s="245"/>
    </row>
    <row r="2415" spans="4:8">
      <c r="D2415" s="245"/>
      <c r="H2415" s="245"/>
    </row>
    <row r="2416" spans="4:8">
      <c r="D2416" s="245"/>
      <c r="H2416" s="245"/>
    </row>
    <row r="2417" spans="4:8">
      <c r="D2417" s="245"/>
      <c r="H2417" s="245"/>
    </row>
    <row r="2418" spans="4:8">
      <c r="D2418" s="245"/>
      <c r="H2418" s="245"/>
    </row>
    <row r="2419" spans="4:8">
      <c r="D2419" s="245"/>
      <c r="H2419" s="245"/>
    </row>
    <row r="2420" spans="4:8">
      <c r="D2420" s="245"/>
      <c r="H2420" s="245"/>
    </row>
    <row r="2421" spans="4:8">
      <c r="D2421" s="245"/>
      <c r="H2421" s="245"/>
    </row>
    <row r="2422" spans="4:8">
      <c r="D2422" s="245"/>
      <c r="H2422" s="245"/>
    </row>
    <row r="2423" spans="4:8">
      <c r="D2423" s="245"/>
      <c r="H2423" s="245"/>
    </row>
    <row r="2424" spans="4:8">
      <c r="D2424" s="245"/>
      <c r="H2424" s="245"/>
    </row>
    <row r="2425" spans="4:8">
      <c r="D2425" s="245"/>
      <c r="H2425" s="245"/>
    </row>
    <row r="2426" spans="4:8">
      <c r="D2426" s="245"/>
      <c r="H2426" s="245"/>
    </row>
    <row r="2427" spans="4:8">
      <c r="D2427" s="245"/>
      <c r="H2427" s="245"/>
    </row>
    <row r="2428" spans="4:8">
      <c r="D2428" s="245"/>
      <c r="H2428" s="245"/>
    </row>
    <row r="2429" spans="4:8">
      <c r="D2429" s="245"/>
      <c r="H2429" s="245"/>
    </row>
    <row r="2430" spans="4:8">
      <c r="D2430" s="245"/>
      <c r="H2430" s="245"/>
    </row>
    <row r="2431" spans="4:8">
      <c r="D2431" s="245"/>
      <c r="H2431" s="245"/>
    </row>
    <row r="2432" spans="4:8">
      <c r="D2432" s="245"/>
      <c r="H2432" s="245"/>
    </row>
    <row r="2433" spans="4:8">
      <c r="D2433" s="245"/>
      <c r="H2433" s="245"/>
    </row>
    <row r="2434" spans="4:8">
      <c r="D2434" s="245"/>
      <c r="H2434" s="245"/>
    </row>
    <row r="2435" spans="4:8">
      <c r="D2435" s="245"/>
      <c r="H2435" s="245"/>
    </row>
    <row r="2436" spans="4:8">
      <c r="D2436" s="245"/>
      <c r="H2436" s="245"/>
    </row>
    <row r="2437" spans="4:8">
      <c r="D2437" s="245"/>
      <c r="H2437" s="245"/>
    </row>
    <row r="2438" spans="4:8">
      <c r="D2438" s="245"/>
      <c r="H2438" s="245"/>
    </row>
    <row r="2439" spans="4:8">
      <c r="D2439" s="245"/>
      <c r="H2439" s="245"/>
    </row>
    <row r="2440" spans="4:8">
      <c r="D2440" s="245"/>
      <c r="H2440" s="245"/>
    </row>
    <row r="2441" spans="4:8">
      <c r="D2441" s="245"/>
      <c r="H2441" s="245"/>
    </row>
    <row r="2442" spans="4:8">
      <c r="D2442" s="245"/>
      <c r="H2442" s="245"/>
    </row>
    <row r="2443" spans="4:8">
      <c r="D2443" s="245"/>
      <c r="H2443" s="245"/>
    </row>
    <row r="2444" spans="4:8">
      <c r="D2444" s="245"/>
      <c r="H2444" s="245"/>
    </row>
    <row r="2445" spans="4:8">
      <c r="D2445" s="245"/>
      <c r="H2445" s="245"/>
    </row>
    <row r="2446" spans="4:8">
      <c r="D2446" s="245"/>
      <c r="H2446" s="245"/>
    </row>
    <row r="2447" spans="4:8">
      <c r="D2447" s="245"/>
      <c r="H2447" s="245"/>
    </row>
    <row r="2448" spans="4:8">
      <c r="D2448" s="245"/>
      <c r="H2448" s="245"/>
    </row>
    <row r="2449" spans="4:8">
      <c r="D2449" s="245"/>
      <c r="H2449" s="245"/>
    </row>
    <row r="2450" spans="4:8">
      <c r="D2450" s="245"/>
      <c r="H2450" s="245"/>
    </row>
    <row r="2451" spans="4:8">
      <c r="D2451" s="245"/>
      <c r="H2451" s="245"/>
    </row>
    <row r="2452" spans="4:8">
      <c r="D2452" s="245"/>
      <c r="H2452" s="245"/>
    </row>
    <row r="2453" spans="4:8">
      <c r="D2453" s="245"/>
      <c r="H2453" s="245"/>
    </row>
    <row r="2454" spans="4:8">
      <c r="D2454" s="245"/>
      <c r="H2454" s="245"/>
    </row>
    <row r="2455" spans="4:8">
      <c r="D2455" s="245"/>
      <c r="H2455" s="245"/>
    </row>
    <row r="2456" spans="4:8">
      <c r="D2456" s="245"/>
      <c r="H2456" s="245"/>
    </row>
    <row r="2457" spans="4:8">
      <c r="D2457" s="245"/>
      <c r="H2457" s="245"/>
    </row>
    <row r="2458" spans="4:8">
      <c r="D2458" s="245"/>
      <c r="H2458" s="245"/>
    </row>
    <row r="2459" spans="4:8">
      <c r="D2459" s="245"/>
      <c r="H2459" s="245"/>
    </row>
    <row r="2460" spans="4:8">
      <c r="D2460" s="245"/>
      <c r="H2460" s="245"/>
    </row>
    <row r="2461" spans="4:8">
      <c r="D2461" s="245"/>
      <c r="H2461" s="245"/>
    </row>
    <row r="2462" spans="4:8">
      <c r="D2462" s="245"/>
      <c r="H2462" s="245"/>
    </row>
    <row r="2463" spans="4:8">
      <c r="D2463" s="245"/>
      <c r="H2463" s="245"/>
    </row>
    <row r="2464" spans="4:8">
      <c r="D2464" s="245"/>
      <c r="H2464" s="245"/>
    </row>
    <row r="2465" spans="4:8">
      <c r="D2465" s="245"/>
      <c r="H2465" s="245"/>
    </row>
    <row r="2466" spans="4:8">
      <c r="D2466" s="245"/>
      <c r="H2466" s="245"/>
    </row>
    <row r="2467" spans="4:8">
      <c r="D2467" s="245"/>
      <c r="H2467" s="245"/>
    </row>
    <row r="2468" spans="4:8">
      <c r="D2468" s="245"/>
      <c r="H2468" s="245"/>
    </row>
    <row r="2469" spans="4:8">
      <c r="D2469" s="245"/>
      <c r="H2469" s="245"/>
    </row>
    <row r="2470" spans="4:8">
      <c r="D2470" s="245"/>
      <c r="H2470" s="245"/>
    </row>
    <row r="2471" spans="4:8">
      <c r="D2471" s="245"/>
      <c r="H2471" s="245"/>
    </row>
    <row r="2472" spans="4:8">
      <c r="D2472" s="245"/>
      <c r="H2472" s="245"/>
    </row>
    <row r="2473" spans="4:8">
      <c r="D2473" s="245"/>
      <c r="H2473" s="245"/>
    </row>
    <row r="2474" spans="4:8">
      <c r="D2474" s="245"/>
      <c r="H2474" s="245"/>
    </row>
    <row r="2475" spans="4:8">
      <c r="D2475" s="245"/>
      <c r="H2475" s="245"/>
    </row>
    <row r="2476" spans="4:8">
      <c r="D2476" s="245"/>
      <c r="H2476" s="245"/>
    </row>
    <row r="2477" spans="4:8">
      <c r="D2477" s="245"/>
      <c r="H2477" s="245"/>
    </row>
    <row r="2478" spans="4:8">
      <c r="D2478" s="245"/>
      <c r="H2478" s="245"/>
    </row>
    <row r="2479" spans="4:8">
      <c r="D2479" s="245"/>
      <c r="H2479" s="245"/>
    </row>
    <row r="2480" spans="4:8">
      <c r="D2480" s="245"/>
      <c r="H2480" s="245"/>
    </row>
    <row r="2481" spans="4:8">
      <c r="D2481" s="245"/>
      <c r="H2481" s="245"/>
    </row>
    <row r="2482" spans="4:8">
      <c r="D2482" s="245"/>
      <c r="H2482" s="245"/>
    </row>
    <row r="2483" spans="4:8">
      <c r="D2483" s="245"/>
      <c r="H2483" s="245"/>
    </row>
    <row r="2484" spans="4:8">
      <c r="D2484" s="245"/>
      <c r="H2484" s="245"/>
    </row>
    <row r="2485" spans="4:8">
      <c r="D2485" s="245"/>
      <c r="H2485" s="245"/>
    </row>
    <row r="2486" spans="4:8">
      <c r="D2486" s="245"/>
      <c r="H2486" s="245"/>
    </row>
    <row r="2487" spans="4:8">
      <c r="D2487" s="245"/>
      <c r="H2487" s="245"/>
    </row>
    <row r="2488" spans="4:8">
      <c r="D2488" s="245"/>
      <c r="H2488" s="245"/>
    </row>
    <row r="2489" spans="4:8">
      <c r="D2489" s="245"/>
      <c r="H2489" s="245"/>
    </row>
    <row r="2490" spans="4:8">
      <c r="D2490" s="245"/>
      <c r="H2490" s="245"/>
    </row>
    <row r="2491" spans="4:8">
      <c r="D2491" s="245"/>
      <c r="H2491" s="245"/>
    </row>
    <row r="2492" spans="4:8">
      <c r="D2492" s="245"/>
      <c r="H2492" s="245"/>
    </row>
    <row r="2493" spans="4:8">
      <c r="D2493" s="245"/>
      <c r="H2493" s="245"/>
    </row>
    <row r="2494" spans="4:8">
      <c r="D2494" s="245"/>
      <c r="H2494" s="245"/>
    </row>
    <row r="2495" spans="4:8">
      <c r="D2495" s="245"/>
      <c r="H2495" s="245"/>
    </row>
    <row r="2496" spans="4:8">
      <c r="D2496" s="245"/>
      <c r="H2496" s="245"/>
    </row>
    <row r="2497" spans="4:8">
      <c r="D2497" s="245"/>
      <c r="H2497" s="245"/>
    </row>
    <row r="2498" spans="4:8">
      <c r="D2498" s="245"/>
      <c r="H2498" s="245"/>
    </row>
    <row r="2499" spans="4:8">
      <c r="D2499" s="245"/>
      <c r="H2499" s="245"/>
    </row>
    <row r="2500" spans="4:8">
      <c r="D2500" s="245"/>
      <c r="H2500" s="245"/>
    </row>
    <row r="2501" spans="4:8">
      <c r="D2501" s="245"/>
      <c r="H2501" s="245"/>
    </row>
    <row r="2502" spans="4:8">
      <c r="D2502" s="245"/>
      <c r="H2502" s="245"/>
    </row>
    <row r="2503" spans="4:8">
      <c r="D2503" s="245"/>
      <c r="H2503" s="245"/>
    </row>
    <row r="2504" spans="4:8">
      <c r="D2504" s="245"/>
      <c r="H2504" s="245"/>
    </row>
    <row r="2505" spans="4:8">
      <c r="D2505" s="245"/>
      <c r="H2505" s="245"/>
    </row>
    <row r="2506" spans="4:8">
      <c r="D2506" s="245"/>
      <c r="H2506" s="245"/>
    </row>
    <row r="2507" spans="4:8">
      <c r="D2507" s="245"/>
      <c r="H2507" s="245"/>
    </row>
    <row r="2508" spans="4:8">
      <c r="D2508" s="245"/>
      <c r="H2508" s="245"/>
    </row>
    <row r="2509" spans="4:8">
      <c r="D2509" s="245"/>
      <c r="H2509" s="245"/>
    </row>
    <row r="2510" spans="4:8">
      <c r="D2510" s="245"/>
      <c r="H2510" s="245"/>
    </row>
    <row r="2511" spans="4:8">
      <c r="D2511" s="245"/>
      <c r="H2511" s="245"/>
    </row>
    <row r="2512" spans="4:8">
      <c r="D2512" s="245"/>
      <c r="H2512" s="245"/>
    </row>
    <row r="2513" spans="4:8">
      <c r="D2513" s="245"/>
      <c r="H2513" s="245"/>
    </row>
    <row r="2514" spans="4:8">
      <c r="D2514" s="245"/>
      <c r="H2514" s="245"/>
    </row>
    <row r="2515" spans="4:8">
      <c r="D2515" s="245"/>
      <c r="H2515" s="245"/>
    </row>
    <row r="2516" spans="4:8">
      <c r="D2516" s="245"/>
      <c r="H2516" s="245"/>
    </row>
    <row r="2517" spans="4:8">
      <c r="D2517" s="245"/>
      <c r="H2517" s="245"/>
    </row>
    <row r="2518" spans="4:8">
      <c r="D2518" s="245"/>
      <c r="H2518" s="245"/>
    </row>
    <row r="2519" spans="4:8">
      <c r="D2519" s="245"/>
      <c r="H2519" s="245"/>
    </row>
    <row r="2520" spans="4:8">
      <c r="D2520" s="245"/>
      <c r="H2520" s="245"/>
    </row>
    <row r="2521" spans="4:8">
      <c r="D2521" s="245"/>
      <c r="H2521" s="245"/>
    </row>
    <row r="2522" spans="4:8">
      <c r="D2522" s="245"/>
      <c r="H2522" s="245"/>
    </row>
    <row r="2523" spans="4:8">
      <c r="D2523" s="245"/>
      <c r="H2523" s="245"/>
    </row>
    <row r="2524" spans="4:8">
      <c r="D2524" s="245"/>
      <c r="H2524" s="245"/>
    </row>
    <row r="2525" spans="4:8">
      <c r="D2525" s="245"/>
      <c r="H2525" s="245"/>
    </row>
    <row r="2526" spans="4:8">
      <c r="D2526" s="245"/>
      <c r="H2526" s="245"/>
    </row>
    <row r="2527" spans="4:8">
      <c r="D2527" s="245"/>
      <c r="H2527" s="245"/>
    </row>
    <row r="2528" spans="4:8">
      <c r="D2528" s="245"/>
      <c r="H2528" s="245"/>
    </row>
    <row r="2529" spans="4:8">
      <c r="D2529" s="245"/>
      <c r="H2529" s="245"/>
    </row>
    <row r="2530" spans="4:8">
      <c r="D2530" s="245"/>
      <c r="H2530" s="245"/>
    </row>
    <row r="2531" spans="4:8">
      <c r="D2531" s="245"/>
      <c r="H2531" s="245"/>
    </row>
    <row r="2532" spans="4:8">
      <c r="D2532" s="245"/>
      <c r="H2532" s="245"/>
    </row>
    <row r="2533" spans="4:8">
      <c r="D2533" s="245"/>
      <c r="H2533" s="245"/>
    </row>
    <row r="2534" spans="4:8">
      <c r="D2534" s="245"/>
      <c r="H2534" s="245"/>
    </row>
    <row r="2535" spans="4:8">
      <c r="D2535" s="245"/>
      <c r="H2535" s="245"/>
    </row>
    <row r="2536" spans="4:8">
      <c r="D2536" s="245"/>
      <c r="H2536" s="245"/>
    </row>
    <row r="2537" spans="4:8">
      <c r="D2537" s="245"/>
      <c r="H2537" s="245"/>
    </row>
    <row r="2538" spans="4:8">
      <c r="D2538" s="245"/>
      <c r="H2538" s="245"/>
    </row>
    <row r="2539" spans="4:8">
      <c r="D2539" s="245"/>
      <c r="H2539" s="245"/>
    </row>
    <row r="2540" spans="4:8">
      <c r="D2540" s="245"/>
      <c r="H2540" s="245"/>
    </row>
    <row r="2541" spans="4:8">
      <c r="D2541" s="245"/>
      <c r="H2541" s="245"/>
    </row>
    <row r="2542" spans="4:8">
      <c r="D2542" s="245"/>
      <c r="H2542" s="245"/>
    </row>
    <row r="2543" spans="4:8">
      <c r="D2543" s="245"/>
      <c r="H2543" s="245"/>
    </row>
    <row r="2544" spans="4:8">
      <c r="D2544" s="245"/>
      <c r="H2544" s="245"/>
    </row>
    <row r="2545" spans="4:8">
      <c r="D2545" s="245"/>
      <c r="H2545" s="245"/>
    </row>
    <row r="2546" spans="4:8">
      <c r="D2546" s="245"/>
      <c r="H2546" s="245"/>
    </row>
    <row r="2547" spans="4:8">
      <c r="D2547" s="245"/>
      <c r="H2547" s="245"/>
    </row>
    <row r="2548" spans="4:8">
      <c r="D2548" s="245"/>
      <c r="H2548" s="245"/>
    </row>
    <row r="2549" spans="4:8">
      <c r="D2549" s="245"/>
      <c r="H2549" s="245"/>
    </row>
    <row r="2550" spans="4:8">
      <c r="D2550" s="245"/>
      <c r="H2550" s="245"/>
    </row>
    <row r="2551" spans="4:8">
      <c r="D2551" s="245"/>
      <c r="H2551" s="245"/>
    </row>
    <row r="2552" spans="4:8">
      <c r="D2552" s="245"/>
      <c r="H2552" s="245"/>
    </row>
    <row r="2553" spans="4:8">
      <c r="D2553" s="245"/>
      <c r="H2553" s="245"/>
    </row>
    <row r="2554" spans="4:8">
      <c r="D2554" s="245"/>
      <c r="H2554" s="245"/>
    </row>
    <row r="2555" spans="4:8">
      <c r="D2555" s="245"/>
      <c r="H2555" s="245"/>
    </row>
    <row r="2556" spans="4:8">
      <c r="D2556" s="245"/>
      <c r="H2556" s="245"/>
    </row>
    <row r="2557" spans="4:8">
      <c r="D2557" s="245"/>
      <c r="H2557" s="245"/>
    </row>
    <row r="2558" spans="4:8">
      <c r="D2558" s="245"/>
      <c r="H2558" s="245"/>
    </row>
    <row r="2559" spans="4:8">
      <c r="D2559" s="245"/>
      <c r="H2559" s="245"/>
    </row>
    <row r="2560" spans="4:8">
      <c r="D2560" s="245"/>
      <c r="H2560" s="245"/>
    </row>
    <row r="2561" spans="4:8">
      <c r="D2561" s="245"/>
      <c r="H2561" s="245"/>
    </row>
    <row r="2562" spans="4:8">
      <c r="D2562" s="245"/>
      <c r="H2562" s="245"/>
    </row>
    <row r="2563" spans="4:8">
      <c r="D2563" s="245"/>
      <c r="H2563" s="245"/>
    </row>
    <row r="2564" spans="4:8">
      <c r="D2564" s="245"/>
      <c r="H2564" s="245"/>
    </row>
    <row r="2565" spans="4:8">
      <c r="D2565" s="245"/>
      <c r="H2565" s="245"/>
    </row>
    <row r="2566" spans="4:8">
      <c r="D2566" s="245"/>
      <c r="H2566" s="245"/>
    </row>
    <row r="2567" spans="4:8">
      <c r="D2567" s="245"/>
      <c r="H2567" s="245"/>
    </row>
    <row r="2568" spans="4:8">
      <c r="D2568" s="245"/>
      <c r="H2568" s="245"/>
    </row>
    <row r="2569" spans="4:8">
      <c r="D2569" s="245"/>
      <c r="H2569" s="245"/>
    </row>
    <row r="2570" spans="4:8">
      <c r="D2570" s="245"/>
      <c r="H2570" s="245"/>
    </row>
    <row r="2571" spans="4:8">
      <c r="D2571" s="245"/>
      <c r="H2571" s="245"/>
    </row>
    <row r="2572" spans="4:8">
      <c r="D2572" s="245"/>
      <c r="H2572" s="245"/>
    </row>
    <row r="2573" spans="4:8">
      <c r="D2573" s="245"/>
      <c r="H2573" s="245"/>
    </row>
    <row r="2574" spans="4:8">
      <c r="D2574" s="245"/>
      <c r="H2574" s="245"/>
    </row>
    <row r="2575" spans="4:8">
      <c r="D2575" s="245"/>
      <c r="H2575" s="245"/>
    </row>
    <row r="2576" spans="4:8">
      <c r="D2576" s="245"/>
      <c r="H2576" s="245"/>
    </row>
    <row r="2577" spans="4:8">
      <c r="D2577" s="245"/>
      <c r="H2577" s="245"/>
    </row>
    <row r="2578" spans="4:8">
      <c r="D2578" s="245"/>
      <c r="H2578" s="245"/>
    </row>
    <row r="2579" spans="4:8">
      <c r="D2579" s="245"/>
      <c r="H2579" s="245"/>
    </row>
    <row r="2580" spans="4:8">
      <c r="D2580" s="245"/>
      <c r="H2580" s="245"/>
    </row>
    <row r="2581" spans="4:8">
      <c r="D2581" s="245"/>
      <c r="H2581" s="245"/>
    </row>
    <row r="2582" spans="4:8">
      <c r="D2582" s="245"/>
      <c r="H2582" s="245"/>
    </row>
    <row r="2583" spans="4:8">
      <c r="D2583" s="245"/>
      <c r="H2583" s="245"/>
    </row>
    <row r="2584" spans="4:8">
      <c r="D2584" s="245"/>
      <c r="H2584" s="245"/>
    </row>
    <row r="2585" spans="4:8">
      <c r="D2585" s="245"/>
      <c r="H2585" s="245"/>
    </row>
    <row r="2586" spans="4:8">
      <c r="D2586" s="245"/>
      <c r="H2586" s="245"/>
    </row>
    <row r="2587" spans="4:8">
      <c r="D2587" s="245"/>
      <c r="H2587" s="245"/>
    </row>
    <row r="2588" spans="4:8">
      <c r="D2588" s="245"/>
      <c r="H2588" s="245"/>
    </row>
    <row r="2589" spans="4:8">
      <c r="D2589" s="245"/>
      <c r="H2589" s="245"/>
    </row>
    <row r="2590" spans="4:8">
      <c r="D2590" s="245"/>
      <c r="H2590" s="245"/>
    </row>
    <row r="2591" spans="4:8">
      <c r="D2591" s="245"/>
      <c r="H2591" s="245"/>
    </row>
    <row r="2592" spans="4:8">
      <c r="D2592" s="245"/>
      <c r="H2592" s="245"/>
    </row>
    <row r="2593" spans="4:8">
      <c r="D2593" s="245"/>
      <c r="H2593" s="245"/>
    </row>
    <row r="2594" spans="4:8">
      <c r="D2594" s="245"/>
      <c r="H2594" s="245"/>
    </row>
    <row r="2595" spans="4:8">
      <c r="D2595" s="245"/>
      <c r="H2595" s="245"/>
    </row>
    <row r="2596" spans="4:8">
      <c r="D2596" s="245"/>
      <c r="H2596" s="245"/>
    </row>
    <row r="2597" spans="4:8">
      <c r="D2597" s="245"/>
      <c r="H2597" s="245"/>
    </row>
    <row r="2598" spans="4:8">
      <c r="D2598" s="245"/>
      <c r="H2598" s="245"/>
    </row>
    <row r="2599" spans="4:8">
      <c r="D2599" s="245"/>
      <c r="H2599" s="245"/>
    </row>
    <row r="2600" spans="4:8">
      <c r="D2600" s="245"/>
      <c r="H2600" s="245"/>
    </row>
    <row r="2601" spans="4:8">
      <c r="D2601" s="245"/>
      <c r="H2601" s="245"/>
    </row>
    <row r="2602" spans="4:8">
      <c r="D2602" s="245"/>
      <c r="H2602" s="245"/>
    </row>
    <row r="2603" spans="4:8">
      <c r="D2603" s="245"/>
      <c r="H2603" s="245"/>
    </row>
    <row r="2604" spans="4:8">
      <c r="D2604" s="245"/>
      <c r="H2604" s="245"/>
    </row>
    <row r="2605" spans="4:8">
      <c r="D2605" s="245"/>
      <c r="H2605" s="245"/>
    </row>
    <row r="2606" spans="4:8">
      <c r="D2606" s="245"/>
      <c r="H2606" s="245"/>
    </row>
    <row r="2607" spans="4:8">
      <c r="D2607" s="245"/>
      <c r="H2607" s="245"/>
    </row>
    <row r="2608" spans="4:8">
      <c r="D2608" s="245"/>
      <c r="H2608" s="245"/>
    </row>
    <row r="2609" spans="4:8">
      <c r="D2609" s="245"/>
      <c r="H2609" s="245"/>
    </row>
    <row r="2610" spans="4:8">
      <c r="D2610" s="245"/>
      <c r="H2610" s="245"/>
    </row>
    <row r="2611" spans="4:8">
      <c r="D2611" s="245"/>
      <c r="H2611" s="245"/>
    </row>
    <row r="2612" spans="4:8">
      <c r="D2612" s="245"/>
      <c r="H2612" s="245"/>
    </row>
    <row r="2613" spans="4:8">
      <c r="D2613" s="245"/>
      <c r="H2613" s="245"/>
    </row>
    <row r="2614" spans="4:8">
      <c r="D2614" s="245"/>
      <c r="H2614" s="245"/>
    </row>
    <row r="2615" spans="4:8">
      <c r="D2615" s="245"/>
      <c r="H2615" s="245"/>
    </row>
    <row r="2616" spans="4:8">
      <c r="D2616" s="245"/>
      <c r="H2616" s="245"/>
    </row>
    <row r="2617" spans="4:8">
      <c r="D2617" s="245"/>
      <c r="H2617" s="245"/>
    </row>
    <row r="2618" spans="4:8">
      <c r="D2618" s="245"/>
      <c r="H2618" s="245"/>
    </row>
    <row r="2619" spans="4:8">
      <c r="D2619" s="245"/>
      <c r="H2619" s="245"/>
    </row>
    <row r="2620" spans="4:8">
      <c r="D2620" s="245"/>
      <c r="H2620" s="245"/>
    </row>
    <row r="2621" spans="4:8">
      <c r="D2621" s="245"/>
      <c r="H2621" s="245"/>
    </row>
    <row r="2622" spans="4:8">
      <c r="D2622" s="245"/>
      <c r="H2622" s="245"/>
    </row>
    <row r="2623" spans="4:8">
      <c r="D2623" s="245"/>
      <c r="H2623" s="245"/>
    </row>
    <row r="2624" spans="4:8">
      <c r="D2624" s="245"/>
      <c r="H2624" s="245"/>
    </row>
    <row r="2625" spans="4:8">
      <c r="D2625" s="245"/>
      <c r="H2625" s="245"/>
    </row>
    <row r="2626" spans="4:8">
      <c r="D2626" s="245"/>
      <c r="H2626" s="245"/>
    </row>
    <row r="2627" spans="4:8">
      <c r="D2627" s="245"/>
      <c r="H2627" s="245"/>
    </row>
    <row r="2628" spans="4:8">
      <c r="D2628" s="245"/>
      <c r="H2628" s="245"/>
    </row>
    <row r="2629" spans="4:8">
      <c r="D2629" s="245"/>
      <c r="H2629" s="245"/>
    </row>
    <row r="2630" spans="4:8">
      <c r="D2630" s="245"/>
      <c r="H2630" s="245"/>
    </row>
    <row r="2631" spans="4:8">
      <c r="D2631" s="245"/>
      <c r="H2631" s="245"/>
    </row>
    <row r="2632" spans="4:8">
      <c r="D2632" s="245"/>
      <c r="H2632" s="245"/>
    </row>
    <row r="2633" spans="4:8">
      <c r="D2633" s="245"/>
      <c r="H2633" s="245"/>
    </row>
    <row r="2634" spans="4:8">
      <c r="D2634" s="245"/>
      <c r="H2634" s="245"/>
    </row>
    <row r="2635" spans="4:8">
      <c r="D2635" s="245"/>
      <c r="H2635" s="245"/>
    </row>
    <row r="2636" spans="4:8">
      <c r="D2636" s="245"/>
      <c r="H2636" s="245"/>
    </row>
    <row r="2637" spans="4:8">
      <c r="D2637" s="245"/>
      <c r="H2637" s="245"/>
    </row>
    <row r="2638" spans="4:8">
      <c r="D2638" s="245"/>
      <c r="H2638" s="245"/>
    </row>
    <row r="2639" spans="4:8">
      <c r="D2639" s="245"/>
      <c r="H2639" s="245"/>
    </row>
    <row r="2640" spans="4:8">
      <c r="D2640" s="245"/>
      <c r="H2640" s="245"/>
    </row>
    <row r="2641" spans="4:8">
      <c r="D2641" s="245"/>
      <c r="H2641" s="245"/>
    </row>
    <row r="2642" spans="4:8">
      <c r="D2642" s="245"/>
      <c r="H2642" s="245"/>
    </row>
    <row r="2643" spans="4:8">
      <c r="D2643" s="245"/>
      <c r="H2643" s="245"/>
    </row>
    <row r="2644" spans="4:8">
      <c r="D2644" s="245"/>
      <c r="H2644" s="245"/>
    </row>
    <row r="2645" spans="4:8">
      <c r="D2645" s="245"/>
      <c r="H2645" s="245"/>
    </row>
    <row r="2646" spans="4:8">
      <c r="D2646" s="245"/>
      <c r="H2646" s="245"/>
    </row>
    <row r="2647" spans="4:8">
      <c r="D2647" s="245"/>
      <c r="H2647" s="245"/>
    </row>
    <row r="2648" spans="4:8">
      <c r="D2648" s="245"/>
      <c r="H2648" s="245"/>
    </row>
    <row r="2649" spans="4:8">
      <c r="D2649" s="245"/>
      <c r="H2649" s="245"/>
    </row>
    <row r="2650" spans="4:8">
      <c r="D2650" s="245"/>
      <c r="H2650" s="245"/>
    </row>
    <row r="2651" spans="4:8">
      <c r="D2651" s="245"/>
      <c r="H2651" s="245"/>
    </row>
    <row r="2652" spans="4:8">
      <c r="D2652" s="245"/>
      <c r="H2652" s="245"/>
    </row>
    <row r="2653" spans="4:8">
      <c r="D2653" s="245"/>
      <c r="H2653" s="245"/>
    </row>
    <row r="2654" spans="4:8">
      <c r="D2654" s="245"/>
      <c r="H2654" s="245"/>
    </row>
    <row r="2655" spans="4:8">
      <c r="D2655" s="245"/>
      <c r="H2655" s="245"/>
    </row>
    <row r="2656" spans="4:8">
      <c r="D2656" s="245"/>
      <c r="H2656" s="245"/>
    </row>
    <row r="2657" spans="4:8">
      <c r="D2657" s="245"/>
      <c r="H2657" s="245"/>
    </row>
    <row r="2658" spans="4:8">
      <c r="D2658" s="245"/>
      <c r="H2658" s="245"/>
    </row>
    <row r="2659" spans="4:8">
      <c r="D2659" s="245"/>
      <c r="H2659" s="245"/>
    </row>
    <row r="2660" spans="4:8">
      <c r="D2660" s="245"/>
      <c r="H2660" s="245"/>
    </row>
    <row r="2661" spans="4:8">
      <c r="D2661" s="245"/>
      <c r="H2661" s="245"/>
    </row>
    <row r="2662" spans="4:8">
      <c r="D2662" s="245"/>
      <c r="H2662" s="245"/>
    </row>
    <row r="2663" spans="4:8">
      <c r="D2663" s="245"/>
      <c r="H2663" s="245"/>
    </row>
    <row r="2664" spans="4:8">
      <c r="D2664" s="245"/>
      <c r="H2664" s="245"/>
    </row>
    <row r="2665" spans="4:8">
      <c r="D2665" s="245"/>
      <c r="H2665" s="245"/>
    </row>
    <row r="2666" spans="4:8">
      <c r="D2666" s="245"/>
      <c r="H2666" s="245"/>
    </row>
    <row r="2667" spans="4:8">
      <c r="D2667" s="245"/>
      <c r="H2667" s="245"/>
    </row>
    <row r="2668" spans="4:8">
      <c r="D2668" s="245"/>
      <c r="H2668" s="245"/>
    </row>
    <row r="2669" spans="4:8">
      <c r="D2669" s="245"/>
      <c r="H2669" s="245"/>
    </row>
    <row r="2670" spans="4:8">
      <c r="D2670" s="245"/>
      <c r="H2670" s="245"/>
    </row>
    <row r="2671" spans="4:8">
      <c r="D2671" s="245"/>
      <c r="H2671" s="245"/>
    </row>
    <row r="2672" spans="4:8">
      <c r="D2672" s="245"/>
      <c r="H2672" s="245"/>
    </row>
    <row r="2673" spans="4:8">
      <c r="D2673" s="245"/>
      <c r="H2673" s="245"/>
    </row>
    <row r="2674" spans="4:8">
      <c r="D2674" s="245"/>
      <c r="H2674" s="245"/>
    </row>
    <row r="2675" spans="4:8">
      <c r="D2675" s="245"/>
      <c r="H2675" s="245"/>
    </row>
    <row r="2676" spans="4:8">
      <c r="D2676" s="245"/>
      <c r="H2676" s="245"/>
    </row>
    <row r="2677" spans="4:8">
      <c r="D2677" s="245"/>
      <c r="H2677" s="245"/>
    </row>
    <row r="2678" spans="4:8">
      <c r="D2678" s="245"/>
      <c r="H2678" s="245"/>
    </row>
    <row r="2679" spans="4:8">
      <c r="D2679" s="245"/>
      <c r="H2679" s="245"/>
    </row>
    <row r="2680" spans="4:8">
      <c r="D2680" s="245"/>
      <c r="H2680" s="245"/>
    </row>
    <row r="2681" spans="4:8">
      <c r="D2681" s="245"/>
      <c r="H2681" s="245"/>
    </row>
    <row r="2682" spans="4:8">
      <c r="D2682" s="245"/>
      <c r="H2682" s="245"/>
    </row>
    <row r="2683" spans="4:8">
      <c r="D2683" s="245"/>
      <c r="H2683" s="245"/>
    </row>
    <row r="2684" spans="4:8">
      <c r="D2684" s="245"/>
      <c r="H2684" s="245"/>
    </row>
    <row r="2685" spans="4:8">
      <c r="D2685" s="245"/>
      <c r="H2685" s="245"/>
    </row>
    <row r="2686" spans="4:8">
      <c r="D2686" s="245"/>
      <c r="H2686" s="245"/>
    </row>
    <row r="2687" spans="4:8">
      <c r="D2687" s="245"/>
      <c r="H2687" s="245"/>
    </row>
    <row r="2688" spans="4:8">
      <c r="D2688" s="245"/>
      <c r="H2688" s="245"/>
    </row>
    <row r="2689" spans="4:8">
      <c r="D2689" s="245"/>
      <c r="H2689" s="245"/>
    </row>
    <row r="2690" spans="4:8">
      <c r="D2690" s="245"/>
      <c r="H2690" s="245"/>
    </row>
    <row r="2691" spans="4:8">
      <c r="D2691" s="245"/>
      <c r="H2691" s="245"/>
    </row>
    <row r="2692" spans="4:8">
      <c r="D2692" s="245"/>
      <c r="H2692" s="245"/>
    </row>
    <row r="2693" spans="4:8">
      <c r="D2693" s="245"/>
      <c r="H2693" s="245"/>
    </row>
    <row r="2694" spans="4:8">
      <c r="D2694" s="245"/>
      <c r="H2694" s="245"/>
    </row>
    <row r="2695" spans="4:8">
      <c r="D2695" s="245"/>
      <c r="H2695" s="245"/>
    </row>
    <row r="2696" spans="4:8">
      <c r="D2696" s="245"/>
      <c r="H2696" s="245"/>
    </row>
    <row r="2697" spans="4:8">
      <c r="D2697" s="245"/>
      <c r="H2697" s="245"/>
    </row>
    <row r="2698" spans="4:8">
      <c r="D2698" s="245"/>
      <c r="H2698" s="245"/>
    </row>
    <row r="2699" spans="4:8">
      <c r="D2699" s="245"/>
      <c r="H2699" s="245"/>
    </row>
    <row r="2700" spans="4:8">
      <c r="D2700" s="245"/>
      <c r="H2700" s="245"/>
    </row>
    <row r="2701" spans="4:8">
      <c r="D2701" s="245"/>
      <c r="H2701" s="245"/>
    </row>
    <row r="2702" spans="4:8">
      <c r="D2702" s="245"/>
      <c r="H2702" s="245"/>
    </row>
    <row r="2703" spans="4:8">
      <c r="D2703" s="245"/>
      <c r="H2703" s="245"/>
    </row>
    <row r="2704" spans="4:8">
      <c r="D2704" s="245"/>
      <c r="H2704" s="245"/>
    </row>
    <row r="2705" spans="4:8">
      <c r="D2705" s="245"/>
      <c r="H2705" s="245"/>
    </row>
    <row r="2706" spans="4:8">
      <c r="D2706" s="245"/>
      <c r="H2706" s="245"/>
    </row>
    <row r="2707" spans="4:8">
      <c r="D2707" s="245"/>
      <c r="H2707" s="245"/>
    </row>
    <row r="2708" spans="4:8">
      <c r="D2708" s="245"/>
      <c r="H2708" s="245"/>
    </row>
    <row r="2709" spans="4:8">
      <c r="D2709" s="245"/>
      <c r="H2709" s="245"/>
    </row>
    <row r="2710" spans="4:8">
      <c r="D2710" s="245"/>
      <c r="H2710" s="245"/>
    </row>
    <row r="2711" spans="4:8">
      <c r="D2711" s="245"/>
      <c r="H2711" s="245"/>
    </row>
    <row r="2712" spans="4:8">
      <c r="D2712" s="245"/>
      <c r="H2712" s="245"/>
    </row>
    <row r="2713" spans="4:8">
      <c r="D2713" s="245"/>
      <c r="H2713" s="245"/>
    </row>
    <row r="2714" spans="4:8">
      <c r="D2714" s="245"/>
      <c r="H2714" s="245"/>
    </row>
    <row r="2715" spans="4:8">
      <c r="D2715" s="245"/>
      <c r="H2715" s="245"/>
    </row>
    <row r="2716" spans="4:8">
      <c r="D2716" s="245"/>
      <c r="H2716" s="245"/>
    </row>
    <row r="2717" spans="4:8">
      <c r="D2717" s="245"/>
      <c r="H2717" s="245"/>
    </row>
    <row r="2718" spans="4:8">
      <c r="D2718" s="245"/>
      <c r="H2718" s="245"/>
    </row>
    <row r="2719" spans="4:8">
      <c r="D2719" s="245"/>
      <c r="H2719" s="245"/>
    </row>
    <row r="2720" spans="4:8">
      <c r="D2720" s="245"/>
      <c r="H2720" s="245"/>
    </row>
    <row r="2721" spans="4:8">
      <c r="D2721" s="245"/>
      <c r="H2721" s="245"/>
    </row>
    <row r="2722" spans="4:8">
      <c r="D2722" s="245"/>
      <c r="H2722" s="245"/>
    </row>
    <row r="2723" spans="4:8">
      <c r="D2723" s="245"/>
      <c r="H2723" s="245"/>
    </row>
    <row r="2724" spans="4:8">
      <c r="D2724" s="245"/>
      <c r="H2724" s="245"/>
    </row>
    <row r="2725" spans="4:8">
      <c r="D2725" s="245"/>
      <c r="H2725" s="245"/>
    </row>
    <row r="2726" spans="4:8">
      <c r="D2726" s="245"/>
      <c r="H2726" s="245"/>
    </row>
    <row r="2727" spans="4:8">
      <c r="D2727" s="245"/>
      <c r="H2727" s="245"/>
    </row>
    <row r="2728" spans="4:8">
      <c r="D2728" s="245"/>
      <c r="H2728" s="245"/>
    </row>
    <row r="2729" spans="4:8">
      <c r="D2729" s="245"/>
      <c r="H2729" s="245"/>
    </row>
    <row r="2730" spans="4:8">
      <c r="D2730" s="245"/>
      <c r="H2730" s="245"/>
    </row>
    <row r="2731" spans="4:8">
      <c r="D2731" s="245"/>
      <c r="H2731" s="245"/>
    </row>
    <row r="2732" spans="4:8">
      <c r="D2732" s="245"/>
      <c r="H2732" s="245"/>
    </row>
    <row r="2733" spans="4:8">
      <c r="D2733" s="245"/>
      <c r="H2733" s="245"/>
    </row>
    <row r="2734" spans="4:8">
      <c r="D2734" s="245"/>
      <c r="H2734" s="245"/>
    </row>
    <row r="2735" spans="4:8">
      <c r="D2735" s="245"/>
      <c r="H2735" s="245"/>
    </row>
    <row r="2736" spans="4:8">
      <c r="D2736" s="245"/>
      <c r="H2736" s="245"/>
    </row>
    <row r="2737" spans="4:8">
      <c r="D2737" s="245"/>
      <c r="H2737" s="245"/>
    </row>
    <row r="2738" spans="4:8">
      <c r="D2738" s="245"/>
      <c r="H2738" s="245"/>
    </row>
    <row r="2739" spans="4:8">
      <c r="D2739" s="245"/>
      <c r="H2739" s="245"/>
    </row>
    <row r="2740" spans="4:8">
      <c r="D2740" s="245"/>
      <c r="H2740" s="245"/>
    </row>
    <row r="2741" spans="4:8">
      <c r="D2741" s="245"/>
      <c r="H2741" s="245"/>
    </row>
    <row r="2742" spans="4:8">
      <c r="D2742" s="245"/>
      <c r="H2742" s="245"/>
    </row>
    <row r="2743" spans="4:8">
      <c r="D2743" s="245"/>
      <c r="H2743" s="245"/>
    </row>
    <row r="2744" spans="4:8">
      <c r="D2744" s="245"/>
      <c r="H2744" s="245"/>
    </row>
    <row r="2745" spans="4:8">
      <c r="D2745" s="245"/>
      <c r="H2745" s="245"/>
    </row>
    <row r="2746" spans="4:8">
      <c r="D2746" s="245"/>
      <c r="H2746" s="245"/>
    </row>
    <row r="2747" spans="4:8">
      <c r="D2747" s="245"/>
      <c r="H2747" s="245"/>
    </row>
    <row r="2748" spans="4:8">
      <c r="D2748" s="245"/>
      <c r="H2748" s="245"/>
    </row>
    <row r="2749" spans="4:8">
      <c r="D2749" s="245"/>
      <c r="H2749" s="245"/>
    </row>
    <row r="2750" spans="4:8">
      <c r="D2750" s="245"/>
      <c r="H2750" s="245"/>
    </row>
    <row r="2751" spans="4:8">
      <c r="D2751" s="245"/>
      <c r="H2751" s="245"/>
    </row>
    <row r="2752" spans="4:8">
      <c r="D2752" s="245"/>
      <c r="H2752" s="245"/>
    </row>
    <row r="2753" spans="4:8">
      <c r="D2753" s="245"/>
      <c r="H2753" s="245"/>
    </row>
    <row r="2754" spans="4:8">
      <c r="D2754" s="245"/>
      <c r="H2754" s="245"/>
    </row>
    <row r="2755" spans="4:8">
      <c r="D2755" s="245"/>
      <c r="H2755" s="245"/>
    </row>
    <row r="2756" spans="4:8">
      <c r="D2756" s="245"/>
      <c r="H2756" s="245"/>
    </row>
    <row r="2757" spans="4:8">
      <c r="D2757" s="245"/>
      <c r="H2757" s="245"/>
    </row>
    <row r="2758" spans="4:8">
      <c r="D2758" s="245"/>
      <c r="H2758" s="245"/>
    </row>
    <row r="2759" spans="4:8">
      <c r="D2759" s="245"/>
      <c r="H2759" s="245"/>
    </row>
    <row r="2760" spans="4:8">
      <c r="D2760" s="245"/>
      <c r="H2760" s="245"/>
    </row>
    <row r="2761" spans="4:8">
      <c r="D2761" s="245"/>
      <c r="H2761" s="245"/>
    </row>
    <row r="2762" spans="4:8">
      <c r="D2762" s="245"/>
      <c r="H2762" s="245"/>
    </row>
    <row r="2763" spans="4:8">
      <c r="D2763" s="245"/>
      <c r="H2763" s="245"/>
    </row>
    <row r="2764" spans="4:8">
      <c r="D2764" s="245"/>
      <c r="H2764" s="245"/>
    </row>
    <row r="2765" spans="4:8">
      <c r="D2765" s="245"/>
      <c r="H2765" s="245"/>
    </row>
    <row r="2766" spans="4:8">
      <c r="D2766" s="245"/>
      <c r="H2766" s="245"/>
    </row>
    <row r="2767" spans="4:8">
      <c r="D2767" s="245"/>
      <c r="H2767" s="245"/>
    </row>
    <row r="2768" spans="4:8">
      <c r="D2768" s="245"/>
      <c r="H2768" s="245"/>
    </row>
    <row r="2769" spans="4:8">
      <c r="D2769" s="245"/>
      <c r="H2769" s="245"/>
    </row>
    <row r="2770" spans="4:8">
      <c r="D2770" s="245"/>
      <c r="H2770" s="245"/>
    </row>
    <row r="2771" spans="4:8">
      <c r="D2771" s="245"/>
      <c r="H2771" s="245"/>
    </row>
    <row r="2772" spans="4:8">
      <c r="D2772" s="245"/>
      <c r="H2772" s="245"/>
    </row>
    <row r="2773" spans="4:8">
      <c r="D2773" s="245"/>
      <c r="H2773" s="245"/>
    </row>
    <row r="2774" spans="4:8">
      <c r="D2774" s="245"/>
      <c r="H2774" s="245"/>
    </row>
    <row r="2775" spans="4:8">
      <c r="D2775" s="245"/>
      <c r="H2775" s="245"/>
    </row>
    <row r="2776" spans="4:8">
      <c r="D2776" s="245"/>
      <c r="H2776" s="245"/>
    </row>
    <row r="2777" spans="4:8">
      <c r="D2777" s="245"/>
      <c r="H2777" s="245"/>
    </row>
    <row r="2778" spans="4:8">
      <c r="D2778" s="245"/>
      <c r="H2778" s="245"/>
    </row>
    <row r="2779" spans="4:8">
      <c r="D2779" s="245"/>
      <c r="H2779" s="245"/>
    </row>
    <row r="2780" spans="4:8">
      <c r="D2780" s="245"/>
      <c r="H2780" s="245"/>
    </row>
    <row r="2781" spans="4:8">
      <c r="D2781" s="245"/>
      <c r="H2781" s="245"/>
    </row>
    <row r="2782" spans="4:8">
      <c r="D2782" s="245"/>
      <c r="H2782" s="245"/>
    </row>
    <row r="2783" spans="4:8">
      <c r="D2783" s="245"/>
      <c r="H2783" s="245"/>
    </row>
    <row r="2784" spans="4:8">
      <c r="D2784" s="245"/>
      <c r="H2784" s="245"/>
    </row>
    <row r="2785" spans="4:8">
      <c r="D2785" s="245"/>
      <c r="H2785" s="245"/>
    </row>
    <row r="2786" spans="4:8">
      <c r="D2786" s="245"/>
      <c r="H2786" s="245"/>
    </row>
    <row r="2787" spans="4:8">
      <c r="D2787" s="245"/>
      <c r="H2787" s="245"/>
    </row>
    <row r="2788" spans="4:8">
      <c r="D2788" s="245"/>
      <c r="H2788" s="245"/>
    </row>
    <row r="2789" spans="4:8">
      <c r="D2789" s="245"/>
      <c r="H2789" s="245"/>
    </row>
    <row r="2790" spans="4:8">
      <c r="D2790" s="245"/>
      <c r="H2790" s="245"/>
    </row>
    <row r="2791" spans="4:8">
      <c r="D2791" s="245"/>
      <c r="H2791" s="245"/>
    </row>
    <row r="2792" spans="4:8">
      <c r="D2792" s="245"/>
      <c r="H2792" s="245"/>
    </row>
    <row r="2793" spans="4:8">
      <c r="D2793" s="245"/>
      <c r="H2793" s="245"/>
    </row>
    <row r="2794" spans="4:8">
      <c r="D2794" s="245"/>
      <c r="H2794" s="245"/>
    </row>
    <row r="2795" spans="4:8">
      <c r="D2795" s="245"/>
      <c r="H2795" s="245"/>
    </row>
    <row r="2796" spans="4:8">
      <c r="D2796" s="245"/>
      <c r="H2796" s="245"/>
    </row>
    <row r="2797" spans="4:8">
      <c r="D2797" s="245"/>
      <c r="H2797" s="245"/>
    </row>
    <row r="2798" spans="4:8">
      <c r="D2798" s="245"/>
      <c r="H2798" s="245"/>
    </row>
    <row r="2799" spans="4:8">
      <c r="D2799" s="245"/>
      <c r="H2799" s="245"/>
    </row>
    <row r="2800" spans="4:8">
      <c r="D2800" s="245"/>
      <c r="H2800" s="245"/>
    </row>
    <row r="2801" spans="4:8">
      <c r="D2801" s="245"/>
      <c r="H2801" s="245"/>
    </row>
    <row r="2802" spans="4:8">
      <c r="D2802" s="245"/>
      <c r="H2802" s="245"/>
    </row>
    <row r="2803" spans="4:8">
      <c r="D2803" s="245"/>
      <c r="H2803" s="245"/>
    </row>
    <row r="2804" spans="4:8">
      <c r="D2804" s="245"/>
      <c r="H2804" s="245"/>
    </row>
    <row r="2805" spans="4:8">
      <c r="D2805" s="245"/>
      <c r="H2805" s="245"/>
    </row>
    <row r="2806" spans="4:8">
      <c r="D2806" s="245"/>
      <c r="H2806" s="245"/>
    </row>
    <row r="2807" spans="4:8">
      <c r="D2807" s="245"/>
      <c r="H2807" s="245"/>
    </row>
    <row r="2808" spans="4:8">
      <c r="D2808" s="245"/>
      <c r="H2808" s="245"/>
    </row>
    <row r="2809" spans="4:8">
      <c r="D2809" s="245"/>
      <c r="H2809" s="245"/>
    </row>
    <row r="2810" spans="4:8">
      <c r="D2810" s="245"/>
      <c r="H2810" s="245"/>
    </row>
    <row r="2811" spans="4:8">
      <c r="D2811" s="245"/>
      <c r="H2811" s="245"/>
    </row>
    <row r="2812" spans="4:8">
      <c r="D2812" s="245"/>
      <c r="H2812" s="245"/>
    </row>
    <row r="2813" spans="4:8">
      <c r="D2813" s="245"/>
      <c r="H2813" s="245"/>
    </row>
    <row r="2814" spans="4:8">
      <c r="D2814" s="245"/>
      <c r="H2814" s="245"/>
    </row>
    <row r="2815" spans="4:8">
      <c r="D2815" s="245"/>
      <c r="H2815" s="245"/>
    </row>
    <row r="2816" spans="4:8">
      <c r="D2816" s="245"/>
      <c r="H2816" s="245"/>
    </row>
    <row r="2817" spans="4:8">
      <c r="D2817" s="245"/>
      <c r="H2817" s="245"/>
    </row>
    <row r="2818" spans="4:8">
      <c r="D2818" s="245"/>
      <c r="H2818" s="245"/>
    </row>
    <row r="2819" spans="4:8">
      <c r="D2819" s="245"/>
      <c r="H2819" s="245"/>
    </row>
    <row r="2820" spans="4:8">
      <c r="D2820" s="245"/>
      <c r="H2820" s="245"/>
    </row>
    <row r="2821" spans="4:8">
      <c r="D2821" s="245"/>
      <c r="H2821" s="245"/>
    </row>
    <row r="2822" spans="4:8">
      <c r="D2822" s="245"/>
      <c r="H2822" s="245"/>
    </row>
    <row r="2823" spans="4:8">
      <c r="D2823" s="245"/>
      <c r="H2823" s="245"/>
    </row>
    <row r="2824" spans="4:8">
      <c r="D2824" s="245"/>
      <c r="H2824" s="245"/>
    </row>
    <row r="2825" spans="4:8">
      <c r="D2825" s="245"/>
      <c r="H2825" s="245"/>
    </row>
    <row r="2826" spans="4:8">
      <c r="D2826" s="245"/>
      <c r="H2826" s="245"/>
    </row>
    <row r="2827" spans="4:8">
      <c r="D2827" s="245"/>
      <c r="H2827" s="245"/>
    </row>
    <row r="2828" spans="4:8">
      <c r="D2828" s="245"/>
      <c r="H2828" s="245"/>
    </row>
    <row r="2829" spans="4:8">
      <c r="D2829" s="245"/>
      <c r="H2829" s="245"/>
    </row>
    <row r="2830" spans="4:8">
      <c r="D2830" s="245"/>
      <c r="H2830" s="245"/>
    </row>
    <row r="2831" spans="4:8">
      <c r="D2831" s="245"/>
      <c r="H2831" s="245"/>
    </row>
    <row r="2832" spans="4:8">
      <c r="D2832" s="245"/>
      <c r="H2832" s="245"/>
    </row>
    <row r="2833" spans="4:8">
      <c r="D2833" s="245"/>
      <c r="H2833" s="245"/>
    </row>
    <row r="2834" spans="4:8">
      <c r="D2834" s="245"/>
      <c r="H2834" s="245"/>
    </row>
    <row r="2835" spans="4:8">
      <c r="D2835" s="245"/>
      <c r="H2835" s="245"/>
    </row>
    <row r="2836" spans="4:8">
      <c r="D2836" s="245"/>
      <c r="H2836" s="245"/>
    </row>
    <row r="2837" spans="4:8">
      <c r="D2837" s="245"/>
      <c r="H2837" s="245"/>
    </row>
    <row r="2838" spans="4:8">
      <c r="D2838" s="245"/>
      <c r="H2838" s="245"/>
    </row>
    <row r="2839" spans="4:8">
      <c r="D2839" s="245"/>
      <c r="H2839" s="245"/>
    </row>
    <row r="2840" spans="4:8">
      <c r="D2840" s="245"/>
      <c r="H2840" s="245"/>
    </row>
    <row r="2841" spans="4:8">
      <c r="D2841" s="245"/>
      <c r="H2841" s="245"/>
    </row>
    <row r="2842" spans="4:8">
      <c r="D2842" s="245"/>
      <c r="H2842" s="245"/>
    </row>
    <row r="2843" spans="4:8">
      <c r="D2843" s="245"/>
      <c r="H2843" s="245"/>
    </row>
    <row r="2844" spans="4:8">
      <c r="D2844" s="245"/>
      <c r="H2844" s="245"/>
    </row>
    <row r="2845" spans="4:8">
      <c r="D2845" s="245"/>
      <c r="H2845" s="245"/>
    </row>
    <row r="2846" spans="4:8">
      <c r="D2846" s="245"/>
      <c r="H2846" s="245"/>
    </row>
    <row r="2847" spans="4:8">
      <c r="D2847" s="245"/>
      <c r="H2847" s="245"/>
    </row>
    <row r="2848" spans="4:8">
      <c r="D2848" s="245"/>
      <c r="H2848" s="245"/>
    </row>
    <row r="2849" spans="4:8">
      <c r="D2849" s="245"/>
      <c r="H2849" s="245"/>
    </row>
    <row r="2850" spans="4:8">
      <c r="D2850" s="245"/>
      <c r="H2850" s="245"/>
    </row>
    <row r="2851" spans="4:8">
      <c r="D2851" s="245"/>
      <c r="H2851" s="245"/>
    </row>
    <row r="2852" spans="4:8">
      <c r="D2852" s="245"/>
      <c r="H2852" s="245"/>
    </row>
    <row r="2853" spans="4:8">
      <c r="D2853" s="245"/>
      <c r="H2853" s="245"/>
    </row>
    <row r="2854" spans="4:8">
      <c r="D2854" s="245"/>
      <c r="H2854" s="245"/>
    </row>
    <row r="2855" spans="4:8">
      <c r="D2855" s="245"/>
      <c r="H2855" s="245"/>
    </row>
    <row r="2856" spans="4:8">
      <c r="D2856" s="245"/>
      <c r="H2856" s="245"/>
    </row>
    <row r="2857" spans="4:8">
      <c r="D2857" s="245"/>
      <c r="H2857" s="245"/>
    </row>
    <row r="2858" spans="4:8">
      <c r="D2858" s="245"/>
      <c r="H2858" s="245"/>
    </row>
    <row r="2859" spans="4:8">
      <c r="D2859" s="245"/>
      <c r="H2859" s="245"/>
    </row>
    <row r="2860" spans="4:8">
      <c r="D2860" s="245"/>
      <c r="H2860" s="245"/>
    </row>
    <row r="2861" spans="4:8">
      <c r="D2861" s="245"/>
      <c r="H2861" s="245"/>
    </row>
    <row r="2862" spans="4:8">
      <c r="D2862" s="245"/>
      <c r="H2862" s="245"/>
    </row>
    <row r="2863" spans="4:8">
      <c r="D2863" s="245"/>
      <c r="H2863" s="245"/>
    </row>
    <row r="2864" spans="4:8">
      <c r="D2864" s="245"/>
      <c r="H2864" s="245"/>
    </row>
    <row r="2865" spans="4:8">
      <c r="D2865" s="245"/>
      <c r="H2865" s="245"/>
    </row>
    <row r="2866" spans="4:8">
      <c r="D2866" s="245"/>
      <c r="H2866" s="245"/>
    </row>
    <row r="2867" spans="4:8">
      <c r="D2867" s="245"/>
      <c r="H2867" s="245"/>
    </row>
    <row r="2868" spans="4:8">
      <c r="D2868" s="245"/>
      <c r="H2868" s="245"/>
    </row>
    <row r="2869" spans="4:8">
      <c r="D2869" s="245"/>
      <c r="H2869" s="245"/>
    </row>
    <row r="2870" spans="4:8">
      <c r="D2870" s="245"/>
      <c r="H2870" s="245"/>
    </row>
    <row r="2871" spans="4:8">
      <c r="D2871" s="245"/>
      <c r="H2871" s="245"/>
    </row>
    <row r="2872" spans="4:8">
      <c r="D2872" s="245"/>
      <c r="H2872" s="245"/>
    </row>
    <row r="2873" spans="4:8">
      <c r="D2873" s="245"/>
      <c r="H2873" s="245"/>
    </row>
    <row r="2874" spans="4:8">
      <c r="D2874" s="245"/>
      <c r="H2874" s="245"/>
    </row>
    <row r="2875" spans="4:8">
      <c r="D2875" s="245"/>
      <c r="H2875" s="245"/>
    </row>
    <row r="2876" spans="4:8">
      <c r="D2876" s="245"/>
      <c r="H2876" s="245"/>
    </row>
    <row r="2877" spans="4:8">
      <c r="D2877" s="245"/>
      <c r="H2877" s="245"/>
    </row>
    <row r="2878" spans="4:8">
      <c r="D2878" s="245"/>
      <c r="H2878" s="245"/>
    </row>
    <row r="2879" spans="4:8">
      <c r="D2879" s="245"/>
      <c r="H2879" s="245"/>
    </row>
    <row r="2880" spans="4:8">
      <c r="D2880" s="245"/>
      <c r="H2880" s="245"/>
    </row>
    <row r="2881" spans="4:8">
      <c r="D2881" s="245"/>
      <c r="H2881" s="245"/>
    </row>
    <row r="2882" spans="4:8">
      <c r="D2882" s="245"/>
      <c r="H2882" s="245"/>
    </row>
    <row r="2883" spans="4:8">
      <c r="D2883" s="245"/>
      <c r="H2883" s="245"/>
    </row>
    <row r="2884" spans="4:8">
      <c r="D2884" s="245"/>
      <c r="H2884" s="245"/>
    </row>
    <row r="2885" spans="4:8">
      <c r="D2885" s="245"/>
      <c r="H2885" s="245"/>
    </row>
    <row r="2886" spans="4:8">
      <c r="D2886" s="245"/>
      <c r="H2886" s="245"/>
    </row>
    <row r="2887" spans="4:8">
      <c r="D2887" s="245"/>
      <c r="H2887" s="245"/>
    </row>
    <row r="2888" spans="4:8">
      <c r="D2888" s="245"/>
      <c r="H2888" s="245"/>
    </row>
    <row r="2889" spans="4:8">
      <c r="D2889" s="245"/>
      <c r="H2889" s="245"/>
    </row>
    <row r="2890" spans="4:8">
      <c r="D2890" s="245"/>
      <c r="H2890" s="245"/>
    </row>
    <row r="2891" spans="4:8">
      <c r="D2891" s="245"/>
      <c r="H2891" s="245"/>
    </row>
    <row r="2892" spans="4:8">
      <c r="D2892" s="245"/>
      <c r="H2892" s="245"/>
    </row>
    <row r="2893" spans="4:8">
      <c r="D2893" s="245"/>
      <c r="H2893" s="245"/>
    </row>
    <row r="2894" spans="4:8">
      <c r="D2894" s="245"/>
      <c r="H2894" s="245"/>
    </row>
    <row r="2895" spans="4:8">
      <c r="D2895" s="245"/>
      <c r="H2895" s="245"/>
    </row>
    <row r="2896" spans="4:8">
      <c r="D2896" s="245"/>
      <c r="H2896" s="245"/>
    </row>
    <row r="2897" spans="4:8">
      <c r="D2897" s="245"/>
      <c r="H2897" s="245"/>
    </row>
    <row r="2898" spans="4:8">
      <c r="D2898" s="245"/>
      <c r="H2898" s="245"/>
    </row>
    <row r="2899" spans="4:8">
      <c r="D2899" s="245"/>
      <c r="H2899" s="245"/>
    </row>
    <row r="2900" spans="4:8">
      <c r="D2900" s="245"/>
      <c r="H2900" s="245"/>
    </row>
    <row r="2901" spans="4:8">
      <c r="D2901" s="245"/>
      <c r="H2901" s="245"/>
    </row>
    <row r="2902" spans="4:8">
      <c r="D2902" s="245"/>
      <c r="H2902" s="245"/>
    </row>
    <row r="2903" spans="4:8">
      <c r="D2903" s="245"/>
      <c r="H2903" s="245"/>
    </row>
    <row r="2904" spans="4:8">
      <c r="D2904" s="245"/>
      <c r="H2904" s="245"/>
    </row>
    <row r="2905" spans="4:8">
      <c r="D2905" s="245"/>
      <c r="H2905" s="245"/>
    </row>
    <row r="2906" spans="4:8">
      <c r="D2906" s="245"/>
      <c r="H2906" s="245"/>
    </row>
    <row r="2907" spans="4:8">
      <c r="D2907" s="245"/>
      <c r="H2907" s="245"/>
    </row>
    <row r="2908" spans="4:8">
      <c r="D2908" s="245"/>
      <c r="H2908" s="245"/>
    </row>
    <row r="2909" spans="4:8">
      <c r="D2909" s="245"/>
      <c r="H2909" s="245"/>
    </row>
    <row r="2910" spans="4:8">
      <c r="D2910" s="245"/>
      <c r="H2910" s="245"/>
    </row>
    <row r="2911" spans="4:8">
      <c r="D2911" s="245"/>
      <c r="H2911" s="245"/>
    </row>
    <row r="2912" spans="4:8">
      <c r="D2912" s="245"/>
      <c r="H2912" s="245"/>
    </row>
    <row r="2913" spans="4:8">
      <c r="D2913" s="245"/>
      <c r="H2913" s="245"/>
    </row>
    <row r="2914" spans="4:8">
      <c r="D2914" s="245"/>
      <c r="H2914" s="245"/>
    </row>
    <row r="2915" spans="4:8">
      <c r="D2915" s="245"/>
      <c r="H2915" s="245"/>
    </row>
    <row r="2916" spans="4:8">
      <c r="D2916" s="245"/>
      <c r="H2916" s="245"/>
    </row>
    <row r="2917" spans="4:8">
      <c r="D2917" s="245"/>
      <c r="H2917" s="245"/>
    </row>
    <row r="2918" spans="4:8">
      <c r="D2918" s="245"/>
      <c r="H2918" s="245"/>
    </row>
    <row r="2919" spans="4:8">
      <c r="D2919" s="245"/>
      <c r="H2919" s="245"/>
    </row>
    <row r="2920" spans="4:8">
      <c r="D2920" s="245"/>
      <c r="H2920" s="245"/>
    </row>
    <row r="2921" spans="4:8">
      <c r="D2921" s="245"/>
      <c r="H2921" s="245"/>
    </row>
    <row r="2922" spans="4:8">
      <c r="D2922" s="245"/>
      <c r="H2922" s="245"/>
    </row>
    <row r="2923" spans="4:8">
      <c r="D2923" s="245"/>
      <c r="H2923" s="245"/>
    </row>
    <row r="2924" spans="4:8">
      <c r="D2924" s="245"/>
      <c r="H2924" s="245"/>
    </row>
    <row r="2925" spans="4:8">
      <c r="D2925" s="245"/>
      <c r="H2925" s="245"/>
    </row>
    <row r="2926" spans="4:8">
      <c r="D2926" s="245"/>
      <c r="H2926" s="245"/>
    </row>
    <row r="2927" spans="4:8">
      <c r="D2927" s="245"/>
      <c r="H2927" s="245"/>
    </row>
    <row r="2928" spans="4:8">
      <c r="D2928" s="245"/>
      <c r="H2928" s="245"/>
    </row>
    <row r="2929" spans="4:8">
      <c r="D2929" s="245"/>
      <c r="H2929" s="245"/>
    </row>
    <row r="2930" spans="4:8">
      <c r="D2930" s="245"/>
      <c r="H2930" s="245"/>
    </row>
    <row r="2931" spans="4:8">
      <c r="D2931" s="245"/>
      <c r="H2931" s="245"/>
    </row>
    <row r="2932" spans="4:8">
      <c r="D2932" s="245"/>
      <c r="H2932" s="245"/>
    </row>
    <row r="2933" spans="4:8">
      <c r="D2933" s="245"/>
      <c r="H2933" s="245"/>
    </row>
    <row r="2934" spans="4:8">
      <c r="D2934" s="245"/>
      <c r="H2934" s="245"/>
    </row>
    <row r="2935" spans="4:8">
      <c r="D2935" s="245"/>
      <c r="H2935" s="245"/>
    </row>
    <row r="2936" spans="4:8">
      <c r="D2936" s="245"/>
      <c r="H2936" s="245"/>
    </row>
    <row r="2937" spans="4:8">
      <c r="D2937" s="245"/>
      <c r="H2937" s="245"/>
    </row>
    <row r="2938" spans="4:8">
      <c r="D2938" s="245"/>
      <c r="H2938" s="245"/>
    </row>
    <row r="2939" spans="4:8">
      <c r="D2939" s="245"/>
      <c r="H2939" s="245"/>
    </row>
    <row r="2940" spans="4:8">
      <c r="D2940" s="245"/>
      <c r="H2940" s="245"/>
    </row>
    <row r="2941" spans="4:8">
      <c r="D2941" s="245"/>
      <c r="H2941" s="245"/>
    </row>
    <row r="2942" spans="4:8">
      <c r="D2942" s="245"/>
      <c r="H2942" s="245"/>
    </row>
    <row r="2943" spans="4:8">
      <c r="D2943" s="245"/>
      <c r="H2943" s="245"/>
    </row>
    <row r="2944" spans="4:8">
      <c r="D2944" s="245"/>
      <c r="H2944" s="245"/>
    </row>
    <row r="2945" spans="4:8">
      <c r="D2945" s="245"/>
      <c r="H2945" s="245"/>
    </row>
    <row r="2946" spans="4:8">
      <c r="D2946" s="245"/>
      <c r="H2946" s="245"/>
    </row>
    <row r="2947" spans="4:8">
      <c r="D2947" s="245"/>
      <c r="H2947" s="245"/>
    </row>
    <row r="2948" spans="4:8">
      <c r="D2948" s="245"/>
      <c r="H2948" s="245"/>
    </row>
    <row r="2949" spans="4:8">
      <c r="D2949" s="245"/>
      <c r="H2949" s="245"/>
    </row>
    <row r="2950" spans="4:8">
      <c r="D2950" s="245"/>
      <c r="H2950" s="245"/>
    </row>
    <row r="2951" spans="4:8">
      <c r="D2951" s="245"/>
      <c r="H2951" s="245"/>
    </row>
    <row r="2952" spans="4:8">
      <c r="D2952" s="245"/>
      <c r="H2952" s="245"/>
    </row>
    <row r="2953" spans="4:8">
      <c r="D2953" s="245"/>
      <c r="H2953" s="245"/>
    </row>
    <row r="2954" spans="4:8">
      <c r="D2954" s="245"/>
      <c r="H2954" s="245"/>
    </row>
    <row r="2955" spans="4:8">
      <c r="D2955" s="245"/>
      <c r="H2955" s="245"/>
    </row>
    <row r="2956" spans="4:8">
      <c r="D2956" s="245"/>
      <c r="H2956" s="245"/>
    </row>
    <row r="2957" spans="4:8">
      <c r="D2957" s="245"/>
      <c r="H2957" s="245"/>
    </row>
    <row r="2958" spans="4:8">
      <c r="D2958" s="245"/>
      <c r="H2958" s="245"/>
    </row>
    <row r="2959" spans="4:8">
      <c r="D2959" s="245"/>
      <c r="H2959" s="245"/>
    </row>
    <row r="2960" spans="4:8">
      <c r="D2960" s="245"/>
      <c r="H2960" s="245"/>
    </row>
    <row r="2961" spans="4:8">
      <c r="D2961" s="245"/>
      <c r="H2961" s="245"/>
    </row>
    <row r="2962" spans="4:8">
      <c r="D2962" s="245"/>
      <c r="H2962" s="245"/>
    </row>
    <row r="2963" spans="4:8">
      <c r="D2963" s="245"/>
      <c r="H2963" s="245"/>
    </row>
    <row r="2964" spans="4:8">
      <c r="D2964" s="245"/>
      <c r="H2964" s="245"/>
    </row>
    <row r="2965" spans="4:8">
      <c r="D2965" s="245"/>
      <c r="H2965" s="245"/>
    </row>
    <row r="2966" spans="4:8">
      <c r="D2966" s="245"/>
      <c r="H2966" s="245"/>
    </row>
    <row r="2967" spans="4:8">
      <c r="D2967" s="245"/>
      <c r="H2967" s="245"/>
    </row>
    <row r="2968" spans="4:8">
      <c r="D2968" s="245"/>
      <c r="H2968" s="245"/>
    </row>
    <row r="2969" spans="4:8">
      <c r="D2969" s="245"/>
      <c r="H2969" s="245"/>
    </row>
    <row r="2970" spans="4:8">
      <c r="D2970" s="245"/>
      <c r="H2970" s="245"/>
    </row>
    <row r="2971" spans="4:8">
      <c r="D2971" s="245"/>
      <c r="H2971" s="245"/>
    </row>
    <row r="2972" spans="4:8">
      <c r="D2972" s="245"/>
      <c r="H2972" s="245"/>
    </row>
    <row r="2973" spans="4:8">
      <c r="D2973" s="245"/>
      <c r="H2973" s="245"/>
    </row>
    <row r="2974" spans="4:8">
      <c r="D2974" s="245"/>
      <c r="H2974" s="245"/>
    </row>
    <row r="2975" spans="4:8">
      <c r="D2975" s="245"/>
      <c r="H2975" s="245"/>
    </row>
    <row r="2976" spans="4:8">
      <c r="D2976" s="245"/>
      <c r="H2976" s="245"/>
    </row>
    <row r="2977" spans="4:8">
      <c r="D2977" s="245"/>
      <c r="H2977" s="245"/>
    </row>
    <row r="2978" spans="4:8">
      <c r="D2978" s="245"/>
      <c r="H2978" s="245"/>
    </row>
    <row r="2979" spans="4:8">
      <c r="D2979" s="245"/>
      <c r="H2979" s="245"/>
    </row>
    <row r="2980" spans="4:8">
      <c r="D2980" s="245"/>
      <c r="H2980" s="245"/>
    </row>
    <row r="2981" spans="4:8">
      <c r="D2981" s="245"/>
      <c r="H2981" s="245"/>
    </row>
    <row r="2982" spans="4:8">
      <c r="D2982" s="245"/>
      <c r="H2982" s="245"/>
    </row>
    <row r="2983" spans="4:8">
      <c r="D2983" s="245"/>
      <c r="H2983" s="245"/>
    </row>
    <row r="2984" spans="4:8">
      <c r="D2984" s="245"/>
      <c r="H2984" s="245"/>
    </row>
    <row r="2985" spans="4:8">
      <c r="D2985" s="245"/>
      <c r="H2985" s="245"/>
    </row>
    <row r="2986" spans="4:8">
      <c r="D2986" s="245"/>
      <c r="H2986" s="245"/>
    </row>
    <row r="2987" spans="4:8">
      <c r="D2987" s="245"/>
      <c r="H2987" s="245"/>
    </row>
    <row r="2988" spans="4:8">
      <c r="D2988" s="245"/>
      <c r="H2988" s="245"/>
    </row>
    <row r="2989" spans="4:8">
      <c r="D2989" s="245"/>
      <c r="H2989" s="245"/>
    </row>
    <row r="2990" spans="4:8">
      <c r="D2990" s="245"/>
      <c r="H2990" s="245"/>
    </row>
    <row r="2991" spans="4:8">
      <c r="D2991" s="245"/>
      <c r="H2991" s="245"/>
    </row>
    <row r="2992" spans="4:8">
      <c r="D2992" s="245"/>
      <c r="H2992" s="245"/>
    </row>
    <row r="2993" spans="4:8">
      <c r="D2993" s="245"/>
      <c r="H2993" s="245"/>
    </row>
    <row r="2994" spans="4:8">
      <c r="D2994" s="245"/>
      <c r="H2994" s="245"/>
    </row>
    <row r="2995" spans="4:8">
      <c r="D2995" s="245"/>
      <c r="H2995" s="245"/>
    </row>
    <row r="2996" spans="4:8">
      <c r="D2996" s="245"/>
      <c r="H2996" s="245"/>
    </row>
    <row r="2997" spans="4:8">
      <c r="D2997" s="245"/>
      <c r="H2997" s="245"/>
    </row>
    <row r="2998" spans="4:8">
      <c r="D2998" s="245"/>
      <c r="H2998" s="245"/>
    </row>
    <row r="2999" spans="4:8">
      <c r="D2999" s="245"/>
      <c r="H2999" s="245"/>
    </row>
    <row r="3000" spans="4:8">
      <c r="D3000" s="245"/>
      <c r="H3000" s="245"/>
    </row>
    <row r="3001" spans="4:8">
      <c r="D3001" s="245"/>
      <c r="H3001" s="245"/>
    </row>
    <row r="3002" spans="4:8">
      <c r="D3002" s="245"/>
      <c r="H3002" s="245"/>
    </row>
    <row r="3003" spans="4:8">
      <c r="D3003" s="245"/>
      <c r="H3003" s="245"/>
    </row>
    <row r="3004" spans="4:8">
      <c r="D3004" s="245"/>
      <c r="H3004" s="245"/>
    </row>
    <row r="3005" spans="4:8">
      <c r="D3005" s="245"/>
      <c r="H3005" s="245"/>
    </row>
    <row r="3006" spans="4:8">
      <c r="D3006" s="245"/>
      <c r="H3006" s="245"/>
    </row>
    <row r="3007" spans="4:8">
      <c r="D3007" s="245"/>
      <c r="H3007" s="245"/>
    </row>
    <row r="3008" spans="4:8">
      <c r="D3008" s="245"/>
      <c r="H3008" s="245"/>
    </row>
    <row r="3009" spans="4:8">
      <c r="D3009" s="245"/>
      <c r="H3009" s="245"/>
    </row>
    <row r="3010" spans="4:8">
      <c r="D3010" s="245"/>
      <c r="H3010" s="245"/>
    </row>
    <row r="3011" spans="4:8">
      <c r="D3011" s="245"/>
      <c r="H3011" s="245"/>
    </row>
    <row r="3012" spans="4:8">
      <c r="D3012" s="245"/>
      <c r="H3012" s="245"/>
    </row>
    <row r="3013" spans="4:8">
      <c r="D3013" s="245"/>
      <c r="H3013" s="245"/>
    </row>
    <row r="3014" spans="4:8">
      <c r="D3014" s="245"/>
      <c r="H3014" s="245"/>
    </row>
    <row r="3015" spans="4:8">
      <c r="D3015" s="245"/>
      <c r="H3015" s="245"/>
    </row>
    <row r="3016" spans="4:8">
      <c r="D3016" s="245"/>
      <c r="H3016" s="245"/>
    </row>
    <row r="3017" spans="4:8">
      <c r="D3017" s="245"/>
      <c r="H3017" s="245"/>
    </row>
    <row r="3018" spans="4:8">
      <c r="D3018" s="245"/>
      <c r="H3018" s="245"/>
    </row>
    <row r="3019" spans="4:8">
      <c r="D3019" s="245"/>
      <c r="H3019" s="245"/>
    </row>
    <row r="3020" spans="4:8">
      <c r="D3020" s="245"/>
      <c r="H3020" s="245"/>
    </row>
    <row r="3021" spans="4:8">
      <c r="D3021" s="245"/>
      <c r="H3021" s="245"/>
    </row>
    <row r="3022" spans="4:8">
      <c r="D3022" s="245"/>
      <c r="H3022" s="245"/>
    </row>
    <row r="3023" spans="4:8">
      <c r="D3023" s="245"/>
      <c r="H3023" s="245"/>
    </row>
    <row r="3024" spans="4:8">
      <c r="D3024" s="245"/>
      <c r="H3024" s="245"/>
    </row>
    <row r="3025" spans="4:8">
      <c r="D3025" s="245"/>
      <c r="H3025" s="245"/>
    </row>
    <row r="3026" spans="4:8">
      <c r="D3026" s="245"/>
      <c r="H3026" s="245"/>
    </row>
    <row r="3027" spans="4:8">
      <c r="D3027" s="245"/>
      <c r="H3027" s="245"/>
    </row>
    <row r="3028" spans="4:8">
      <c r="D3028" s="245"/>
      <c r="H3028" s="245"/>
    </row>
    <row r="3029" spans="4:8">
      <c r="D3029" s="245"/>
      <c r="H3029" s="245"/>
    </row>
    <row r="3030" spans="4:8">
      <c r="D3030" s="245"/>
      <c r="H3030" s="245"/>
    </row>
    <row r="3031" spans="4:8">
      <c r="D3031" s="245"/>
      <c r="H3031" s="245"/>
    </row>
    <row r="3032" spans="4:8">
      <c r="D3032" s="245"/>
      <c r="H3032" s="245"/>
    </row>
    <row r="3033" spans="4:8">
      <c r="D3033" s="245"/>
      <c r="H3033" s="245"/>
    </row>
    <row r="3034" spans="4:8">
      <c r="D3034" s="245"/>
      <c r="H3034" s="245"/>
    </row>
    <row r="3035" spans="4:8">
      <c r="D3035" s="245"/>
      <c r="H3035" s="245"/>
    </row>
    <row r="3036" spans="4:8">
      <c r="D3036" s="245"/>
      <c r="H3036" s="245"/>
    </row>
    <row r="3037" spans="4:8">
      <c r="D3037" s="245"/>
      <c r="H3037" s="245"/>
    </row>
    <row r="3038" spans="4:8">
      <c r="D3038" s="245"/>
      <c r="H3038" s="245"/>
    </row>
    <row r="3039" spans="4:8">
      <c r="D3039" s="245"/>
      <c r="H3039" s="245"/>
    </row>
    <row r="3040" spans="4:8">
      <c r="D3040" s="245"/>
      <c r="H3040" s="245"/>
    </row>
    <row r="3041" spans="4:8">
      <c r="D3041" s="245"/>
      <c r="H3041" s="245"/>
    </row>
    <row r="3042" spans="4:8">
      <c r="D3042" s="245"/>
      <c r="H3042" s="245"/>
    </row>
    <row r="3043" spans="4:8">
      <c r="D3043" s="245"/>
      <c r="H3043" s="245"/>
    </row>
    <row r="3044" spans="4:8">
      <c r="D3044" s="245"/>
      <c r="H3044" s="245"/>
    </row>
    <row r="3045" spans="4:8">
      <c r="D3045" s="245"/>
      <c r="H3045" s="245"/>
    </row>
    <row r="3046" spans="4:8">
      <c r="D3046" s="245"/>
      <c r="H3046" s="245"/>
    </row>
    <row r="3047" spans="4:8">
      <c r="D3047" s="245"/>
      <c r="H3047" s="245"/>
    </row>
    <row r="3048" spans="4:8">
      <c r="D3048" s="245"/>
      <c r="H3048" s="245"/>
    </row>
    <row r="3049" spans="4:8">
      <c r="D3049" s="245"/>
      <c r="H3049" s="245"/>
    </row>
    <row r="3050" spans="4:8">
      <c r="D3050" s="245"/>
      <c r="H3050" s="245"/>
    </row>
    <row r="3051" spans="4:8">
      <c r="D3051" s="245"/>
      <c r="H3051" s="245"/>
    </row>
    <row r="3052" spans="4:8">
      <c r="D3052" s="245"/>
      <c r="H3052" s="245"/>
    </row>
    <row r="3053" spans="4:8">
      <c r="D3053" s="245"/>
      <c r="H3053" s="245"/>
    </row>
    <row r="3054" spans="4:8">
      <c r="D3054" s="245"/>
      <c r="H3054" s="245"/>
    </row>
    <row r="3055" spans="4:8">
      <c r="D3055" s="245"/>
      <c r="H3055" s="245"/>
    </row>
    <row r="3056" spans="4:8">
      <c r="D3056" s="245"/>
      <c r="H3056" s="245"/>
    </row>
    <row r="3057" spans="4:8">
      <c r="D3057" s="245"/>
      <c r="H3057" s="245"/>
    </row>
    <row r="3058" spans="4:8">
      <c r="D3058" s="245"/>
      <c r="H3058" s="245"/>
    </row>
    <row r="3059" spans="4:8">
      <c r="D3059" s="245"/>
      <c r="H3059" s="245"/>
    </row>
    <row r="3060" spans="4:8">
      <c r="D3060" s="245"/>
      <c r="H3060" s="245"/>
    </row>
    <row r="3061" spans="4:8">
      <c r="D3061" s="245"/>
      <c r="H3061" s="245"/>
    </row>
    <row r="3062" spans="4:8">
      <c r="D3062" s="245"/>
      <c r="H3062" s="245"/>
    </row>
    <row r="3063" spans="4:8">
      <c r="D3063" s="245"/>
      <c r="H3063" s="245"/>
    </row>
    <row r="3064" spans="4:8">
      <c r="D3064" s="245"/>
      <c r="H3064" s="245"/>
    </row>
    <row r="3065" spans="4:8">
      <c r="D3065" s="245"/>
      <c r="H3065" s="245"/>
    </row>
    <row r="3066" spans="4:8">
      <c r="D3066" s="245"/>
      <c r="H3066" s="245"/>
    </row>
    <row r="3067" spans="4:8">
      <c r="D3067" s="245"/>
      <c r="H3067" s="245"/>
    </row>
    <row r="3068" spans="4:8">
      <c r="D3068" s="245"/>
      <c r="H3068" s="245"/>
    </row>
    <row r="3069" spans="4:8">
      <c r="D3069" s="245"/>
      <c r="H3069" s="245"/>
    </row>
    <row r="3070" spans="4:8">
      <c r="D3070" s="245"/>
      <c r="H3070" s="245"/>
    </row>
    <row r="3071" spans="4:8">
      <c r="D3071" s="245"/>
      <c r="H3071" s="245"/>
    </row>
    <row r="3072" spans="4:8">
      <c r="D3072" s="245"/>
      <c r="H3072" s="245"/>
    </row>
    <row r="3073" spans="4:8">
      <c r="D3073" s="245"/>
      <c r="H3073" s="245"/>
    </row>
    <row r="3074" spans="4:8">
      <c r="D3074" s="245"/>
      <c r="H3074" s="245"/>
    </row>
    <row r="3075" spans="4:8">
      <c r="D3075" s="245"/>
      <c r="H3075" s="245"/>
    </row>
    <row r="3076" spans="4:8">
      <c r="D3076" s="245"/>
      <c r="H3076" s="245"/>
    </row>
    <row r="3077" spans="4:8">
      <c r="D3077" s="245"/>
      <c r="H3077" s="245"/>
    </row>
    <row r="3078" spans="4:8">
      <c r="D3078" s="245"/>
      <c r="H3078" s="245"/>
    </row>
    <row r="3079" spans="4:8">
      <c r="D3079" s="245"/>
      <c r="H3079" s="245"/>
    </row>
    <row r="3080" spans="4:8">
      <c r="D3080" s="245"/>
      <c r="H3080" s="245"/>
    </row>
    <row r="3081" spans="4:8">
      <c r="D3081" s="245"/>
      <c r="H3081" s="245"/>
    </row>
    <row r="3082" spans="4:8">
      <c r="D3082" s="245"/>
      <c r="H3082" s="245"/>
    </row>
    <row r="3083" spans="4:8">
      <c r="D3083" s="245"/>
      <c r="H3083" s="245"/>
    </row>
    <row r="3084" spans="4:8">
      <c r="D3084" s="245"/>
      <c r="H3084" s="245"/>
    </row>
    <row r="3085" spans="4:8">
      <c r="D3085" s="245"/>
      <c r="H3085" s="245"/>
    </row>
    <row r="3086" spans="4:8">
      <c r="D3086" s="245"/>
      <c r="H3086" s="245"/>
    </row>
    <row r="3087" spans="4:8">
      <c r="D3087" s="245"/>
      <c r="H3087" s="245"/>
    </row>
    <row r="3088" spans="4:8">
      <c r="D3088" s="245"/>
      <c r="H3088" s="245"/>
    </row>
    <row r="3089" spans="4:8">
      <c r="D3089" s="245"/>
      <c r="H3089" s="245"/>
    </row>
    <row r="3090" spans="4:8">
      <c r="D3090" s="245"/>
      <c r="H3090" s="245"/>
    </row>
    <row r="3091" spans="4:8">
      <c r="D3091" s="245"/>
      <c r="H3091" s="245"/>
    </row>
    <row r="3092" spans="4:8">
      <c r="D3092" s="245"/>
      <c r="H3092" s="245"/>
    </row>
    <row r="3093" spans="4:8">
      <c r="D3093" s="245"/>
      <c r="H3093" s="245"/>
    </row>
    <row r="3094" spans="4:8">
      <c r="D3094" s="245"/>
      <c r="H3094" s="245"/>
    </row>
    <row r="3095" spans="4:8">
      <c r="D3095" s="245"/>
      <c r="H3095" s="245"/>
    </row>
    <row r="3096" spans="4:8">
      <c r="D3096" s="245"/>
      <c r="H3096" s="245"/>
    </row>
    <row r="3097" spans="4:8">
      <c r="D3097" s="245"/>
      <c r="H3097" s="245"/>
    </row>
    <row r="3098" spans="4:8">
      <c r="D3098" s="245"/>
      <c r="H3098" s="245"/>
    </row>
    <row r="3099" spans="4:8">
      <c r="D3099" s="245"/>
      <c r="H3099" s="245"/>
    </row>
    <row r="3100" spans="4:8">
      <c r="D3100" s="245"/>
      <c r="H3100" s="245"/>
    </row>
    <row r="3101" spans="4:8">
      <c r="D3101" s="245"/>
      <c r="H3101" s="245"/>
    </row>
    <row r="3102" spans="4:8">
      <c r="D3102" s="245"/>
      <c r="H3102" s="245"/>
    </row>
    <row r="3103" spans="4:8">
      <c r="D3103" s="245"/>
      <c r="H3103" s="245"/>
    </row>
    <row r="3104" spans="4:8">
      <c r="D3104" s="245"/>
      <c r="H3104" s="245"/>
    </row>
    <row r="3105" spans="4:8">
      <c r="D3105" s="245"/>
      <c r="H3105" s="245"/>
    </row>
    <row r="3106" spans="4:8">
      <c r="D3106" s="245"/>
      <c r="H3106" s="245"/>
    </row>
    <row r="3107" spans="4:8">
      <c r="D3107" s="245"/>
      <c r="H3107" s="245"/>
    </row>
    <row r="3108" spans="4:8">
      <c r="D3108" s="245"/>
      <c r="H3108" s="245"/>
    </row>
    <row r="3109" spans="4:8">
      <c r="D3109" s="245"/>
      <c r="H3109" s="245"/>
    </row>
    <row r="3110" spans="4:8">
      <c r="D3110" s="245"/>
      <c r="H3110" s="245"/>
    </row>
    <row r="3111" spans="4:8">
      <c r="D3111" s="245"/>
      <c r="H3111" s="245"/>
    </row>
    <row r="3112" spans="4:8">
      <c r="D3112" s="245"/>
      <c r="H3112" s="245"/>
    </row>
    <row r="3113" spans="4:8">
      <c r="D3113" s="245"/>
      <c r="H3113" s="245"/>
    </row>
    <row r="3114" spans="4:8">
      <c r="D3114" s="245"/>
      <c r="H3114" s="245"/>
    </row>
    <row r="3115" spans="4:8">
      <c r="D3115" s="245"/>
      <c r="H3115" s="245"/>
    </row>
    <row r="3116" spans="4:8">
      <c r="D3116" s="245"/>
      <c r="H3116" s="245"/>
    </row>
    <row r="3117" spans="4:8">
      <c r="D3117" s="245"/>
      <c r="H3117" s="245"/>
    </row>
    <row r="3118" spans="4:8">
      <c r="D3118" s="245"/>
      <c r="H3118" s="245"/>
    </row>
    <row r="3119" spans="4:8">
      <c r="D3119" s="245"/>
      <c r="H3119" s="245"/>
    </row>
    <row r="3120" spans="4:8">
      <c r="D3120" s="245"/>
      <c r="H3120" s="245"/>
    </row>
    <row r="3121" spans="4:8">
      <c r="D3121" s="245"/>
      <c r="H3121" s="245"/>
    </row>
    <row r="3122" spans="4:8">
      <c r="D3122" s="245"/>
      <c r="H3122" s="245"/>
    </row>
    <row r="3123" spans="4:8">
      <c r="D3123" s="245"/>
      <c r="H3123" s="245"/>
    </row>
    <row r="3124" spans="4:8">
      <c r="D3124" s="245"/>
      <c r="H3124" s="245"/>
    </row>
    <row r="3125" spans="4:8">
      <c r="D3125" s="245"/>
      <c r="H3125" s="245"/>
    </row>
    <row r="3126" spans="4:8">
      <c r="D3126" s="245"/>
      <c r="H3126" s="245"/>
    </row>
    <row r="3127" spans="4:8">
      <c r="D3127" s="245"/>
      <c r="H3127" s="245"/>
    </row>
    <row r="3128" spans="4:8">
      <c r="D3128" s="245"/>
      <c r="H3128" s="245"/>
    </row>
    <row r="3129" spans="4:8">
      <c r="D3129" s="245"/>
      <c r="H3129" s="245"/>
    </row>
    <row r="3130" spans="4:8">
      <c r="D3130" s="245"/>
      <c r="H3130" s="245"/>
    </row>
    <row r="3131" spans="4:8">
      <c r="D3131" s="245"/>
      <c r="H3131" s="245"/>
    </row>
    <row r="3132" spans="4:8">
      <c r="D3132" s="245"/>
      <c r="H3132" s="245"/>
    </row>
    <row r="3133" spans="4:8">
      <c r="D3133" s="245"/>
      <c r="H3133" s="245"/>
    </row>
    <row r="3134" spans="4:8">
      <c r="D3134" s="245"/>
      <c r="H3134" s="245"/>
    </row>
    <row r="3135" spans="4:8">
      <c r="D3135" s="245"/>
      <c r="H3135" s="245"/>
    </row>
    <row r="3136" spans="4:8">
      <c r="D3136" s="245"/>
      <c r="H3136" s="245"/>
    </row>
    <row r="3137" spans="4:8">
      <c r="D3137" s="245"/>
      <c r="H3137" s="245"/>
    </row>
    <row r="3138" spans="4:8">
      <c r="D3138" s="245"/>
      <c r="H3138" s="245"/>
    </row>
    <row r="3139" spans="4:8">
      <c r="D3139" s="245"/>
      <c r="H3139" s="245"/>
    </row>
    <row r="3140" spans="4:8">
      <c r="D3140" s="245"/>
      <c r="H3140" s="245"/>
    </row>
    <row r="3141" spans="4:8">
      <c r="D3141" s="245"/>
      <c r="H3141" s="245"/>
    </row>
    <row r="3142" spans="4:8">
      <c r="D3142" s="245"/>
      <c r="H3142" s="245"/>
    </row>
    <row r="3143" spans="4:8">
      <c r="D3143" s="245"/>
      <c r="H3143" s="245"/>
    </row>
    <row r="3144" spans="4:8">
      <c r="D3144" s="245"/>
      <c r="H3144" s="245"/>
    </row>
    <row r="3145" spans="4:8">
      <c r="D3145" s="245"/>
      <c r="H3145" s="245"/>
    </row>
    <row r="3146" spans="4:8">
      <c r="D3146" s="245"/>
      <c r="H3146" s="245"/>
    </row>
    <row r="3147" spans="4:8">
      <c r="D3147" s="245"/>
      <c r="H3147" s="245"/>
    </row>
    <row r="3148" spans="4:8">
      <c r="D3148" s="245"/>
      <c r="H3148" s="245"/>
    </row>
    <row r="3149" spans="4:8">
      <c r="D3149" s="245"/>
      <c r="H3149" s="245"/>
    </row>
    <row r="3150" spans="4:8">
      <c r="D3150" s="245"/>
      <c r="H3150" s="245"/>
    </row>
    <row r="3151" spans="4:8">
      <c r="D3151" s="245"/>
      <c r="H3151" s="245"/>
    </row>
    <row r="3152" spans="4:8">
      <c r="D3152" s="245"/>
      <c r="H3152" s="245"/>
    </row>
    <row r="3153" spans="4:8">
      <c r="D3153" s="245"/>
      <c r="H3153" s="245"/>
    </row>
    <row r="3154" spans="4:8">
      <c r="D3154" s="245"/>
      <c r="H3154" s="245"/>
    </row>
    <row r="3155" spans="4:8">
      <c r="D3155" s="245"/>
      <c r="H3155" s="245"/>
    </row>
    <row r="3156" spans="4:8">
      <c r="D3156" s="245"/>
      <c r="H3156" s="245"/>
    </row>
    <row r="3157" spans="4:8">
      <c r="D3157" s="245"/>
      <c r="H3157" s="245"/>
    </row>
    <row r="3158" spans="4:8">
      <c r="D3158" s="245"/>
      <c r="H3158" s="245"/>
    </row>
    <row r="3159" spans="4:8">
      <c r="D3159" s="245"/>
      <c r="H3159" s="245"/>
    </row>
    <row r="3160" spans="4:8">
      <c r="D3160" s="245"/>
      <c r="H3160" s="245"/>
    </row>
    <row r="3161" spans="4:8">
      <c r="D3161" s="245"/>
      <c r="H3161" s="245"/>
    </row>
    <row r="3162" spans="4:8">
      <c r="D3162" s="245"/>
      <c r="H3162" s="245"/>
    </row>
    <row r="3163" spans="4:8">
      <c r="D3163" s="245"/>
      <c r="H3163" s="245"/>
    </row>
    <row r="3164" spans="4:8">
      <c r="D3164" s="245"/>
      <c r="H3164" s="245"/>
    </row>
    <row r="3165" spans="4:8">
      <c r="D3165" s="245"/>
      <c r="H3165" s="245"/>
    </row>
    <row r="3166" spans="4:8">
      <c r="D3166" s="245"/>
      <c r="H3166" s="245"/>
    </row>
    <row r="3167" spans="4:8">
      <c r="D3167" s="245"/>
      <c r="H3167" s="245"/>
    </row>
    <row r="3168" spans="4:8">
      <c r="D3168" s="245"/>
      <c r="H3168" s="245"/>
    </row>
    <row r="3169" spans="4:8">
      <c r="D3169" s="245"/>
      <c r="H3169" s="245"/>
    </row>
    <row r="3170" spans="4:8">
      <c r="D3170" s="245"/>
      <c r="H3170" s="245"/>
    </row>
    <row r="3171" spans="4:8">
      <c r="D3171" s="245"/>
      <c r="H3171" s="245"/>
    </row>
    <row r="3172" spans="4:8">
      <c r="D3172" s="245"/>
      <c r="H3172" s="245"/>
    </row>
    <row r="3173" spans="4:8">
      <c r="D3173" s="245"/>
      <c r="H3173" s="245"/>
    </row>
    <row r="3174" spans="4:8">
      <c r="D3174" s="245"/>
      <c r="H3174" s="245"/>
    </row>
    <row r="3175" spans="4:8">
      <c r="D3175" s="245"/>
      <c r="H3175" s="245"/>
    </row>
    <row r="3176" spans="4:8">
      <c r="D3176" s="245"/>
      <c r="H3176" s="245"/>
    </row>
    <row r="3177" spans="4:8">
      <c r="D3177" s="245"/>
      <c r="H3177" s="245"/>
    </row>
    <row r="3178" spans="4:8">
      <c r="D3178" s="245"/>
      <c r="H3178" s="245"/>
    </row>
    <row r="3179" spans="4:8">
      <c r="D3179" s="245"/>
      <c r="H3179" s="245"/>
    </row>
    <row r="3180" spans="4:8">
      <c r="D3180" s="245"/>
      <c r="H3180" s="245"/>
    </row>
    <row r="3181" spans="4:8">
      <c r="D3181" s="245"/>
      <c r="H3181" s="245"/>
    </row>
    <row r="3182" spans="4:8">
      <c r="D3182" s="245"/>
      <c r="H3182" s="245"/>
    </row>
    <row r="3183" spans="4:8">
      <c r="D3183" s="245"/>
      <c r="H3183" s="245"/>
    </row>
    <row r="3184" spans="4:8">
      <c r="D3184" s="245"/>
      <c r="H3184" s="245"/>
    </row>
    <row r="3185" spans="4:8">
      <c r="D3185" s="245"/>
      <c r="H3185" s="245"/>
    </row>
    <row r="3186" spans="4:8">
      <c r="D3186" s="245"/>
      <c r="H3186" s="245"/>
    </row>
    <row r="3187" spans="4:8">
      <c r="D3187" s="245"/>
      <c r="H3187" s="245"/>
    </row>
    <row r="3188" spans="4:8">
      <c r="D3188" s="245"/>
      <c r="H3188" s="245"/>
    </row>
    <row r="3189" spans="4:8">
      <c r="D3189" s="245"/>
      <c r="H3189" s="245"/>
    </row>
    <row r="3190" spans="4:8">
      <c r="D3190" s="245"/>
      <c r="H3190" s="245"/>
    </row>
    <row r="3191" spans="4:8">
      <c r="D3191" s="245"/>
      <c r="H3191" s="245"/>
    </row>
    <row r="3192" spans="4:8">
      <c r="D3192" s="245"/>
      <c r="H3192" s="245"/>
    </row>
    <row r="3193" spans="4:8">
      <c r="D3193" s="245"/>
      <c r="H3193" s="245"/>
    </row>
    <row r="3194" spans="4:8">
      <c r="D3194" s="245"/>
      <c r="H3194" s="245"/>
    </row>
    <row r="3195" spans="4:8">
      <c r="D3195" s="245"/>
      <c r="H3195" s="245"/>
    </row>
    <row r="3196" spans="4:8">
      <c r="D3196" s="245"/>
      <c r="H3196" s="245"/>
    </row>
    <row r="3197" spans="4:8">
      <c r="D3197" s="245"/>
      <c r="H3197" s="245"/>
    </row>
    <row r="3198" spans="4:8">
      <c r="D3198" s="245"/>
      <c r="H3198" s="245"/>
    </row>
    <row r="3199" spans="4:8">
      <c r="D3199" s="245"/>
      <c r="H3199" s="245"/>
    </row>
    <row r="3200" spans="4:8">
      <c r="D3200" s="245"/>
      <c r="H3200" s="245"/>
    </row>
    <row r="3201" spans="4:8">
      <c r="D3201" s="245"/>
      <c r="H3201" s="245"/>
    </row>
    <row r="3202" spans="4:8">
      <c r="D3202" s="245"/>
      <c r="H3202" s="245"/>
    </row>
    <row r="3203" spans="4:8">
      <c r="D3203" s="245"/>
      <c r="H3203" s="245"/>
    </row>
    <row r="3204" spans="4:8">
      <c r="D3204" s="245"/>
      <c r="H3204" s="245"/>
    </row>
    <row r="3205" spans="4:8">
      <c r="D3205" s="245"/>
      <c r="H3205" s="245"/>
    </row>
    <row r="3206" spans="4:8">
      <c r="D3206" s="245"/>
      <c r="H3206" s="245"/>
    </row>
    <row r="3207" spans="4:8">
      <c r="D3207" s="245"/>
      <c r="H3207" s="245"/>
    </row>
    <row r="3208" spans="4:8">
      <c r="D3208" s="245"/>
      <c r="H3208" s="245"/>
    </row>
    <row r="3209" spans="4:8">
      <c r="D3209" s="245"/>
      <c r="H3209" s="245"/>
    </row>
    <row r="3210" spans="4:8">
      <c r="D3210" s="245"/>
      <c r="H3210" s="245"/>
    </row>
    <row r="3211" spans="4:8">
      <c r="D3211" s="245"/>
      <c r="H3211" s="245"/>
    </row>
    <row r="3212" spans="4:8">
      <c r="D3212" s="245"/>
      <c r="H3212" s="245"/>
    </row>
    <row r="3213" spans="4:8">
      <c r="D3213" s="245"/>
      <c r="H3213" s="245"/>
    </row>
    <row r="3214" spans="4:8">
      <c r="D3214" s="245"/>
      <c r="H3214" s="245"/>
    </row>
    <row r="3215" spans="4:8">
      <c r="D3215" s="245"/>
      <c r="H3215" s="245"/>
    </row>
    <row r="3216" spans="4:8">
      <c r="D3216" s="245"/>
      <c r="H3216" s="245"/>
    </row>
    <row r="3217" spans="4:8">
      <c r="D3217" s="245"/>
      <c r="H3217" s="245"/>
    </row>
    <row r="3218" spans="4:8">
      <c r="D3218" s="245"/>
      <c r="H3218" s="245"/>
    </row>
    <row r="3219" spans="4:8">
      <c r="D3219" s="245"/>
      <c r="H3219" s="245"/>
    </row>
    <row r="3220" spans="4:8">
      <c r="D3220" s="245"/>
      <c r="H3220" s="245"/>
    </row>
    <row r="3221" spans="4:8">
      <c r="D3221" s="245"/>
      <c r="H3221" s="245"/>
    </row>
    <row r="3222" spans="4:8">
      <c r="D3222" s="245"/>
      <c r="H3222" s="245"/>
    </row>
    <row r="3223" spans="4:8">
      <c r="D3223" s="245"/>
      <c r="H3223" s="245"/>
    </row>
    <row r="3224" spans="4:8">
      <c r="D3224" s="245"/>
      <c r="H3224" s="245"/>
    </row>
    <row r="3225" spans="4:8">
      <c r="D3225" s="245"/>
      <c r="H3225" s="245"/>
    </row>
    <row r="3226" spans="4:8">
      <c r="D3226" s="245"/>
      <c r="H3226" s="245"/>
    </row>
    <row r="3227" spans="4:8">
      <c r="D3227" s="245"/>
      <c r="H3227" s="245"/>
    </row>
    <row r="3228" spans="4:8">
      <c r="D3228" s="245"/>
      <c r="H3228" s="245"/>
    </row>
    <row r="3229" spans="4:8">
      <c r="D3229" s="245"/>
      <c r="H3229" s="245"/>
    </row>
    <row r="3230" spans="4:8">
      <c r="D3230" s="245"/>
      <c r="H3230" s="245"/>
    </row>
    <row r="3231" spans="4:8">
      <c r="D3231" s="245"/>
      <c r="H3231" s="245"/>
    </row>
    <row r="3232" spans="4:8">
      <c r="D3232" s="245"/>
      <c r="H3232" s="245"/>
    </row>
    <row r="3233" spans="4:8">
      <c r="D3233" s="245"/>
      <c r="H3233" s="245"/>
    </row>
    <row r="3234" spans="4:8">
      <c r="D3234" s="245"/>
      <c r="H3234" s="245"/>
    </row>
    <row r="3235" spans="4:8">
      <c r="D3235" s="245"/>
      <c r="H3235" s="245"/>
    </row>
    <row r="3236" spans="4:8">
      <c r="D3236" s="245"/>
      <c r="H3236" s="245"/>
    </row>
    <row r="3237" spans="4:8">
      <c r="D3237" s="245"/>
      <c r="H3237" s="245"/>
    </row>
    <row r="3238" spans="4:8">
      <c r="D3238" s="245"/>
      <c r="H3238" s="245"/>
    </row>
    <row r="3239" spans="4:8">
      <c r="D3239" s="245"/>
      <c r="H3239" s="245"/>
    </row>
    <row r="3240" spans="4:8">
      <c r="D3240" s="245"/>
      <c r="H3240" s="245"/>
    </row>
    <row r="3241" spans="4:8">
      <c r="D3241" s="245"/>
      <c r="H3241" s="245"/>
    </row>
    <row r="3242" spans="4:8">
      <c r="D3242" s="245"/>
      <c r="H3242" s="245"/>
    </row>
    <row r="3243" spans="4:8">
      <c r="D3243" s="245"/>
      <c r="H3243" s="245"/>
    </row>
    <row r="3244" spans="4:8">
      <c r="D3244" s="245"/>
      <c r="H3244" s="245"/>
    </row>
    <row r="3245" spans="4:8">
      <c r="D3245" s="245"/>
      <c r="H3245" s="245"/>
    </row>
    <row r="3246" spans="4:8">
      <c r="D3246" s="245"/>
      <c r="H3246" s="245"/>
    </row>
    <row r="3247" spans="4:8">
      <c r="D3247" s="245"/>
      <c r="H3247" s="245"/>
    </row>
    <row r="3248" spans="4:8">
      <c r="D3248" s="245"/>
      <c r="H3248" s="245"/>
    </row>
    <row r="3249" spans="4:8">
      <c r="D3249" s="245"/>
      <c r="H3249" s="245"/>
    </row>
    <row r="3250" spans="4:8">
      <c r="D3250" s="245"/>
      <c r="H3250" s="245"/>
    </row>
    <row r="3251" spans="4:8">
      <c r="D3251" s="245"/>
      <c r="H3251" s="245"/>
    </row>
    <row r="3252" spans="4:8">
      <c r="D3252" s="245"/>
      <c r="H3252" s="245"/>
    </row>
    <row r="3253" spans="4:8">
      <c r="D3253" s="245"/>
      <c r="H3253" s="245"/>
    </row>
    <row r="3254" spans="4:8">
      <c r="D3254" s="245"/>
      <c r="H3254" s="245"/>
    </row>
    <row r="3255" spans="4:8">
      <c r="D3255" s="245"/>
      <c r="H3255" s="245"/>
    </row>
    <row r="3256" spans="4:8">
      <c r="D3256" s="245"/>
      <c r="H3256" s="245"/>
    </row>
    <row r="3257" spans="4:8">
      <c r="D3257" s="245"/>
      <c r="H3257" s="245"/>
    </row>
    <row r="3258" spans="4:8">
      <c r="D3258" s="245"/>
      <c r="H3258" s="245"/>
    </row>
    <row r="3259" spans="4:8">
      <c r="D3259" s="245"/>
      <c r="H3259" s="245"/>
    </row>
    <row r="3260" spans="4:8">
      <c r="D3260" s="245"/>
      <c r="H3260" s="245"/>
    </row>
    <row r="3261" spans="4:8">
      <c r="D3261" s="245"/>
      <c r="H3261" s="245"/>
    </row>
    <row r="3262" spans="4:8">
      <c r="D3262" s="245"/>
      <c r="H3262" s="245"/>
    </row>
    <row r="3263" spans="4:8">
      <c r="D3263" s="245"/>
      <c r="H3263" s="245"/>
    </row>
    <row r="3264" spans="4:8">
      <c r="D3264" s="245"/>
      <c r="H3264" s="245"/>
    </row>
    <row r="3265" spans="4:8">
      <c r="D3265" s="245"/>
      <c r="H3265" s="245"/>
    </row>
    <row r="3266" spans="4:8">
      <c r="D3266" s="245"/>
      <c r="H3266" s="245"/>
    </row>
    <row r="3267" spans="4:8">
      <c r="D3267" s="245"/>
      <c r="H3267" s="245"/>
    </row>
    <row r="3268" spans="4:8">
      <c r="D3268" s="245"/>
      <c r="H3268" s="245"/>
    </row>
    <row r="3269" spans="4:8">
      <c r="D3269" s="245"/>
      <c r="H3269" s="245"/>
    </row>
    <row r="3270" spans="4:8">
      <c r="D3270" s="245"/>
      <c r="H3270" s="245"/>
    </row>
    <row r="3271" spans="4:8">
      <c r="D3271" s="245"/>
      <c r="H3271" s="245"/>
    </row>
    <row r="3272" spans="4:8">
      <c r="D3272" s="245"/>
      <c r="H3272" s="245"/>
    </row>
    <row r="3273" spans="4:8">
      <c r="D3273" s="245"/>
      <c r="H3273" s="245"/>
    </row>
    <row r="3274" spans="4:8">
      <c r="D3274" s="245"/>
      <c r="H3274" s="245"/>
    </row>
    <row r="3275" spans="4:8">
      <c r="D3275" s="245"/>
      <c r="H3275" s="245"/>
    </row>
    <row r="3276" spans="4:8">
      <c r="D3276" s="245"/>
      <c r="H3276" s="245"/>
    </row>
    <row r="3277" spans="4:8">
      <c r="D3277" s="245"/>
      <c r="H3277" s="245"/>
    </row>
    <row r="3278" spans="4:8">
      <c r="D3278" s="245"/>
      <c r="H3278" s="245"/>
    </row>
    <row r="3279" spans="4:8">
      <c r="D3279" s="245"/>
      <c r="H3279" s="245"/>
    </row>
    <row r="3280" spans="4:8">
      <c r="D3280" s="245"/>
      <c r="H3280" s="245"/>
    </row>
    <row r="3281" spans="4:8">
      <c r="D3281" s="245"/>
      <c r="H3281" s="245"/>
    </row>
    <row r="3282" spans="4:8">
      <c r="D3282" s="245"/>
      <c r="H3282" s="245"/>
    </row>
    <row r="3283" spans="4:8">
      <c r="D3283" s="245"/>
      <c r="H3283" s="245"/>
    </row>
    <row r="3284" spans="4:8">
      <c r="D3284" s="245"/>
      <c r="H3284" s="245"/>
    </row>
    <row r="3285" spans="4:8">
      <c r="D3285" s="245"/>
      <c r="H3285" s="245"/>
    </row>
    <row r="3286" spans="4:8">
      <c r="D3286" s="245"/>
      <c r="H3286" s="245"/>
    </row>
    <row r="3287" spans="4:8">
      <c r="D3287" s="245"/>
      <c r="H3287" s="245"/>
    </row>
    <row r="3288" spans="4:8">
      <c r="D3288" s="245"/>
      <c r="H3288" s="245"/>
    </row>
    <row r="3289" spans="4:8">
      <c r="D3289" s="245"/>
      <c r="H3289" s="245"/>
    </row>
    <row r="3290" spans="4:8">
      <c r="D3290" s="245"/>
      <c r="H3290" s="245"/>
    </row>
    <row r="3291" spans="4:8">
      <c r="D3291" s="245"/>
      <c r="H3291" s="245"/>
    </row>
    <row r="3292" spans="4:8">
      <c r="D3292" s="245"/>
      <c r="H3292" s="245"/>
    </row>
    <row r="3293" spans="4:8">
      <c r="D3293" s="245"/>
      <c r="H3293" s="245"/>
    </row>
    <row r="3294" spans="4:8">
      <c r="D3294" s="245"/>
      <c r="H3294" s="245"/>
    </row>
    <row r="3295" spans="4:8">
      <c r="D3295" s="245"/>
      <c r="H3295" s="245"/>
    </row>
    <row r="3296" spans="4:8">
      <c r="D3296" s="245"/>
      <c r="H3296" s="245"/>
    </row>
    <row r="3297" spans="4:8">
      <c r="D3297" s="245"/>
      <c r="H3297" s="245"/>
    </row>
    <row r="3298" spans="4:8">
      <c r="D3298" s="245"/>
      <c r="H3298" s="245"/>
    </row>
    <row r="3299" spans="4:8">
      <c r="D3299" s="245"/>
      <c r="H3299" s="245"/>
    </row>
    <row r="3300" spans="4:8">
      <c r="D3300" s="245"/>
      <c r="H3300" s="245"/>
    </row>
    <row r="3301" spans="4:8">
      <c r="D3301" s="245"/>
      <c r="H3301" s="245"/>
    </row>
    <row r="3302" spans="4:8">
      <c r="D3302" s="245"/>
      <c r="H3302" s="245"/>
    </row>
    <row r="3303" spans="4:8">
      <c r="D3303" s="245"/>
      <c r="H3303" s="245"/>
    </row>
    <row r="3304" spans="4:8">
      <c r="D3304" s="245"/>
      <c r="H3304" s="245"/>
    </row>
    <row r="3305" spans="4:8">
      <c r="D3305" s="245"/>
      <c r="H3305" s="245"/>
    </row>
    <row r="3306" spans="4:8">
      <c r="D3306" s="245"/>
      <c r="H3306" s="245"/>
    </row>
    <row r="3307" spans="4:8">
      <c r="D3307" s="245"/>
      <c r="H3307" s="245"/>
    </row>
    <row r="3308" spans="4:8">
      <c r="D3308" s="245"/>
      <c r="H3308" s="245"/>
    </row>
    <row r="3309" spans="4:8">
      <c r="D3309" s="245"/>
      <c r="H3309" s="245"/>
    </row>
    <row r="3310" spans="4:8">
      <c r="D3310" s="245"/>
      <c r="H3310" s="245"/>
    </row>
    <row r="3311" spans="4:8">
      <c r="D3311" s="245"/>
      <c r="H3311" s="245"/>
    </row>
    <row r="3312" spans="4:8">
      <c r="D3312" s="245"/>
      <c r="H3312" s="245"/>
    </row>
    <row r="3313" spans="4:8">
      <c r="D3313" s="245"/>
      <c r="H3313" s="245"/>
    </row>
    <row r="3314" spans="4:8">
      <c r="D3314" s="245"/>
      <c r="H3314" s="245"/>
    </row>
    <row r="3315" spans="4:8">
      <c r="D3315" s="245"/>
      <c r="H3315" s="245"/>
    </row>
    <row r="3316" spans="4:8">
      <c r="D3316" s="245"/>
      <c r="H3316" s="245"/>
    </row>
    <row r="3317" spans="4:8">
      <c r="D3317" s="245"/>
      <c r="H3317" s="245"/>
    </row>
    <row r="3318" spans="4:8">
      <c r="D3318" s="245"/>
      <c r="H3318" s="245"/>
    </row>
    <row r="3319" spans="4:8">
      <c r="D3319" s="245"/>
      <c r="H3319" s="245"/>
    </row>
    <row r="3320" spans="4:8">
      <c r="D3320" s="245"/>
      <c r="H3320" s="245"/>
    </row>
    <row r="3321" spans="4:8">
      <c r="D3321" s="245"/>
      <c r="H3321" s="245"/>
    </row>
    <row r="3322" spans="4:8">
      <c r="D3322" s="245"/>
      <c r="H3322" s="245"/>
    </row>
    <row r="3323" spans="4:8">
      <c r="D3323" s="245"/>
      <c r="H3323" s="245"/>
    </row>
    <row r="3324" spans="4:8">
      <c r="D3324" s="245"/>
      <c r="H3324" s="245"/>
    </row>
    <row r="3325" spans="4:8">
      <c r="D3325" s="245"/>
      <c r="H3325" s="245"/>
    </row>
    <row r="3326" spans="4:8">
      <c r="D3326" s="245"/>
      <c r="H3326" s="245"/>
    </row>
    <row r="3327" spans="4:8">
      <c r="D3327" s="245"/>
      <c r="H3327" s="245"/>
    </row>
    <row r="3328" spans="4:8">
      <c r="D3328" s="245"/>
      <c r="H3328" s="245"/>
    </row>
    <row r="3329" spans="4:8">
      <c r="D3329" s="245"/>
      <c r="H3329" s="245"/>
    </row>
    <row r="3330" spans="4:8">
      <c r="D3330" s="245"/>
      <c r="H3330" s="245"/>
    </row>
    <row r="3331" spans="4:8">
      <c r="D3331" s="245"/>
      <c r="H3331" s="245"/>
    </row>
    <row r="3332" spans="4:8">
      <c r="D3332" s="245"/>
      <c r="H3332" s="245"/>
    </row>
    <row r="3333" spans="4:8">
      <c r="D3333" s="245"/>
      <c r="H3333" s="245"/>
    </row>
    <row r="3334" spans="4:8">
      <c r="D3334" s="245"/>
      <c r="H3334" s="245"/>
    </row>
    <row r="3335" spans="4:8">
      <c r="D3335" s="245"/>
      <c r="H3335" s="245"/>
    </row>
    <row r="3336" spans="4:8">
      <c r="D3336" s="245"/>
      <c r="H3336" s="245"/>
    </row>
    <row r="3337" spans="4:8">
      <c r="D3337" s="245"/>
      <c r="H3337" s="245"/>
    </row>
    <row r="3338" spans="4:8">
      <c r="D3338" s="245"/>
      <c r="H3338" s="245"/>
    </row>
    <row r="3339" spans="4:8">
      <c r="D3339" s="245"/>
      <c r="H3339" s="245"/>
    </row>
    <row r="3340" spans="4:8">
      <c r="D3340" s="245"/>
      <c r="H3340" s="245"/>
    </row>
    <row r="3341" spans="4:8">
      <c r="D3341" s="245"/>
      <c r="H3341" s="245"/>
    </row>
    <row r="3342" spans="4:8">
      <c r="D3342" s="245"/>
      <c r="H3342" s="245"/>
    </row>
    <row r="3343" spans="4:8">
      <c r="D3343" s="245"/>
      <c r="H3343" s="245"/>
    </row>
    <row r="3344" spans="4:8">
      <c r="D3344" s="245"/>
      <c r="H3344" s="245"/>
    </row>
    <row r="3345" spans="4:8">
      <c r="D3345" s="245"/>
      <c r="H3345" s="245"/>
    </row>
    <row r="3346" spans="4:8">
      <c r="D3346" s="245"/>
      <c r="H3346" s="245"/>
    </row>
    <row r="3347" spans="4:8">
      <c r="D3347" s="245"/>
      <c r="H3347" s="245"/>
    </row>
    <row r="3348" spans="4:8">
      <c r="D3348" s="245"/>
      <c r="H3348" s="245"/>
    </row>
    <row r="3349" spans="4:8">
      <c r="D3349" s="245"/>
      <c r="H3349" s="245"/>
    </row>
    <row r="3350" spans="4:8">
      <c r="D3350" s="245"/>
      <c r="H3350" s="245"/>
    </row>
    <row r="3351" spans="4:8">
      <c r="D3351" s="245"/>
      <c r="H3351" s="245"/>
    </row>
    <row r="3352" spans="4:8">
      <c r="D3352" s="245"/>
      <c r="H3352" s="245"/>
    </row>
    <row r="3353" spans="4:8">
      <c r="D3353" s="245"/>
      <c r="H3353" s="245"/>
    </row>
    <row r="3354" spans="4:8">
      <c r="D3354" s="245"/>
      <c r="H3354" s="245"/>
    </row>
    <row r="3355" spans="4:8">
      <c r="D3355" s="245"/>
      <c r="H3355" s="245"/>
    </row>
    <row r="3356" spans="4:8">
      <c r="D3356" s="245"/>
      <c r="H3356" s="245"/>
    </row>
    <row r="3357" spans="4:8">
      <c r="D3357" s="245"/>
      <c r="H3357" s="245"/>
    </row>
    <row r="3358" spans="4:8">
      <c r="D3358" s="245"/>
      <c r="H3358" s="245"/>
    </row>
    <row r="3359" spans="4:8">
      <c r="D3359" s="245"/>
      <c r="H3359" s="245"/>
    </row>
    <row r="3360" spans="4:8">
      <c r="D3360" s="245"/>
      <c r="H3360" s="245"/>
    </row>
    <row r="3361" spans="4:8">
      <c r="D3361" s="245"/>
      <c r="H3361" s="245"/>
    </row>
    <row r="3362" spans="4:8">
      <c r="D3362" s="245"/>
      <c r="H3362" s="245"/>
    </row>
    <row r="3363" spans="4:8">
      <c r="D3363" s="245"/>
      <c r="H3363" s="245"/>
    </row>
    <row r="3364" spans="4:8">
      <c r="D3364" s="245"/>
      <c r="H3364" s="245"/>
    </row>
    <row r="3365" spans="4:8">
      <c r="D3365" s="245"/>
      <c r="H3365" s="245"/>
    </row>
    <row r="3366" spans="4:8">
      <c r="D3366" s="245"/>
      <c r="H3366" s="245"/>
    </row>
    <row r="3367" spans="4:8">
      <c r="D3367" s="245"/>
      <c r="H3367" s="245"/>
    </row>
    <row r="3368" spans="4:8">
      <c r="D3368" s="245"/>
      <c r="H3368" s="245"/>
    </row>
    <row r="3369" spans="4:8">
      <c r="D3369" s="245"/>
      <c r="H3369" s="245"/>
    </row>
    <row r="3370" spans="4:8">
      <c r="D3370" s="245"/>
      <c r="H3370" s="245"/>
    </row>
    <row r="3371" spans="4:8">
      <c r="D3371" s="245"/>
      <c r="H3371" s="245"/>
    </row>
    <row r="3372" spans="4:8">
      <c r="D3372" s="245"/>
      <c r="H3372" s="245"/>
    </row>
    <row r="3373" spans="4:8">
      <c r="D3373" s="245"/>
      <c r="H3373" s="245"/>
    </row>
    <row r="3374" spans="4:8">
      <c r="D3374" s="245"/>
      <c r="H3374" s="245"/>
    </row>
    <row r="3375" spans="4:8">
      <c r="D3375" s="245"/>
      <c r="H3375" s="245"/>
    </row>
    <row r="3376" spans="4:8">
      <c r="D3376" s="245"/>
      <c r="H3376" s="245"/>
    </row>
    <row r="3377" spans="4:8">
      <c r="D3377" s="245"/>
      <c r="H3377" s="245"/>
    </row>
    <row r="3378" spans="4:8">
      <c r="D3378" s="245"/>
      <c r="H3378" s="245"/>
    </row>
    <row r="3379" spans="4:8">
      <c r="D3379" s="245"/>
      <c r="H3379" s="245"/>
    </row>
    <row r="3380" spans="4:8">
      <c r="D3380" s="245"/>
      <c r="H3380" s="245"/>
    </row>
    <row r="3381" spans="4:8">
      <c r="D3381" s="245"/>
      <c r="H3381" s="245"/>
    </row>
    <row r="3382" spans="4:8">
      <c r="D3382" s="245"/>
      <c r="H3382" s="245"/>
    </row>
    <row r="3383" spans="4:8">
      <c r="D3383" s="245"/>
      <c r="H3383" s="245"/>
    </row>
    <row r="3384" spans="4:8">
      <c r="D3384" s="245"/>
      <c r="H3384" s="245"/>
    </row>
    <row r="3385" spans="4:8">
      <c r="D3385" s="245"/>
      <c r="H3385" s="245"/>
    </row>
    <row r="3386" spans="4:8">
      <c r="D3386" s="245"/>
      <c r="H3386" s="245"/>
    </row>
    <row r="3387" spans="4:8">
      <c r="D3387" s="245"/>
      <c r="H3387" s="245"/>
    </row>
    <row r="3388" spans="4:8">
      <c r="D3388" s="245"/>
      <c r="H3388" s="245"/>
    </row>
    <row r="3389" spans="4:8">
      <c r="D3389" s="245"/>
      <c r="H3389" s="245"/>
    </row>
    <row r="3390" spans="4:8">
      <c r="D3390" s="245"/>
      <c r="H3390" s="245"/>
    </row>
    <row r="3391" spans="4:8">
      <c r="D3391" s="245"/>
      <c r="H3391" s="245"/>
    </row>
    <row r="3392" spans="4:8">
      <c r="D3392" s="245"/>
      <c r="H3392" s="245"/>
    </row>
    <row r="3393" spans="4:8">
      <c r="D3393" s="245"/>
      <c r="H3393" s="245"/>
    </row>
    <row r="3394" spans="4:8">
      <c r="D3394" s="245"/>
      <c r="H3394" s="245"/>
    </row>
    <row r="3395" spans="4:8">
      <c r="D3395" s="245"/>
      <c r="H3395" s="245"/>
    </row>
    <row r="3396" spans="4:8">
      <c r="D3396" s="245"/>
      <c r="H3396" s="245"/>
    </row>
    <row r="3397" spans="4:8">
      <c r="D3397" s="245"/>
      <c r="H3397" s="245"/>
    </row>
    <row r="3398" spans="4:8">
      <c r="D3398" s="245"/>
      <c r="H3398" s="245"/>
    </row>
    <row r="3399" spans="4:8">
      <c r="D3399" s="245"/>
      <c r="H3399" s="245"/>
    </row>
    <row r="3400" spans="4:8">
      <c r="D3400" s="245"/>
      <c r="H3400" s="245"/>
    </row>
    <row r="3401" spans="4:8">
      <c r="D3401" s="245"/>
      <c r="H3401" s="245"/>
    </row>
    <row r="3402" spans="4:8">
      <c r="D3402" s="245"/>
      <c r="H3402" s="245"/>
    </row>
    <row r="3403" spans="4:8">
      <c r="D3403" s="245"/>
      <c r="H3403" s="245"/>
    </row>
    <row r="3404" spans="4:8">
      <c r="D3404" s="245"/>
      <c r="H3404" s="245"/>
    </row>
    <row r="3405" spans="4:8">
      <c r="D3405" s="245"/>
      <c r="H3405" s="245"/>
    </row>
    <row r="3406" spans="4:8">
      <c r="D3406" s="245"/>
      <c r="H3406" s="245"/>
    </row>
    <row r="3407" spans="4:8">
      <c r="D3407" s="245"/>
      <c r="H3407" s="245"/>
    </row>
    <row r="3408" spans="4:8">
      <c r="D3408" s="245"/>
      <c r="H3408" s="245"/>
    </row>
    <row r="3409" spans="4:8">
      <c r="D3409" s="245"/>
      <c r="H3409" s="245"/>
    </row>
    <row r="3410" spans="4:8">
      <c r="D3410" s="245"/>
      <c r="H3410" s="245"/>
    </row>
    <row r="3411" spans="4:8">
      <c r="D3411" s="245"/>
      <c r="H3411" s="245"/>
    </row>
    <row r="3412" spans="4:8">
      <c r="D3412" s="245"/>
      <c r="H3412" s="245"/>
    </row>
    <row r="3413" spans="4:8">
      <c r="D3413" s="245"/>
      <c r="H3413" s="245"/>
    </row>
    <row r="3414" spans="4:8">
      <c r="D3414" s="245"/>
      <c r="H3414" s="245"/>
    </row>
    <row r="3415" spans="4:8">
      <c r="D3415" s="245"/>
      <c r="H3415" s="245"/>
    </row>
    <row r="3416" spans="4:8">
      <c r="D3416" s="245"/>
      <c r="H3416" s="245"/>
    </row>
    <row r="3417" spans="4:8">
      <c r="D3417" s="245"/>
      <c r="H3417" s="245"/>
    </row>
    <row r="3418" spans="4:8">
      <c r="D3418" s="245"/>
      <c r="H3418" s="245"/>
    </row>
    <row r="3419" spans="4:8">
      <c r="D3419" s="245"/>
      <c r="H3419" s="245"/>
    </row>
    <row r="3420" spans="4:8">
      <c r="D3420" s="245"/>
      <c r="H3420" s="245"/>
    </row>
    <row r="3421" spans="4:8">
      <c r="D3421" s="245"/>
      <c r="H3421" s="245"/>
    </row>
    <row r="3422" spans="4:8">
      <c r="D3422" s="245"/>
      <c r="H3422" s="245"/>
    </row>
    <row r="3423" spans="4:8">
      <c r="D3423" s="245"/>
      <c r="H3423" s="245"/>
    </row>
    <row r="3424" spans="4:8">
      <c r="D3424" s="245"/>
      <c r="H3424" s="245"/>
    </row>
    <row r="3425" spans="4:8">
      <c r="D3425" s="245"/>
      <c r="H3425" s="245"/>
    </row>
    <row r="3426" spans="4:8">
      <c r="D3426" s="245"/>
      <c r="H3426" s="245"/>
    </row>
    <row r="3427" spans="4:8">
      <c r="D3427" s="245"/>
      <c r="H3427" s="245"/>
    </row>
    <row r="3428" spans="4:8">
      <c r="D3428" s="245"/>
      <c r="H3428" s="245"/>
    </row>
    <row r="3429" spans="4:8">
      <c r="D3429" s="245"/>
      <c r="H3429" s="245"/>
    </row>
    <row r="3430" spans="4:8">
      <c r="D3430" s="245"/>
      <c r="H3430" s="245"/>
    </row>
    <row r="3431" spans="4:8">
      <c r="D3431" s="245"/>
      <c r="H3431" s="245"/>
    </row>
    <row r="3432" spans="4:8">
      <c r="D3432" s="245"/>
      <c r="H3432" s="245"/>
    </row>
    <row r="3433" spans="4:8">
      <c r="D3433" s="245"/>
      <c r="H3433" s="245"/>
    </row>
    <row r="3434" spans="4:8">
      <c r="D3434" s="245"/>
      <c r="H3434" s="245"/>
    </row>
    <row r="3435" spans="4:8">
      <c r="D3435" s="245"/>
      <c r="H3435" s="245"/>
    </row>
    <row r="3436" spans="4:8">
      <c r="D3436" s="245"/>
      <c r="H3436" s="245"/>
    </row>
    <row r="3437" spans="4:8">
      <c r="D3437" s="245"/>
      <c r="H3437" s="245"/>
    </row>
    <row r="3438" spans="4:8">
      <c r="D3438" s="245"/>
      <c r="H3438" s="245"/>
    </row>
    <row r="3439" spans="4:8">
      <c r="D3439" s="245"/>
      <c r="H3439" s="245"/>
    </row>
    <row r="3440" spans="4:8">
      <c r="D3440" s="245"/>
      <c r="H3440" s="245"/>
    </row>
    <row r="3441" spans="4:8">
      <c r="D3441" s="245"/>
      <c r="H3441" s="245"/>
    </row>
    <row r="3442" spans="4:8">
      <c r="D3442" s="245"/>
      <c r="H3442" s="245"/>
    </row>
    <row r="3443" spans="4:8">
      <c r="D3443" s="245"/>
      <c r="H3443" s="245"/>
    </row>
    <row r="3444" spans="4:8">
      <c r="D3444" s="245"/>
      <c r="H3444" s="245"/>
    </row>
    <row r="3445" spans="4:8">
      <c r="D3445" s="245"/>
      <c r="H3445" s="245"/>
    </row>
    <row r="3446" spans="4:8">
      <c r="D3446" s="245"/>
      <c r="H3446" s="245"/>
    </row>
    <row r="3447" spans="4:8">
      <c r="D3447" s="245"/>
      <c r="H3447" s="245"/>
    </row>
    <row r="3448" spans="4:8">
      <c r="D3448" s="245"/>
      <c r="H3448" s="245"/>
    </row>
    <row r="3449" spans="4:8">
      <c r="D3449" s="245"/>
      <c r="H3449" s="245"/>
    </row>
    <row r="3450" spans="4:8">
      <c r="D3450" s="245"/>
      <c r="H3450" s="245"/>
    </row>
    <row r="3451" spans="4:8">
      <c r="D3451" s="245"/>
      <c r="H3451" s="245"/>
    </row>
    <row r="3452" spans="4:8">
      <c r="D3452" s="245"/>
      <c r="H3452" s="245"/>
    </row>
    <row r="3453" spans="4:8">
      <c r="D3453" s="245"/>
      <c r="H3453" s="245"/>
    </row>
    <row r="3454" spans="4:8">
      <c r="D3454" s="245"/>
      <c r="H3454" s="245"/>
    </row>
    <row r="3455" spans="4:8">
      <c r="D3455" s="245"/>
      <c r="H3455" s="245"/>
    </row>
    <row r="3456" spans="4:8">
      <c r="D3456" s="245"/>
      <c r="H3456" s="245"/>
    </row>
    <row r="3457" spans="4:8">
      <c r="D3457" s="245"/>
      <c r="H3457" s="245"/>
    </row>
    <row r="3458" spans="4:8">
      <c r="D3458" s="245"/>
      <c r="H3458" s="245"/>
    </row>
    <row r="3459" spans="4:8">
      <c r="D3459" s="245"/>
      <c r="H3459" s="245"/>
    </row>
    <row r="3460" spans="4:8">
      <c r="D3460" s="245"/>
      <c r="H3460" s="245"/>
    </row>
    <row r="3461" spans="4:8">
      <c r="D3461" s="245"/>
      <c r="H3461" s="245"/>
    </row>
    <row r="3462" spans="4:8">
      <c r="D3462" s="245"/>
      <c r="H3462" s="245"/>
    </row>
    <row r="3463" spans="4:8">
      <c r="D3463" s="245"/>
      <c r="H3463" s="245"/>
    </row>
    <row r="3464" spans="4:8">
      <c r="D3464" s="245"/>
      <c r="H3464" s="245"/>
    </row>
    <row r="3465" spans="4:8">
      <c r="D3465" s="245"/>
      <c r="H3465" s="245"/>
    </row>
    <row r="3466" spans="4:8">
      <c r="D3466" s="245"/>
      <c r="H3466" s="245"/>
    </row>
    <row r="3467" spans="4:8">
      <c r="D3467" s="245"/>
      <c r="H3467" s="245"/>
    </row>
    <row r="3468" spans="4:8">
      <c r="D3468" s="245"/>
      <c r="H3468" s="245"/>
    </row>
    <row r="3469" spans="4:8">
      <c r="D3469" s="245"/>
      <c r="H3469" s="245"/>
    </row>
    <row r="3470" spans="4:8">
      <c r="D3470" s="245"/>
      <c r="H3470" s="245"/>
    </row>
    <row r="3471" spans="4:8">
      <c r="D3471" s="245"/>
      <c r="H3471" s="245"/>
    </row>
    <row r="3472" spans="4:8">
      <c r="D3472" s="245"/>
      <c r="H3472" s="245"/>
    </row>
    <row r="3473" spans="4:8">
      <c r="D3473" s="245"/>
      <c r="H3473" s="245"/>
    </row>
    <row r="3474" spans="4:8">
      <c r="D3474" s="245"/>
      <c r="H3474" s="245"/>
    </row>
    <row r="3475" spans="4:8">
      <c r="D3475" s="245"/>
      <c r="H3475" s="245"/>
    </row>
    <row r="3476" spans="4:8">
      <c r="D3476" s="245"/>
      <c r="H3476" s="245"/>
    </row>
    <row r="3477" spans="4:8">
      <c r="D3477" s="245"/>
      <c r="H3477" s="245"/>
    </row>
    <row r="3478" spans="4:8">
      <c r="D3478" s="245"/>
      <c r="H3478" s="245"/>
    </row>
    <row r="3479" spans="4:8">
      <c r="D3479" s="245"/>
      <c r="H3479" s="245"/>
    </row>
    <row r="3480" spans="4:8">
      <c r="D3480" s="245"/>
      <c r="H3480" s="245"/>
    </row>
    <row r="3481" spans="4:8">
      <c r="D3481" s="245"/>
      <c r="H3481" s="245"/>
    </row>
    <row r="3482" spans="4:8">
      <c r="D3482" s="245"/>
      <c r="H3482" s="245"/>
    </row>
    <row r="3483" spans="4:8">
      <c r="D3483" s="245"/>
      <c r="H3483" s="245"/>
    </row>
    <row r="3484" spans="4:8">
      <c r="D3484" s="245"/>
      <c r="H3484" s="245"/>
    </row>
    <row r="3485" spans="4:8">
      <c r="D3485" s="245"/>
      <c r="H3485" s="245"/>
    </row>
    <row r="3486" spans="4:8">
      <c r="D3486" s="245"/>
      <c r="H3486" s="245"/>
    </row>
    <row r="3487" spans="4:8">
      <c r="D3487" s="245"/>
      <c r="H3487" s="245"/>
    </row>
    <row r="3488" spans="4:8">
      <c r="D3488" s="245"/>
      <c r="H3488" s="245"/>
    </row>
    <row r="3489" spans="4:8">
      <c r="D3489" s="245"/>
      <c r="H3489" s="245"/>
    </row>
    <row r="3490" spans="4:8">
      <c r="D3490" s="245"/>
      <c r="H3490" s="245"/>
    </row>
    <row r="3491" spans="4:8">
      <c r="D3491" s="245"/>
      <c r="H3491" s="245"/>
    </row>
    <row r="3492" spans="4:8">
      <c r="D3492" s="245"/>
      <c r="H3492" s="245"/>
    </row>
    <row r="3493" spans="4:8">
      <c r="D3493" s="245"/>
      <c r="H3493" s="245"/>
    </row>
    <row r="3494" spans="4:8">
      <c r="D3494" s="245"/>
      <c r="H3494" s="245"/>
    </row>
    <row r="3495" spans="4:8">
      <c r="D3495" s="245"/>
      <c r="H3495" s="245"/>
    </row>
    <row r="3496" spans="4:8">
      <c r="D3496" s="245"/>
      <c r="H3496" s="245"/>
    </row>
    <row r="3497" spans="4:8">
      <c r="D3497" s="245"/>
      <c r="H3497" s="245"/>
    </row>
    <row r="3498" spans="4:8">
      <c r="D3498" s="245"/>
      <c r="H3498" s="245"/>
    </row>
    <row r="3499" spans="4:8">
      <c r="D3499" s="245"/>
      <c r="H3499" s="245"/>
    </row>
    <row r="3500" spans="4:8">
      <c r="D3500" s="245"/>
      <c r="H3500" s="245"/>
    </row>
    <row r="3501" spans="4:8">
      <c r="D3501" s="245"/>
      <c r="H3501" s="245"/>
    </row>
    <row r="3502" spans="4:8">
      <c r="D3502" s="245"/>
      <c r="H3502" s="245"/>
    </row>
    <row r="3503" spans="4:8">
      <c r="D3503" s="245"/>
      <c r="H3503" s="245"/>
    </row>
    <row r="3504" spans="4:8">
      <c r="D3504" s="245"/>
      <c r="H3504" s="245"/>
    </row>
    <row r="3505" spans="4:8">
      <c r="D3505" s="245"/>
      <c r="H3505" s="245"/>
    </row>
    <row r="3506" spans="4:8">
      <c r="D3506" s="245"/>
      <c r="H3506" s="245"/>
    </row>
    <row r="3507" spans="4:8">
      <c r="D3507" s="245"/>
      <c r="H3507" s="245"/>
    </row>
    <row r="3508" spans="4:8">
      <c r="D3508" s="245"/>
      <c r="H3508" s="245"/>
    </row>
    <row r="3509" spans="4:8">
      <c r="D3509" s="245"/>
      <c r="H3509" s="245"/>
    </row>
    <row r="3510" spans="4:8">
      <c r="D3510" s="245"/>
      <c r="H3510" s="245"/>
    </row>
    <row r="3511" spans="4:8">
      <c r="D3511" s="245"/>
      <c r="H3511" s="245"/>
    </row>
    <row r="3512" spans="4:8">
      <c r="D3512" s="245"/>
      <c r="H3512" s="245"/>
    </row>
    <row r="3513" spans="4:8">
      <c r="D3513" s="245"/>
      <c r="H3513" s="245"/>
    </row>
    <row r="3514" spans="4:8">
      <c r="D3514" s="245"/>
      <c r="H3514" s="245"/>
    </row>
    <row r="3515" spans="4:8">
      <c r="D3515" s="245"/>
      <c r="H3515" s="245"/>
    </row>
    <row r="3516" spans="4:8">
      <c r="D3516" s="245"/>
      <c r="H3516" s="245"/>
    </row>
    <row r="3517" spans="4:8">
      <c r="D3517" s="245"/>
      <c r="H3517" s="245"/>
    </row>
    <row r="3518" spans="4:8">
      <c r="D3518" s="245"/>
      <c r="H3518" s="245"/>
    </row>
    <row r="3519" spans="4:8">
      <c r="D3519" s="245"/>
      <c r="H3519" s="245"/>
    </row>
    <row r="3520" spans="4:8">
      <c r="D3520" s="245"/>
      <c r="H3520" s="245"/>
    </row>
    <row r="3521" spans="4:8">
      <c r="D3521" s="245"/>
      <c r="H3521" s="245"/>
    </row>
    <row r="3522" spans="4:8">
      <c r="D3522" s="245"/>
      <c r="H3522" s="245"/>
    </row>
    <row r="3523" spans="4:8">
      <c r="D3523" s="245"/>
      <c r="H3523" s="245"/>
    </row>
    <row r="3524" spans="4:8">
      <c r="D3524" s="245"/>
      <c r="H3524" s="245"/>
    </row>
    <row r="3525" spans="4:8">
      <c r="D3525" s="245"/>
      <c r="H3525" s="245"/>
    </row>
    <row r="3526" spans="4:8">
      <c r="D3526" s="245"/>
      <c r="H3526" s="245"/>
    </row>
    <row r="3527" spans="4:8">
      <c r="D3527" s="245"/>
      <c r="H3527" s="245"/>
    </row>
    <row r="3528" spans="4:8">
      <c r="D3528" s="245"/>
      <c r="H3528" s="245"/>
    </row>
    <row r="3529" spans="4:8">
      <c r="D3529" s="245"/>
      <c r="H3529" s="245"/>
    </row>
    <row r="3530" spans="4:8">
      <c r="D3530" s="245"/>
      <c r="H3530" s="245"/>
    </row>
    <row r="3531" spans="4:8">
      <c r="D3531" s="245"/>
      <c r="H3531" s="245"/>
    </row>
    <row r="3532" spans="4:8">
      <c r="D3532" s="245"/>
      <c r="H3532" s="245"/>
    </row>
    <row r="3533" spans="4:8">
      <c r="D3533" s="245"/>
      <c r="H3533" s="245"/>
    </row>
    <row r="3534" spans="4:8">
      <c r="D3534" s="245"/>
      <c r="H3534" s="245"/>
    </row>
    <row r="3535" spans="4:8">
      <c r="D3535" s="245"/>
      <c r="H3535" s="245"/>
    </row>
    <row r="3536" spans="4:8">
      <c r="D3536" s="245"/>
      <c r="H3536" s="245"/>
    </row>
    <row r="3537" spans="4:8">
      <c r="D3537" s="245"/>
      <c r="H3537" s="245"/>
    </row>
    <row r="3538" spans="4:8">
      <c r="D3538" s="245"/>
      <c r="H3538" s="245"/>
    </row>
    <row r="3539" spans="4:8">
      <c r="D3539" s="245"/>
      <c r="H3539" s="245"/>
    </row>
    <row r="3540" spans="4:8">
      <c r="D3540" s="245"/>
      <c r="H3540" s="245"/>
    </row>
    <row r="3541" spans="4:8">
      <c r="D3541" s="245"/>
      <c r="H3541" s="245"/>
    </row>
    <row r="3542" spans="4:8">
      <c r="D3542" s="245"/>
      <c r="H3542" s="245"/>
    </row>
    <row r="3543" spans="4:8">
      <c r="D3543" s="245"/>
      <c r="H3543" s="245"/>
    </row>
    <row r="3544" spans="4:8">
      <c r="D3544" s="245"/>
      <c r="H3544" s="245"/>
    </row>
    <row r="3545" spans="4:8">
      <c r="D3545" s="245"/>
      <c r="H3545" s="245"/>
    </row>
    <row r="3546" spans="4:8">
      <c r="D3546" s="245"/>
      <c r="H3546" s="245"/>
    </row>
    <row r="3547" spans="4:8">
      <c r="D3547" s="245"/>
      <c r="H3547" s="245"/>
    </row>
    <row r="3548" spans="4:8">
      <c r="D3548" s="245"/>
      <c r="H3548" s="245"/>
    </row>
    <row r="3549" spans="4:8">
      <c r="D3549" s="245"/>
      <c r="H3549" s="245"/>
    </row>
    <row r="3550" spans="4:8">
      <c r="D3550" s="245"/>
      <c r="H3550" s="245"/>
    </row>
    <row r="3551" spans="4:8">
      <c r="D3551" s="245"/>
      <c r="H3551" s="245"/>
    </row>
    <row r="3552" spans="4:8">
      <c r="D3552" s="245"/>
      <c r="H3552" s="245"/>
    </row>
    <row r="3553" spans="4:8">
      <c r="D3553" s="245"/>
      <c r="H3553" s="245"/>
    </row>
    <row r="3554" spans="4:8">
      <c r="D3554" s="245"/>
      <c r="H3554" s="245"/>
    </row>
    <row r="3555" spans="4:8">
      <c r="D3555" s="245"/>
      <c r="H3555" s="245"/>
    </row>
    <row r="3556" spans="4:8">
      <c r="D3556" s="245"/>
      <c r="H3556" s="245"/>
    </row>
    <row r="3557" spans="4:8">
      <c r="D3557" s="245"/>
      <c r="H3557" s="245"/>
    </row>
    <row r="3558" spans="4:8">
      <c r="D3558" s="245"/>
      <c r="H3558" s="245"/>
    </row>
    <row r="3559" spans="4:8">
      <c r="D3559" s="245"/>
      <c r="H3559" s="245"/>
    </row>
    <row r="3560" spans="4:8">
      <c r="D3560" s="245"/>
      <c r="H3560" s="245"/>
    </row>
    <row r="3561" spans="4:8">
      <c r="D3561" s="245"/>
      <c r="H3561" s="245"/>
    </row>
    <row r="3562" spans="4:8">
      <c r="D3562" s="245"/>
      <c r="H3562" s="245"/>
    </row>
    <row r="3563" spans="4:8">
      <c r="D3563" s="245"/>
      <c r="H3563" s="245"/>
    </row>
    <row r="3564" spans="4:8">
      <c r="D3564" s="245"/>
      <c r="H3564" s="245"/>
    </row>
    <row r="3565" spans="4:8">
      <c r="D3565" s="245"/>
      <c r="H3565" s="245"/>
    </row>
    <row r="3566" spans="4:8">
      <c r="D3566" s="245"/>
      <c r="H3566" s="245"/>
    </row>
    <row r="3567" spans="4:8">
      <c r="D3567" s="245"/>
      <c r="H3567" s="245"/>
    </row>
    <row r="3568" spans="4:8">
      <c r="D3568" s="245"/>
      <c r="H3568" s="245"/>
    </row>
    <row r="3569" spans="4:8">
      <c r="D3569" s="245"/>
      <c r="H3569" s="245"/>
    </row>
    <row r="3570" spans="4:8">
      <c r="D3570" s="245"/>
      <c r="H3570" s="245"/>
    </row>
    <row r="3571" spans="4:8">
      <c r="D3571" s="245"/>
      <c r="H3571" s="245"/>
    </row>
    <row r="3572" spans="4:8">
      <c r="D3572" s="245"/>
      <c r="H3572" s="245"/>
    </row>
    <row r="3573" spans="4:8">
      <c r="D3573" s="245"/>
      <c r="H3573" s="245"/>
    </row>
    <row r="3574" spans="4:8">
      <c r="D3574" s="245"/>
      <c r="H3574" s="245"/>
    </row>
    <row r="3575" spans="4:8">
      <c r="D3575" s="245"/>
      <c r="H3575" s="245"/>
    </row>
    <row r="3576" spans="4:8">
      <c r="D3576" s="245"/>
      <c r="H3576" s="245"/>
    </row>
    <row r="3577" spans="4:8">
      <c r="D3577" s="245"/>
      <c r="H3577" s="245"/>
    </row>
    <row r="3578" spans="4:8">
      <c r="D3578" s="245"/>
      <c r="H3578" s="245"/>
    </row>
    <row r="3579" spans="4:8">
      <c r="D3579" s="245"/>
      <c r="H3579" s="245"/>
    </row>
    <row r="3580" spans="4:8">
      <c r="D3580" s="245"/>
      <c r="H3580" s="245"/>
    </row>
    <row r="3581" spans="4:8">
      <c r="D3581" s="245"/>
      <c r="H3581" s="245"/>
    </row>
    <row r="3582" spans="4:8">
      <c r="D3582" s="245"/>
      <c r="H3582" s="245"/>
    </row>
    <row r="3583" spans="4:8">
      <c r="D3583" s="245"/>
      <c r="H3583" s="245"/>
    </row>
    <row r="3584" spans="4:8">
      <c r="D3584" s="245"/>
      <c r="H3584" s="245"/>
    </row>
    <row r="3585" spans="4:8">
      <c r="D3585" s="245"/>
      <c r="H3585" s="245"/>
    </row>
    <row r="3586" spans="4:8">
      <c r="D3586" s="245"/>
      <c r="H3586" s="245"/>
    </row>
    <row r="3587" spans="4:8">
      <c r="D3587" s="245"/>
      <c r="H3587" s="245"/>
    </row>
    <row r="3588" spans="4:8">
      <c r="D3588" s="245"/>
      <c r="H3588" s="245"/>
    </row>
    <row r="3589" spans="4:8">
      <c r="D3589" s="245"/>
      <c r="H3589" s="245"/>
    </row>
    <row r="3590" spans="4:8">
      <c r="D3590" s="245"/>
      <c r="H3590" s="245"/>
    </row>
    <row r="3591" spans="4:8">
      <c r="D3591" s="245"/>
      <c r="H3591" s="245"/>
    </row>
    <row r="3592" spans="4:8">
      <c r="D3592" s="245"/>
      <c r="H3592" s="245"/>
    </row>
    <row r="3593" spans="4:8">
      <c r="D3593" s="245"/>
      <c r="H3593" s="245"/>
    </row>
    <row r="3594" spans="4:8">
      <c r="D3594" s="245"/>
      <c r="H3594" s="245"/>
    </row>
    <row r="3595" spans="4:8">
      <c r="D3595" s="245"/>
      <c r="H3595" s="245"/>
    </row>
    <row r="3596" spans="4:8">
      <c r="D3596" s="245"/>
      <c r="H3596" s="245"/>
    </row>
    <row r="3597" spans="4:8">
      <c r="D3597" s="245"/>
      <c r="H3597" s="245"/>
    </row>
    <row r="3598" spans="4:8">
      <c r="D3598" s="245"/>
      <c r="H3598" s="245"/>
    </row>
    <row r="3599" spans="4:8">
      <c r="D3599" s="245"/>
      <c r="H3599" s="245"/>
    </row>
    <row r="3600" spans="4:8">
      <c r="D3600" s="245"/>
      <c r="H3600" s="245"/>
    </row>
    <row r="3601" spans="4:8">
      <c r="D3601" s="245"/>
      <c r="H3601" s="245"/>
    </row>
    <row r="3602" spans="4:8">
      <c r="D3602" s="245"/>
      <c r="H3602" s="245"/>
    </row>
    <row r="3603" spans="4:8">
      <c r="D3603" s="245"/>
      <c r="H3603" s="245"/>
    </row>
    <row r="3604" spans="4:8">
      <c r="D3604" s="245"/>
      <c r="H3604" s="245"/>
    </row>
    <row r="3605" spans="4:8">
      <c r="D3605" s="245"/>
      <c r="H3605" s="245"/>
    </row>
    <row r="3606" spans="4:8">
      <c r="D3606" s="245"/>
      <c r="H3606" s="245"/>
    </row>
    <row r="3607" spans="4:8">
      <c r="D3607" s="245"/>
      <c r="H3607" s="245"/>
    </row>
    <row r="3608" spans="4:8">
      <c r="D3608" s="245"/>
      <c r="H3608" s="245"/>
    </row>
    <row r="3609" spans="4:8">
      <c r="D3609" s="245"/>
      <c r="H3609" s="245"/>
    </row>
    <row r="3610" spans="4:8">
      <c r="D3610" s="245"/>
      <c r="H3610" s="245"/>
    </row>
    <row r="3611" spans="4:8">
      <c r="D3611" s="245"/>
      <c r="H3611" s="245"/>
    </row>
    <row r="3612" spans="4:8">
      <c r="D3612" s="245"/>
      <c r="H3612" s="245"/>
    </row>
    <row r="3613" spans="4:8">
      <c r="D3613" s="245"/>
      <c r="H3613" s="245"/>
    </row>
    <row r="3614" spans="4:8">
      <c r="D3614" s="245"/>
      <c r="H3614" s="245"/>
    </row>
    <row r="3615" spans="4:8">
      <c r="D3615" s="245"/>
      <c r="H3615" s="245"/>
    </row>
    <row r="3616" spans="4:8">
      <c r="D3616" s="245"/>
      <c r="H3616" s="245"/>
    </row>
    <row r="3617" spans="4:8">
      <c r="D3617" s="245"/>
      <c r="H3617" s="245"/>
    </row>
    <row r="3618" spans="4:8">
      <c r="D3618" s="245"/>
      <c r="H3618" s="245"/>
    </row>
    <row r="3619" spans="4:8">
      <c r="D3619" s="245"/>
      <c r="H3619" s="245"/>
    </row>
    <row r="3620" spans="4:8">
      <c r="D3620" s="245"/>
      <c r="H3620" s="245"/>
    </row>
    <row r="3621" spans="4:8">
      <c r="D3621" s="245"/>
      <c r="H3621" s="245"/>
    </row>
    <row r="3622" spans="4:8">
      <c r="D3622" s="245"/>
      <c r="H3622" s="245"/>
    </row>
    <row r="3623" spans="4:8">
      <c r="D3623" s="245"/>
      <c r="H3623" s="245"/>
    </row>
    <row r="3624" spans="4:8">
      <c r="D3624" s="245"/>
      <c r="H3624" s="245"/>
    </row>
    <row r="3625" spans="4:8">
      <c r="D3625" s="245"/>
      <c r="H3625" s="245"/>
    </row>
    <row r="3626" spans="4:8">
      <c r="D3626" s="245"/>
      <c r="H3626" s="245"/>
    </row>
    <row r="3627" spans="4:8">
      <c r="D3627" s="245"/>
      <c r="H3627" s="245"/>
    </row>
    <row r="3628" spans="4:8">
      <c r="D3628" s="245"/>
      <c r="H3628" s="245"/>
    </row>
    <row r="3629" spans="4:8">
      <c r="D3629" s="245"/>
      <c r="H3629" s="245"/>
    </row>
    <row r="3630" spans="4:8">
      <c r="D3630" s="245"/>
      <c r="H3630" s="245"/>
    </row>
    <row r="3631" spans="4:8">
      <c r="D3631" s="245"/>
      <c r="H3631" s="245"/>
    </row>
    <row r="3632" spans="4:8">
      <c r="D3632" s="245"/>
      <c r="H3632" s="245"/>
    </row>
    <row r="3633" spans="4:8">
      <c r="D3633" s="245"/>
      <c r="H3633" s="245"/>
    </row>
    <row r="3634" spans="4:8">
      <c r="D3634" s="245"/>
      <c r="H3634" s="245"/>
    </row>
    <row r="3635" spans="4:8">
      <c r="D3635" s="245"/>
      <c r="H3635" s="245"/>
    </row>
    <row r="3636" spans="4:8">
      <c r="D3636" s="245"/>
      <c r="H3636" s="245"/>
    </row>
    <row r="3637" spans="4:8">
      <c r="D3637" s="245"/>
      <c r="H3637" s="245"/>
    </row>
    <row r="3638" spans="4:8">
      <c r="D3638" s="245"/>
      <c r="H3638" s="245"/>
    </row>
    <row r="3639" spans="4:8">
      <c r="D3639" s="245"/>
      <c r="H3639" s="245"/>
    </row>
    <row r="3640" spans="4:8">
      <c r="D3640" s="245"/>
      <c r="H3640" s="245"/>
    </row>
    <row r="3641" spans="4:8">
      <c r="D3641" s="245"/>
      <c r="H3641" s="245"/>
    </row>
    <row r="3642" spans="4:8">
      <c r="D3642" s="245"/>
      <c r="H3642" s="245"/>
    </row>
    <row r="3643" spans="4:8">
      <c r="D3643" s="245"/>
      <c r="H3643" s="245"/>
    </row>
    <row r="3644" spans="4:8">
      <c r="D3644" s="245"/>
      <c r="H3644" s="245"/>
    </row>
    <row r="3645" spans="4:8">
      <c r="D3645" s="245"/>
      <c r="H3645" s="245"/>
    </row>
    <row r="3646" spans="4:8">
      <c r="D3646" s="245"/>
      <c r="H3646" s="245"/>
    </row>
    <row r="3647" spans="4:8">
      <c r="D3647" s="245"/>
      <c r="H3647" s="245"/>
    </row>
    <row r="3648" spans="4:8">
      <c r="D3648" s="245"/>
      <c r="H3648" s="245"/>
    </row>
    <row r="3649" spans="4:8">
      <c r="D3649" s="245"/>
      <c r="H3649" s="245"/>
    </row>
    <row r="3650" spans="4:8">
      <c r="D3650" s="245"/>
      <c r="H3650" s="245"/>
    </row>
    <row r="3651" spans="4:8">
      <c r="D3651" s="245"/>
      <c r="H3651" s="245"/>
    </row>
    <row r="3652" spans="4:8">
      <c r="D3652" s="245"/>
      <c r="H3652" s="245"/>
    </row>
    <row r="3653" spans="4:8">
      <c r="D3653" s="245"/>
      <c r="H3653" s="245"/>
    </row>
    <row r="3654" spans="4:8">
      <c r="D3654" s="245"/>
      <c r="H3654" s="245"/>
    </row>
    <row r="3655" spans="4:8">
      <c r="D3655" s="245"/>
      <c r="H3655" s="245"/>
    </row>
    <row r="3656" spans="4:8">
      <c r="D3656" s="245"/>
      <c r="H3656" s="245"/>
    </row>
    <row r="3657" spans="4:8">
      <c r="D3657" s="245"/>
      <c r="H3657" s="245"/>
    </row>
    <row r="3658" spans="4:8">
      <c r="D3658" s="245"/>
      <c r="H3658" s="245"/>
    </row>
    <row r="3659" spans="4:8">
      <c r="D3659" s="245"/>
      <c r="H3659" s="245"/>
    </row>
    <row r="3660" spans="4:8">
      <c r="D3660" s="245"/>
      <c r="H3660" s="245"/>
    </row>
    <row r="3661" spans="4:8">
      <c r="D3661" s="245"/>
      <c r="H3661" s="245"/>
    </row>
    <row r="3662" spans="4:8">
      <c r="D3662" s="245"/>
      <c r="H3662" s="245"/>
    </row>
    <row r="3663" spans="4:8">
      <c r="D3663" s="245"/>
      <c r="H3663" s="245"/>
    </row>
    <row r="3664" spans="4:8">
      <c r="D3664" s="245"/>
      <c r="H3664" s="245"/>
    </row>
    <row r="3665" spans="4:8">
      <c r="D3665" s="245"/>
      <c r="H3665" s="245"/>
    </row>
    <row r="3666" spans="4:8">
      <c r="D3666" s="245"/>
      <c r="H3666" s="245"/>
    </row>
    <row r="3667" spans="4:8">
      <c r="D3667" s="245"/>
      <c r="H3667" s="245"/>
    </row>
    <row r="3668" spans="4:8">
      <c r="D3668" s="245"/>
      <c r="H3668" s="245"/>
    </row>
    <row r="3669" spans="4:8">
      <c r="D3669" s="245"/>
      <c r="H3669" s="245"/>
    </row>
    <row r="3670" spans="4:8">
      <c r="D3670" s="245"/>
      <c r="H3670" s="245"/>
    </row>
    <row r="3671" spans="4:8">
      <c r="D3671" s="245"/>
      <c r="H3671" s="245"/>
    </row>
    <row r="3672" spans="4:8">
      <c r="D3672" s="245"/>
      <c r="H3672" s="245"/>
    </row>
    <row r="3673" spans="4:8">
      <c r="D3673" s="245"/>
      <c r="H3673" s="245"/>
    </row>
    <row r="3674" spans="4:8">
      <c r="D3674" s="245"/>
      <c r="H3674" s="245"/>
    </row>
    <row r="3675" spans="4:8">
      <c r="D3675" s="245"/>
      <c r="H3675" s="245"/>
    </row>
    <row r="3676" spans="4:8">
      <c r="D3676" s="245"/>
      <c r="H3676" s="245"/>
    </row>
    <row r="3677" spans="4:8">
      <c r="D3677" s="245"/>
      <c r="H3677" s="245"/>
    </row>
    <row r="3678" spans="4:8">
      <c r="D3678" s="245"/>
      <c r="H3678" s="245"/>
    </row>
    <row r="3679" spans="4:8">
      <c r="D3679" s="245"/>
      <c r="H3679" s="245"/>
    </row>
    <row r="3680" spans="4:8">
      <c r="D3680" s="245"/>
      <c r="H3680" s="245"/>
    </row>
    <row r="3681" spans="4:8">
      <c r="D3681" s="245"/>
      <c r="H3681" s="245"/>
    </row>
    <row r="3682" spans="4:8">
      <c r="D3682" s="245"/>
      <c r="H3682" s="245"/>
    </row>
    <row r="3683" spans="4:8">
      <c r="D3683" s="245"/>
      <c r="H3683" s="245"/>
    </row>
    <row r="3684" spans="4:8">
      <c r="D3684" s="245"/>
      <c r="H3684" s="245"/>
    </row>
    <row r="3685" spans="4:8">
      <c r="D3685" s="245"/>
      <c r="H3685" s="245"/>
    </row>
    <row r="3686" spans="4:8">
      <c r="D3686" s="245"/>
      <c r="H3686" s="245"/>
    </row>
    <row r="3687" spans="4:8">
      <c r="D3687" s="245"/>
      <c r="H3687" s="245"/>
    </row>
    <row r="3688" spans="4:8">
      <c r="D3688" s="245"/>
      <c r="H3688" s="245"/>
    </row>
    <row r="3689" spans="4:8">
      <c r="D3689" s="245"/>
      <c r="H3689" s="245"/>
    </row>
    <row r="3690" spans="4:8">
      <c r="D3690" s="245"/>
      <c r="H3690" s="245"/>
    </row>
    <row r="3691" spans="4:8">
      <c r="D3691" s="245"/>
      <c r="H3691" s="245"/>
    </row>
    <row r="3692" spans="4:8">
      <c r="D3692" s="245"/>
      <c r="H3692" s="245"/>
    </row>
    <row r="3693" spans="4:8">
      <c r="D3693" s="245"/>
      <c r="H3693" s="245"/>
    </row>
    <row r="3694" spans="4:8">
      <c r="D3694" s="245"/>
      <c r="H3694" s="245"/>
    </row>
    <row r="3695" spans="4:8">
      <c r="D3695" s="245"/>
      <c r="H3695" s="245"/>
    </row>
    <row r="3696" spans="4:8">
      <c r="D3696" s="245"/>
      <c r="H3696" s="245"/>
    </row>
    <row r="3697" spans="4:8">
      <c r="D3697" s="245"/>
      <c r="H3697" s="245"/>
    </row>
    <row r="3698" spans="4:8">
      <c r="D3698" s="245"/>
      <c r="H3698" s="245"/>
    </row>
    <row r="3699" spans="4:8">
      <c r="D3699" s="245"/>
      <c r="H3699" s="245"/>
    </row>
    <row r="3700" spans="4:8">
      <c r="D3700" s="245"/>
      <c r="H3700" s="245"/>
    </row>
    <row r="3701" spans="4:8">
      <c r="D3701" s="245"/>
      <c r="H3701" s="245"/>
    </row>
    <row r="3702" spans="4:8">
      <c r="D3702" s="245"/>
      <c r="H3702" s="245"/>
    </row>
    <row r="3703" spans="4:8">
      <c r="D3703" s="245"/>
      <c r="H3703" s="245"/>
    </row>
    <row r="3704" spans="4:8">
      <c r="D3704" s="245"/>
      <c r="H3704" s="245"/>
    </row>
    <row r="3705" spans="4:8">
      <c r="D3705" s="245"/>
      <c r="H3705" s="245"/>
    </row>
    <row r="3706" spans="4:8">
      <c r="D3706" s="245"/>
      <c r="H3706" s="245"/>
    </row>
    <row r="3707" spans="4:8">
      <c r="D3707" s="245"/>
      <c r="H3707" s="245"/>
    </row>
    <row r="3708" spans="4:8">
      <c r="D3708" s="245"/>
      <c r="H3708" s="245"/>
    </row>
    <row r="3709" spans="4:8">
      <c r="D3709" s="245"/>
      <c r="H3709" s="245"/>
    </row>
    <row r="3710" spans="4:8">
      <c r="D3710" s="245"/>
      <c r="H3710" s="245"/>
    </row>
    <row r="3711" spans="4:8">
      <c r="D3711" s="245"/>
      <c r="H3711" s="245"/>
    </row>
    <row r="3712" spans="4:8">
      <c r="D3712" s="245"/>
      <c r="H3712" s="245"/>
    </row>
    <row r="3713" spans="4:8">
      <c r="D3713" s="245"/>
      <c r="H3713" s="245"/>
    </row>
    <row r="3714" spans="4:8">
      <c r="D3714" s="245"/>
      <c r="H3714" s="245"/>
    </row>
    <row r="3715" spans="4:8">
      <c r="D3715" s="245"/>
      <c r="H3715" s="245"/>
    </row>
    <row r="3716" spans="4:8">
      <c r="D3716" s="245"/>
      <c r="H3716" s="245"/>
    </row>
    <row r="3717" spans="4:8">
      <c r="D3717" s="245"/>
      <c r="H3717" s="245"/>
    </row>
    <row r="3718" spans="4:8">
      <c r="D3718" s="245"/>
      <c r="H3718" s="245"/>
    </row>
    <row r="3719" spans="4:8">
      <c r="D3719" s="245"/>
      <c r="H3719" s="245"/>
    </row>
    <row r="3720" spans="4:8">
      <c r="D3720" s="245"/>
      <c r="H3720" s="245"/>
    </row>
    <row r="3721" spans="4:8">
      <c r="D3721" s="245"/>
      <c r="H3721" s="245"/>
    </row>
    <row r="3722" spans="4:8">
      <c r="D3722" s="245"/>
      <c r="H3722" s="245"/>
    </row>
    <row r="3723" spans="4:8">
      <c r="D3723" s="245"/>
      <c r="H3723" s="245"/>
    </row>
    <row r="3724" spans="4:8">
      <c r="D3724" s="245"/>
      <c r="H3724" s="245"/>
    </row>
    <row r="3725" spans="4:8">
      <c r="D3725" s="245"/>
      <c r="H3725" s="245"/>
    </row>
    <row r="3726" spans="4:8">
      <c r="D3726" s="245"/>
      <c r="H3726" s="245"/>
    </row>
    <row r="3727" spans="4:8">
      <c r="D3727" s="245"/>
      <c r="H3727" s="245"/>
    </row>
    <row r="3728" spans="4:8">
      <c r="D3728" s="245"/>
      <c r="H3728" s="245"/>
    </row>
    <row r="3729" spans="4:8">
      <c r="D3729" s="245"/>
      <c r="H3729" s="245"/>
    </row>
    <row r="3730" spans="4:8">
      <c r="D3730" s="245"/>
      <c r="H3730" s="245"/>
    </row>
    <row r="3731" spans="4:8">
      <c r="D3731" s="245"/>
      <c r="H3731" s="245"/>
    </row>
    <row r="3732" spans="4:8">
      <c r="D3732" s="245"/>
      <c r="H3732" s="245"/>
    </row>
    <row r="3733" spans="4:8">
      <c r="D3733" s="245"/>
      <c r="H3733" s="245"/>
    </row>
    <row r="3734" spans="4:8">
      <c r="D3734" s="245"/>
      <c r="H3734" s="245"/>
    </row>
    <row r="3735" spans="4:8">
      <c r="D3735" s="245"/>
      <c r="H3735" s="245"/>
    </row>
    <row r="3736" spans="4:8">
      <c r="D3736" s="245"/>
      <c r="H3736" s="245"/>
    </row>
    <row r="3737" spans="4:8">
      <c r="D3737" s="245"/>
      <c r="H3737" s="245"/>
    </row>
    <row r="3738" spans="4:8">
      <c r="D3738" s="245"/>
      <c r="H3738" s="245"/>
    </row>
    <row r="3739" spans="4:8">
      <c r="D3739" s="245"/>
      <c r="H3739" s="245"/>
    </row>
    <row r="3740" spans="4:8">
      <c r="D3740" s="245"/>
      <c r="H3740" s="245"/>
    </row>
    <row r="3741" spans="4:8">
      <c r="D3741" s="245"/>
      <c r="H3741" s="245"/>
    </row>
    <row r="3742" spans="4:8">
      <c r="D3742" s="245"/>
      <c r="H3742" s="245"/>
    </row>
    <row r="3743" spans="4:8">
      <c r="D3743" s="245"/>
      <c r="H3743" s="245"/>
    </row>
    <row r="3744" spans="4:8">
      <c r="D3744" s="245"/>
      <c r="H3744" s="245"/>
    </row>
    <row r="3745" spans="4:8">
      <c r="D3745" s="245"/>
      <c r="H3745" s="245"/>
    </row>
    <row r="3746" spans="4:8">
      <c r="D3746" s="245"/>
      <c r="H3746" s="245"/>
    </row>
    <row r="3747" spans="4:8">
      <c r="D3747" s="245"/>
      <c r="H3747" s="245"/>
    </row>
    <row r="3748" spans="4:8">
      <c r="D3748" s="245"/>
      <c r="H3748" s="245"/>
    </row>
    <row r="3749" spans="4:8">
      <c r="D3749" s="245"/>
      <c r="H3749" s="245"/>
    </row>
    <row r="3750" spans="4:8">
      <c r="D3750" s="245"/>
      <c r="H3750" s="245"/>
    </row>
    <row r="3751" spans="4:8">
      <c r="D3751" s="245"/>
      <c r="H3751" s="245"/>
    </row>
    <row r="3752" spans="4:8">
      <c r="D3752" s="245"/>
      <c r="H3752" s="245"/>
    </row>
    <row r="3753" spans="4:8">
      <c r="D3753" s="245"/>
      <c r="H3753" s="245"/>
    </row>
    <row r="3754" spans="4:8">
      <c r="D3754" s="245"/>
      <c r="H3754" s="245"/>
    </row>
    <row r="3755" spans="4:8">
      <c r="D3755" s="245"/>
      <c r="H3755" s="245"/>
    </row>
    <row r="3756" spans="4:8">
      <c r="D3756" s="245"/>
      <c r="H3756" s="245"/>
    </row>
    <row r="3757" spans="4:8">
      <c r="D3757" s="245"/>
      <c r="H3757" s="245"/>
    </row>
    <row r="3758" spans="4:8">
      <c r="D3758" s="245"/>
      <c r="H3758" s="245"/>
    </row>
    <row r="3759" spans="4:8">
      <c r="D3759" s="245"/>
      <c r="H3759" s="245"/>
    </row>
    <row r="3760" spans="4:8">
      <c r="D3760" s="245"/>
      <c r="H3760" s="245"/>
    </row>
    <row r="3761" spans="4:8">
      <c r="D3761" s="245"/>
      <c r="H3761" s="245"/>
    </row>
    <row r="3762" spans="4:8">
      <c r="D3762" s="245"/>
      <c r="H3762" s="245"/>
    </row>
    <row r="3763" spans="4:8">
      <c r="D3763" s="245"/>
      <c r="H3763" s="245"/>
    </row>
    <row r="3764" spans="4:8">
      <c r="D3764" s="245"/>
      <c r="H3764" s="245"/>
    </row>
    <row r="3765" spans="4:8">
      <c r="D3765" s="245"/>
      <c r="H3765" s="245"/>
    </row>
    <row r="3766" spans="4:8">
      <c r="D3766" s="245"/>
      <c r="H3766" s="245"/>
    </row>
    <row r="3767" spans="4:8">
      <c r="D3767" s="245"/>
      <c r="H3767" s="245"/>
    </row>
    <row r="3768" spans="4:8">
      <c r="D3768" s="245"/>
      <c r="H3768" s="245"/>
    </row>
    <row r="3769" spans="4:8">
      <c r="D3769" s="245"/>
      <c r="H3769" s="245"/>
    </row>
    <row r="3770" spans="4:8">
      <c r="D3770" s="245"/>
      <c r="H3770" s="245"/>
    </row>
    <row r="3771" spans="4:8">
      <c r="D3771" s="245"/>
      <c r="H3771" s="245"/>
    </row>
    <row r="3772" spans="4:8">
      <c r="D3772" s="245"/>
      <c r="H3772" s="245"/>
    </row>
    <row r="3773" spans="4:8">
      <c r="D3773" s="245"/>
      <c r="H3773" s="245"/>
    </row>
    <row r="3774" spans="4:8">
      <c r="D3774" s="245"/>
      <c r="H3774" s="245"/>
    </row>
    <row r="3775" spans="4:8">
      <c r="D3775" s="245"/>
      <c r="H3775" s="245"/>
    </row>
    <row r="3776" spans="4:8">
      <c r="D3776" s="245"/>
      <c r="H3776" s="245"/>
    </row>
    <row r="3777" spans="4:8">
      <c r="D3777" s="245"/>
      <c r="H3777" s="245"/>
    </row>
    <row r="3778" spans="4:8">
      <c r="D3778" s="245"/>
      <c r="H3778" s="245"/>
    </row>
    <row r="3779" spans="4:8">
      <c r="D3779" s="245"/>
      <c r="H3779" s="245"/>
    </row>
    <row r="3780" spans="4:8">
      <c r="D3780" s="245"/>
      <c r="H3780" s="245"/>
    </row>
    <row r="3781" spans="4:8">
      <c r="D3781" s="245"/>
      <c r="H3781" s="245"/>
    </row>
    <row r="3782" spans="4:8">
      <c r="D3782" s="245"/>
      <c r="H3782" s="245"/>
    </row>
    <row r="3783" spans="4:8">
      <c r="D3783" s="245"/>
      <c r="H3783" s="245"/>
    </row>
    <row r="3784" spans="4:8">
      <c r="D3784" s="245"/>
      <c r="H3784" s="245"/>
    </row>
    <row r="3785" spans="4:8">
      <c r="D3785" s="245"/>
      <c r="H3785" s="245"/>
    </row>
    <row r="3786" spans="4:8">
      <c r="D3786" s="245"/>
      <c r="H3786" s="245"/>
    </row>
    <row r="3787" spans="4:8">
      <c r="D3787" s="245"/>
      <c r="H3787" s="245"/>
    </row>
    <row r="3788" spans="4:8">
      <c r="D3788" s="245"/>
      <c r="H3788" s="245"/>
    </row>
    <row r="3789" spans="4:8">
      <c r="D3789" s="245"/>
      <c r="H3789" s="245"/>
    </row>
    <row r="3790" spans="4:8">
      <c r="D3790" s="245"/>
      <c r="H3790" s="245"/>
    </row>
    <row r="3791" spans="4:8">
      <c r="D3791" s="245"/>
      <c r="H3791" s="245"/>
    </row>
    <row r="3792" spans="4:8">
      <c r="D3792" s="245"/>
      <c r="H3792" s="245"/>
    </row>
    <row r="3793" spans="4:8">
      <c r="D3793" s="245"/>
      <c r="H3793" s="245"/>
    </row>
    <row r="3794" spans="4:8">
      <c r="D3794" s="245"/>
      <c r="H3794" s="245"/>
    </row>
    <row r="3795" spans="4:8">
      <c r="D3795" s="245"/>
      <c r="H3795" s="245"/>
    </row>
    <row r="3796" spans="4:8">
      <c r="D3796" s="245"/>
      <c r="H3796" s="245"/>
    </row>
    <row r="3797" spans="4:8">
      <c r="D3797" s="245"/>
      <c r="H3797" s="245"/>
    </row>
    <row r="3798" spans="4:8">
      <c r="D3798" s="245"/>
      <c r="H3798" s="245"/>
    </row>
    <row r="3799" spans="4:8">
      <c r="D3799" s="245"/>
      <c r="H3799" s="245"/>
    </row>
    <row r="3800" spans="4:8">
      <c r="D3800" s="245"/>
      <c r="H3800" s="245"/>
    </row>
    <row r="3801" spans="4:8">
      <c r="D3801" s="245"/>
      <c r="H3801" s="245"/>
    </row>
    <row r="3802" spans="4:8">
      <c r="D3802" s="245"/>
      <c r="H3802" s="245"/>
    </row>
    <row r="3803" spans="4:8">
      <c r="D3803" s="245"/>
      <c r="H3803" s="245"/>
    </row>
    <row r="3804" spans="4:8">
      <c r="D3804" s="245"/>
      <c r="H3804" s="245"/>
    </row>
    <row r="3805" spans="4:8">
      <c r="D3805" s="245"/>
      <c r="H3805" s="245"/>
    </row>
    <row r="3806" spans="4:8">
      <c r="D3806" s="245"/>
      <c r="H3806" s="245"/>
    </row>
    <row r="3807" spans="4:8">
      <c r="D3807" s="245"/>
      <c r="H3807" s="245"/>
    </row>
    <row r="3808" spans="4:8">
      <c r="D3808" s="245"/>
      <c r="H3808" s="245"/>
    </row>
    <row r="3809" spans="4:8">
      <c r="D3809" s="245"/>
      <c r="H3809" s="245"/>
    </row>
    <row r="3810" spans="4:8">
      <c r="D3810" s="245"/>
      <c r="H3810" s="245"/>
    </row>
    <row r="3811" spans="4:8">
      <c r="D3811" s="245"/>
      <c r="H3811" s="245"/>
    </row>
    <row r="3812" spans="4:8">
      <c r="D3812" s="245"/>
      <c r="H3812" s="245"/>
    </row>
    <row r="3813" spans="4:8">
      <c r="D3813" s="245"/>
      <c r="H3813" s="245"/>
    </row>
    <row r="3814" spans="4:8">
      <c r="D3814" s="245"/>
      <c r="H3814" s="245"/>
    </row>
    <row r="3815" spans="4:8">
      <c r="D3815" s="245"/>
      <c r="H3815" s="245"/>
    </row>
    <row r="3816" spans="4:8">
      <c r="D3816" s="245"/>
      <c r="H3816" s="245"/>
    </row>
    <row r="3817" spans="4:8">
      <c r="D3817" s="245"/>
      <c r="H3817" s="245"/>
    </row>
    <row r="3818" spans="4:8">
      <c r="D3818" s="245"/>
      <c r="H3818" s="245"/>
    </row>
    <row r="3819" spans="4:8">
      <c r="D3819" s="245"/>
      <c r="H3819" s="245"/>
    </row>
    <row r="3820" spans="4:8">
      <c r="D3820" s="245"/>
      <c r="H3820" s="245"/>
    </row>
    <row r="3821" spans="4:8">
      <c r="D3821" s="245"/>
      <c r="H3821" s="245"/>
    </row>
    <row r="3822" spans="4:8">
      <c r="D3822" s="245"/>
      <c r="H3822" s="245"/>
    </row>
    <row r="3823" spans="4:8">
      <c r="D3823" s="245"/>
      <c r="H3823" s="245"/>
    </row>
    <row r="3824" spans="4:8">
      <c r="D3824" s="245"/>
      <c r="H3824" s="245"/>
    </row>
    <row r="3825" spans="4:8">
      <c r="D3825" s="245"/>
      <c r="H3825" s="245"/>
    </row>
    <row r="3826" spans="4:8">
      <c r="D3826" s="245"/>
      <c r="H3826" s="245"/>
    </row>
    <row r="3827" spans="4:8">
      <c r="D3827" s="245"/>
      <c r="H3827" s="245"/>
    </row>
    <row r="3828" spans="4:8">
      <c r="D3828" s="245"/>
      <c r="H3828" s="245"/>
    </row>
    <row r="3829" spans="4:8">
      <c r="D3829" s="245"/>
      <c r="H3829" s="245"/>
    </row>
    <row r="3830" spans="4:8">
      <c r="D3830" s="245"/>
      <c r="H3830" s="245"/>
    </row>
    <row r="3831" spans="4:8">
      <c r="D3831" s="245"/>
      <c r="H3831" s="245"/>
    </row>
    <row r="3832" spans="4:8">
      <c r="D3832" s="245"/>
      <c r="H3832" s="245"/>
    </row>
    <row r="3833" spans="4:8">
      <c r="D3833" s="245"/>
      <c r="H3833" s="245"/>
    </row>
    <row r="3834" spans="4:8">
      <c r="D3834" s="245"/>
      <c r="H3834" s="245"/>
    </row>
    <row r="3835" spans="4:8">
      <c r="D3835" s="245"/>
      <c r="H3835" s="245"/>
    </row>
    <row r="3836" spans="4:8">
      <c r="D3836" s="245"/>
      <c r="H3836" s="245"/>
    </row>
    <row r="3837" spans="4:8">
      <c r="D3837" s="245"/>
      <c r="H3837" s="245"/>
    </row>
    <row r="3838" spans="4:8">
      <c r="D3838" s="245"/>
      <c r="H3838" s="245"/>
    </row>
    <row r="3839" spans="4:8">
      <c r="D3839" s="245"/>
      <c r="H3839" s="245"/>
    </row>
    <row r="3840" spans="4:8">
      <c r="D3840" s="245"/>
      <c r="H3840" s="245"/>
    </row>
    <row r="3841" spans="4:8">
      <c r="D3841" s="245"/>
      <c r="H3841" s="245"/>
    </row>
    <row r="3842" spans="4:8">
      <c r="D3842" s="245"/>
      <c r="H3842" s="245"/>
    </row>
    <row r="3843" spans="4:8">
      <c r="D3843" s="245"/>
      <c r="H3843" s="245"/>
    </row>
    <row r="3844" spans="4:8">
      <c r="D3844" s="245"/>
      <c r="H3844" s="245"/>
    </row>
    <row r="3845" spans="4:8">
      <c r="D3845" s="245"/>
      <c r="H3845" s="245"/>
    </row>
    <row r="3846" spans="4:8">
      <c r="D3846" s="245"/>
      <c r="H3846" s="245"/>
    </row>
    <row r="3847" spans="4:8">
      <c r="D3847" s="245"/>
      <c r="H3847" s="245"/>
    </row>
    <row r="3848" spans="4:8">
      <c r="D3848" s="245"/>
      <c r="H3848" s="245"/>
    </row>
    <row r="3849" spans="4:8">
      <c r="D3849" s="245"/>
      <c r="H3849" s="245"/>
    </row>
    <row r="3850" spans="4:8">
      <c r="D3850" s="245"/>
      <c r="H3850" s="245"/>
    </row>
    <row r="3851" spans="4:8">
      <c r="D3851" s="245"/>
      <c r="H3851" s="245"/>
    </row>
    <row r="3852" spans="4:8">
      <c r="D3852" s="245"/>
      <c r="H3852" s="245"/>
    </row>
    <row r="3853" spans="4:8">
      <c r="D3853" s="245"/>
      <c r="H3853" s="245"/>
    </row>
    <row r="3854" spans="4:8">
      <c r="D3854" s="245"/>
      <c r="H3854" s="245"/>
    </row>
    <row r="3855" spans="4:8">
      <c r="D3855" s="245"/>
      <c r="H3855" s="245"/>
    </row>
    <row r="3856" spans="4:8">
      <c r="D3856" s="245"/>
      <c r="H3856" s="245"/>
    </row>
    <row r="3857" spans="4:8">
      <c r="D3857" s="245"/>
      <c r="H3857" s="245"/>
    </row>
    <row r="3858" spans="4:8">
      <c r="D3858" s="245"/>
      <c r="H3858" s="245"/>
    </row>
    <row r="3859" spans="4:8">
      <c r="D3859" s="245"/>
      <c r="H3859" s="245"/>
    </row>
    <row r="3860" spans="4:8">
      <c r="D3860" s="245"/>
      <c r="H3860" s="245"/>
    </row>
    <row r="3861" spans="4:8">
      <c r="D3861" s="245"/>
      <c r="H3861" s="245"/>
    </row>
    <row r="3862" spans="4:8">
      <c r="D3862" s="245"/>
      <c r="H3862" s="245"/>
    </row>
    <row r="3863" spans="4:8">
      <c r="D3863" s="245"/>
      <c r="H3863" s="245"/>
    </row>
    <row r="3864" spans="4:8">
      <c r="D3864" s="245"/>
      <c r="H3864" s="245"/>
    </row>
    <row r="3865" spans="4:8">
      <c r="D3865" s="245"/>
      <c r="H3865" s="245"/>
    </row>
    <row r="3866" spans="4:8">
      <c r="D3866" s="245"/>
      <c r="H3866" s="245"/>
    </row>
    <row r="3867" spans="4:8">
      <c r="D3867" s="245"/>
      <c r="H3867" s="245"/>
    </row>
    <row r="3868" spans="4:8">
      <c r="D3868" s="245"/>
      <c r="H3868" s="245"/>
    </row>
    <row r="3869" spans="4:8">
      <c r="D3869" s="245"/>
      <c r="H3869" s="245"/>
    </row>
    <row r="3870" spans="4:8">
      <c r="D3870" s="245"/>
      <c r="H3870" s="245"/>
    </row>
    <row r="3871" spans="4:8">
      <c r="D3871" s="245"/>
      <c r="H3871" s="245"/>
    </row>
    <row r="3872" spans="4:8">
      <c r="D3872" s="245"/>
      <c r="H3872" s="245"/>
    </row>
    <row r="3873" spans="4:8">
      <c r="D3873" s="245"/>
      <c r="H3873" s="245"/>
    </row>
    <row r="3874" spans="4:8">
      <c r="D3874" s="245"/>
      <c r="H3874" s="245"/>
    </row>
    <row r="3875" spans="4:8">
      <c r="D3875" s="245"/>
      <c r="H3875" s="245"/>
    </row>
    <row r="3876" spans="4:8">
      <c r="D3876" s="245"/>
      <c r="H3876" s="245"/>
    </row>
    <row r="3877" spans="4:8">
      <c r="D3877" s="245"/>
      <c r="H3877" s="245"/>
    </row>
    <row r="3878" spans="4:8">
      <c r="D3878" s="245"/>
      <c r="H3878" s="245"/>
    </row>
    <row r="3879" spans="4:8">
      <c r="D3879" s="245"/>
      <c r="H3879" s="245"/>
    </row>
    <row r="3880" spans="4:8">
      <c r="D3880" s="245"/>
      <c r="H3880" s="245"/>
    </row>
    <row r="3881" spans="4:8">
      <c r="D3881" s="245"/>
      <c r="H3881" s="245"/>
    </row>
    <row r="3882" spans="4:8">
      <c r="D3882" s="245"/>
      <c r="H3882" s="245"/>
    </row>
    <row r="3883" spans="4:8">
      <c r="D3883" s="245"/>
      <c r="H3883" s="245"/>
    </row>
    <row r="3884" spans="4:8">
      <c r="D3884" s="245"/>
      <c r="H3884" s="245"/>
    </row>
    <row r="3885" spans="4:8">
      <c r="D3885" s="245"/>
      <c r="H3885" s="245"/>
    </row>
    <row r="3886" spans="4:8">
      <c r="D3886" s="245"/>
      <c r="H3886" s="245"/>
    </row>
    <row r="3887" spans="4:8">
      <c r="D3887" s="245"/>
      <c r="H3887" s="245"/>
    </row>
    <row r="3888" spans="4:8">
      <c r="D3888" s="245"/>
      <c r="H3888" s="245"/>
    </row>
    <row r="3889" spans="4:8">
      <c r="D3889" s="245"/>
      <c r="H3889" s="245"/>
    </row>
    <row r="3890" spans="4:8">
      <c r="D3890" s="245"/>
      <c r="H3890" s="245"/>
    </row>
    <row r="3891" spans="4:8">
      <c r="D3891" s="245"/>
      <c r="H3891" s="245"/>
    </row>
    <row r="3892" spans="4:8">
      <c r="D3892" s="245"/>
      <c r="H3892" s="245"/>
    </row>
    <row r="3893" spans="4:8">
      <c r="D3893" s="245"/>
      <c r="H3893" s="245"/>
    </row>
    <row r="3894" spans="4:8">
      <c r="D3894" s="245"/>
      <c r="H3894" s="245"/>
    </row>
    <row r="3895" spans="4:8">
      <c r="D3895" s="245"/>
      <c r="H3895" s="245"/>
    </row>
    <row r="3896" spans="4:8">
      <c r="D3896" s="245"/>
      <c r="H3896" s="245"/>
    </row>
    <row r="3897" spans="4:8">
      <c r="D3897" s="245"/>
      <c r="H3897" s="245"/>
    </row>
    <row r="3898" spans="4:8">
      <c r="D3898" s="245"/>
      <c r="H3898" s="245"/>
    </row>
    <row r="3899" spans="4:8">
      <c r="D3899" s="245"/>
      <c r="H3899" s="245"/>
    </row>
    <row r="3900" spans="4:8">
      <c r="D3900" s="245"/>
      <c r="H3900" s="245"/>
    </row>
    <row r="3901" spans="4:8">
      <c r="D3901" s="245"/>
      <c r="H3901" s="245"/>
    </row>
    <row r="3902" spans="4:8">
      <c r="D3902" s="245"/>
      <c r="H3902" s="245"/>
    </row>
    <row r="3903" spans="4:8">
      <c r="D3903" s="245"/>
      <c r="H3903" s="245"/>
    </row>
    <row r="3904" spans="4:8">
      <c r="D3904" s="245"/>
      <c r="H3904" s="245"/>
    </row>
    <row r="3905" spans="4:8">
      <c r="D3905" s="245"/>
      <c r="H3905" s="245"/>
    </row>
    <row r="3906" spans="4:8">
      <c r="D3906" s="245"/>
      <c r="H3906" s="245"/>
    </row>
    <row r="3907" spans="4:8">
      <c r="D3907" s="245"/>
      <c r="H3907" s="245"/>
    </row>
    <row r="3908" spans="4:8">
      <c r="D3908" s="245"/>
      <c r="H3908" s="245"/>
    </row>
    <row r="3909" spans="4:8">
      <c r="D3909" s="245"/>
      <c r="H3909" s="245"/>
    </row>
    <row r="3910" spans="4:8">
      <c r="D3910" s="245"/>
      <c r="H3910" s="245"/>
    </row>
    <row r="3911" spans="4:8">
      <c r="D3911" s="245"/>
      <c r="H3911" s="245"/>
    </row>
    <row r="3912" spans="4:8">
      <c r="D3912" s="245"/>
      <c r="H3912" s="245"/>
    </row>
    <row r="3913" spans="4:8">
      <c r="D3913" s="245"/>
      <c r="H3913" s="245"/>
    </row>
    <row r="3914" spans="4:8">
      <c r="D3914" s="245"/>
      <c r="H3914" s="245"/>
    </row>
    <row r="3915" spans="4:8">
      <c r="D3915" s="245"/>
      <c r="H3915" s="245"/>
    </row>
    <row r="3916" spans="4:8">
      <c r="D3916" s="245"/>
      <c r="H3916" s="245"/>
    </row>
    <row r="3917" spans="4:8">
      <c r="D3917" s="245"/>
      <c r="H3917" s="245"/>
    </row>
    <row r="3918" spans="4:8">
      <c r="D3918" s="245"/>
      <c r="H3918" s="245"/>
    </row>
    <row r="3919" spans="4:8">
      <c r="D3919" s="245"/>
      <c r="H3919" s="245"/>
    </row>
    <row r="3920" spans="4:8">
      <c r="D3920" s="245"/>
      <c r="H3920" s="245"/>
    </row>
    <row r="3921" spans="4:8">
      <c r="D3921" s="245"/>
      <c r="H3921" s="245"/>
    </row>
    <row r="3922" spans="4:8">
      <c r="D3922" s="245"/>
      <c r="H3922" s="245"/>
    </row>
    <row r="3923" spans="4:8">
      <c r="D3923" s="245"/>
      <c r="H3923" s="245"/>
    </row>
    <row r="3924" spans="4:8">
      <c r="D3924" s="245"/>
      <c r="H3924" s="245"/>
    </row>
    <row r="3925" spans="4:8">
      <c r="D3925" s="245"/>
      <c r="H3925" s="245"/>
    </row>
    <row r="3926" spans="4:8">
      <c r="D3926" s="245"/>
      <c r="H3926" s="245"/>
    </row>
    <row r="3927" spans="4:8">
      <c r="D3927" s="245"/>
      <c r="H3927" s="245"/>
    </row>
    <row r="3928" spans="4:8">
      <c r="D3928" s="245"/>
      <c r="H3928" s="245"/>
    </row>
    <row r="3929" spans="4:8">
      <c r="D3929" s="245"/>
      <c r="H3929" s="245"/>
    </row>
    <row r="3930" spans="4:8">
      <c r="D3930" s="245"/>
      <c r="H3930" s="245"/>
    </row>
    <row r="3931" spans="4:8">
      <c r="D3931" s="245"/>
      <c r="H3931" s="245"/>
    </row>
    <row r="3932" spans="4:8">
      <c r="D3932" s="245"/>
      <c r="H3932" s="245"/>
    </row>
    <row r="3933" spans="4:8">
      <c r="D3933" s="245"/>
      <c r="H3933" s="245"/>
    </row>
    <row r="3934" spans="4:8">
      <c r="D3934" s="245"/>
      <c r="H3934" s="245"/>
    </row>
    <row r="3935" spans="4:8">
      <c r="D3935" s="245"/>
      <c r="H3935" s="245"/>
    </row>
    <row r="3936" spans="4:8">
      <c r="D3936" s="245"/>
      <c r="H3936" s="245"/>
    </row>
    <row r="3937" spans="4:8">
      <c r="D3937" s="245"/>
      <c r="H3937" s="245"/>
    </row>
    <row r="3938" spans="4:8">
      <c r="D3938" s="245"/>
      <c r="H3938" s="245"/>
    </row>
    <row r="3939" spans="4:8">
      <c r="D3939" s="245"/>
      <c r="H3939" s="245"/>
    </row>
    <row r="3940" spans="4:8">
      <c r="D3940" s="245"/>
      <c r="H3940" s="245"/>
    </row>
    <row r="3941" spans="4:8">
      <c r="D3941" s="245"/>
      <c r="H3941" s="245"/>
    </row>
    <row r="3942" spans="4:8">
      <c r="D3942" s="245"/>
      <c r="H3942" s="245"/>
    </row>
    <row r="3943" spans="4:8">
      <c r="D3943" s="245"/>
      <c r="H3943" s="245"/>
    </row>
    <row r="3944" spans="4:8">
      <c r="D3944" s="245"/>
      <c r="H3944" s="245"/>
    </row>
    <row r="3945" spans="4:8">
      <c r="D3945" s="245"/>
      <c r="H3945" s="245"/>
    </row>
    <row r="3946" spans="4:8">
      <c r="D3946" s="245"/>
      <c r="H3946" s="245"/>
    </row>
    <row r="3947" spans="4:8">
      <c r="D3947" s="245"/>
      <c r="H3947" s="245"/>
    </row>
    <row r="3948" spans="4:8">
      <c r="D3948" s="245"/>
      <c r="H3948" s="245"/>
    </row>
    <row r="3949" spans="4:8">
      <c r="D3949" s="245"/>
      <c r="H3949" s="245"/>
    </row>
    <row r="3950" spans="4:8">
      <c r="D3950" s="245"/>
      <c r="H3950" s="245"/>
    </row>
    <row r="3951" spans="4:8">
      <c r="D3951" s="245"/>
      <c r="H3951" s="245"/>
    </row>
    <row r="3952" spans="4:8">
      <c r="D3952" s="245"/>
      <c r="H3952" s="245"/>
    </row>
    <row r="3953" spans="4:8">
      <c r="D3953" s="245"/>
      <c r="H3953" s="245"/>
    </row>
    <row r="3954" spans="4:8">
      <c r="D3954" s="245"/>
      <c r="H3954" s="245"/>
    </row>
    <row r="3955" spans="4:8">
      <c r="D3955" s="245"/>
      <c r="H3955" s="245"/>
    </row>
    <row r="3956" spans="4:8">
      <c r="D3956" s="245"/>
      <c r="H3956" s="245"/>
    </row>
    <row r="3957" spans="4:8">
      <c r="D3957" s="245"/>
      <c r="H3957" s="245"/>
    </row>
    <row r="3958" spans="4:8">
      <c r="D3958" s="245"/>
      <c r="H3958" s="245"/>
    </row>
    <row r="3959" spans="4:8">
      <c r="D3959" s="245"/>
      <c r="H3959" s="245"/>
    </row>
    <row r="3960" spans="4:8">
      <c r="D3960" s="245"/>
      <c r="H3960" s="245"/>
    </row>
    <row r="3961" spans="4:8">
      <c r="D3961" s="245"/>
      <c r="H3961" s="245"/>
    </row>
    <row r="3962" spans="4:8">
      <c r="D3962" s="245"/>
      <c r="H3962" s="245"/>
    </row>
    <row r="3963" spans="4:8">
      <c r="D3963" s="245"/>
      <c r="H3963" s="245"/>
    </row>
    <row r="3964" spans="4:8">
      <c r="D3964" s="245"/>
      <c r="H3964" s="245"/>
    </row>
    <row r="3965" spans="4:8">
      <c r="D3965" s="245"/>
      <c r="H3965" s="245"/>
    </row>
    <row r="3966" spans="4:8">
      <c r="D3966" s="245"/>
      <c r="H3966" s="245"/>
    </row>
    <row r="3967" spans="4:8">
      <c r="D3967" s="245"/>
      <c r="H3967" s="245"/>
    </row>
    <row r="3968" spans="4:8">
      <c r="D3968" s="245"/>
      <c r="H3968" s="245"/>
    </row>
    <row r="3969" spans="4:8">
      <c r="D3969" s="245"/>
      <c r="H3969" s="245"/>
    </row>
    <row r="3970" spans="4:8">
      <c r="D3970" s="245"/>
      <c r="H3970" s="245"/>
    </row>
    <row r="3971" spans="4:8">
      <c r="D3971" s="245"/>
      <c r="H3971" s="245"/>
    </row>
    <row r="3972" spans="4:8">
      <c r="D3972" s="245"/>
      <c r="H3972" s="245"/>
    </row>
    <row r="3973" spans="4:8">
      <c r="D3973" s="245"/>
      <c r="H3973" s="245"/>
    </row>
    <row r="3974" spans="4:8">
      <c r="D3974" s="245"/>
      <c r="H3974" s="245"/>
    </row>
    <row r="3975" spans="4:8">
      <c r="D3975" s="245"/>
      <c r="H3975" s="245"/>
    </row>
    <row r="3976" spans="4:8">
      <c r="D3976" s="245"/>
      <c r="H3976" s="245"/>
    </row>
    <row r="3977" spans="4:8">
      <c r="D3977" s="245"/>
      <c r="H3977" s="245"/>
    </row>
    <row r="3978" spans="4:8">
      <c r="D3978" s="245"/>
      <c r="H3978" s="245"/>
    </row>
    <row r="3979" spans="4:8">
      <c r="D3979" s="245"/>
      <c r="H3979" s="245"/>
    </row>
    <row r="3980" spans="4:8">
      <c r="D3980" s="245"/>
      <c r="H3980" s="245"/>
    </row>
    <row r="3981" spans="4:8">
      <c r="D3981" s="245"/>
      <c r="H3981" s="245"/>
    </row>
    <row r="3982" spans="4:8">
      <c r="D3982" s="245"/>
      <c r="H3982" s="245"/>
    </row>
    <row r="3983" spans="4:8">
      <c r="D3983" s="245"/>
      <c r="H3983" s="245"/>
    </row>
    <row r="3984" spans="4:8">
      <c r="D3984" s="245"/>
      <c r="H3984" s="245"/>
    </row>
    <row r="3985" spans="4:8">
      <c r="D3985" s="245"/>
      <c r="H3985" s="245"/>
    </row>
    <row r="3986" spans="4:8">
      <c r="D3986" s="245"/>
      <c r="H3986" s="245"/>
    </row>
    <row r="3987" spans="4:8">
      <c r="D3987" s="245"/>
      <c r="H3987" s="245"/>
    </row>
    <row r="3988" spans="4:8">
      <c r="D3988" s="245"/>
      <c r="H3988" s="245"/>
    </row>
    <row r="3989" spans="4:8">
      <c r="D3989" s="245"/>
      <c r="H3989" s="245"/>
    </row>
    <row r="3990" spans="4:8">
      <c r="D3990" s="245"/>
      <c r="H3990" s="245"/>
    </row>
    <row r="3991" spans="4:8">
      <c r="D3991" s="245"/>
      <c r="H3991" s="245"/>
    </row>
    <row r="3992" spans="4:8">
      <c r="D3992" s="245"/>
      <c r="H3992" s="245"/>
    </row>
    <row r="3993" spans="4:8">
      <c r="D3993" s="245"/>
      <c r="H3993" s="245"/>
    </row>
    <row r="3994" spans="4:8">
      <c r="D3994" s="245"/>
      <c r="H3994" s="245"/>
    </row>
    <row r="3995" spans="4:8">
      <c r="D3995" s="245"/>
      <c r="H3995" s="245"/>
    </row>
    <row r="3996" spans="4:8">
      <c r="D3996" s="245"/>
      <c r="H3996" s="245"/>
    </row>
    <row r="3997" spans="4:8">
      <c r="D3997" s="245"/>
      <c r="H3997" s="245"/>
    </row>
    <row r="3998" spans="4:8">
      <c r="D3998" s="245"/>
      <c r="H3998" s="245"/>
    </row>
    <row r="3999" spans="4:8">
      <c r="D3999" s="245"/>
      <c r="H3999" s="245"/>
    </row>
    <row r="4000" spans="4:8">
      <c r="D4000" s="245"/>
      <c r="H4000" s="245"/>
    </row>
    <row r="4001" spans="4:8">
      <c r="D4001" s="245"/>
      <c r="H4001" s="245"/>
    </row>
    <row r="4002" spans="4:8">
      <c r="D4002" s="245"/>
      <c r="H4002" s="245"/>
    </row>
    <row r="4003" spans="4:8">
      <c r="D4003" s="245"/>
      <c r="H4003" s="245"/>
    </row>
    <row r="4004" spans="4:8">
      <c r="D4004" s="245"/>
      <c r="H4004" s="245"/>
    </row>
    <row r="4005" spans="4:8">
      <c r="D4005" s="245"/>
      <c r="H4005" s="245"/>
    </row>
    <row r="4006" spans="4:8">
      <c r="D4006" s="245"/>
      <c r="H4006" s="245"/>
    </row>
    <row r="4007" spans="4:8">
      <c r="D4007" s="245"/>
      <c r="H4007" s="245"/>
    </row>
    <row r="4008" spans="4:8">
      <c r="D4008" s="245"/>
      <c r="H4008" s="245"/>
    </row>
    <row r="4009" spans="4:8">
      <c r="D4009" s="245"/>
      <c r="H4009" s="245"/>
    </row>
    <row r="4010" spans="4:8">
      <c r="D4010" s="245"/>
      <c r="H4010" s="245"/>
    </row>
    <row r="4011" spans="4:8">
      <c r="D4011" s="245"/>
      <c r="H4011" s="245"/>
    </row>
    <row r="4012" spans="4:8">
      <c r="D4012" s="245"/>
      <c r="H4012" s="245"/>
    </row>
    <row r="4013" spans="4:8">
      <c r="D4013" s="245"/>
      <c r="H4013" s="245"/>
    </row>
    <row r="4014" spans="4:8">
      <c r="D4014" s="245"/>
      <c r="H4014" s="245"/>
    </row>
    <row r="4015" spans="4:8">
      <c r="D4015" s="245"/>
      <c r="H4015" s="245"/>
    </row>
    <row r="4016" spans="4:8">
      <c r="D4016" s="245"/>
      <c r="H4016" s="245"/>
    </row>
    <row r="4017" spans="4:8">
      <c r="D4017" s="245"/>
      <c r="H4017" s="245"/>
    </row>
    <row r="4018" spans="4:8">
      <c r="D4018" s="245"/>
      <c r="H4018" s="245"/>
    </row>
    <row r="4019" spans="4:8">
      <c r="D4019" s="245"/>
      <c r="H4019" s="245"/>
    </row>
    <row r="4020" spans="4:8">
      <c r="D4020" s="245"/>
      <c r="H4020" s="245"/>
    </row>
    <row r="4021" spans="4:8">
      <c r="D4021" s="245"/>
      <c r="H4021" s="245"/>
    </row>
    <row r="4022" spans="4:8">
      <c r="D4022" s="245"/>
      <c r="H4022" s="245"/>
    </row>
    <row r="4023" spans="4:8">
      <c r="D4023" s="245"/>
      <c r="H4023" s="245"/>
    </row>
    <row r="4024" spans="4:8">
      <c r="D4024" s="245"/>
      <c r="H4024" s="245"/>
    </row>
    <row r="4025" spans="4:8">
      <c r="D4025" s="245"/>
      <c r="H4025" s="245"/>
    </row>
    <row r="4026" spans="4:8">
      <c r="D4026" s="245"/>
      <c r="H4026" s="245"/>
    </row>
    <row r="4027" spans="4:8">
      <c r="D4027" s="245"/>
      <c r="H4027" s="245"/>
    </row>
    <row r="4028" spans="4:8">
      <c r="D4028" s="245"/>
      <c r="H4028" s="245"/>
    </row>
    <row r="4029" spans="4:8">
      <c r="D4029" s="245"/>
      <c r="H4029" s="245"/>
    </row>
    <row r="4030" spans="4:8">
      <c r="D4030" s="245"/>
      <c r="H4030" s="245"/>
    </row>
    <row r="4031" spans="4:8">
      <c r="D4031" s="245"/>
      <c r="H4031" s="245"/>
    </row>
    <row r="4032" spans="4:8">
      <c r="D4032" s="245"/>
      <c r="H4032" s="245"/>
    </row>
    <row r="4033" spans="4:8">
      <c r="D4033" s="245"/>
      <c r="H4033" s="245"/>
    </row>
    <row r="4034" spans="4:8">
      <c r="D4034" s="245"/>
      <c r="H4034" s="245"/>
    </row>
    <row r="4035" spans="4:8">
      <c r="D4035" s="245"/>
      <c r="H4035" s="245"/>
    </row>
    <row r="4036" spans="4:8">
      <c r="D4036" s="245"/>
      <c r="H4036" s="245"/>
    </row>
    <row r="4037" spans="4:8">
      <c r="D4037" s="245"/>
      <c r="H4037" s="245"/>
    </row>
    <row r="4038" spans="4:8">
      <c r="D4038" s="245"/>
      <c r="H4038" s="245"/>
    </row>
    <row r="4039" spans="4:8">
      <c r="D4039" s="245"/>
      <c r="H4039" s="245"/>
    </row>
    <row r="4040" spans="4:8">
      <c r="D4040" s="245"/>
      <c r="H4040" s="245"/>
    </row>
    <row r="4041" spans="4:8">
      <c r="D4041" s="245"/>
      <c r="H4041" s="245"/>
    </row>
    <row r="4042" spans="4:8">
      <c r="D4042" s="245"/>
      <c r="H4042" s="245"/>
    </row>
    <row r="4043" spans="4:8">
      <c r="D4043" s="245"/>
      <c r="H4043" s="245"/>
    </row>
    <row r="4044" spans="4:8">
      <c r="D4044" s="245"/>
      <c r="H4044" s="245"/>
    </row>
    <row r="4045" spans="4:8">
      <c r="D4045" s="245"/>
      <c r="H4045" s="245"/>
    </row>
    <row r="4046" spans="4:8">
      <c r="D4046" s="245"/>
      <c r="H4046" s="245"/>
    </row>
    <row r="4047" spans="4:8">
      <c r="D4047" s="245"/>
      <c r="H4047" s="245"/>
    </row>
    <row r="4048" spans="4:8">
      <c r="D4048" s="245"/>
      <c r="H4048" s="245"/>
    </row>
    <row r="4049" spans="4:8">
      <c r="D4049" s="245"/>
      <c r="H4049" s="245"/>
    </row>
    <row r="4050" spans="4:8">
      <c r="D4050" s="245"/>
      <c r="H4050" s="245"/>
    </row>
    <row r="4051" spans="4:8">
      <c r="D4051" s="245"/>
      <c r="H4051" s="245"/>
    </row>
    <row r="4052" spans="4:8">
      <c r="D4052" s="245"/>
      <c r="H4052" s="245"/>
    </row>
    <row r="4053" spans="4:8">
      <c r="D4053" s="245"/>
      <c r="H4053" s="245"/>
    </row>
    <row r="4054" spans="4:8">
      <c r="D4054" s="245"/>
      <c r="H4054" s="245"/>
    </row>
    <row r="4055" spans="4:8">
      <c r="D4055" s="245"/>
      <c r="H4055" s="245"/>
    </row>
    <row r="4056" spans="4:8">
      <c r="D4056" s="245"/>
      <c r="H4056" s="245"/>
    </row>
    <row r="4057" spans="4:8">
      <c r="D4057" s="245"/>
      <c r="H4057" s="245"/>
    </row>
    <row r="4058" spans="4:8">
      <c r="D4058" s="245"/>
      <c r="H4058" s="245"/>
    </row>
    <row r="4059" spans="4:8">
      <c r="D4059" s="245"/>
      <c r="H4059" s="245"/>
    </row>
    <row r="4060" spans="4:8">
      <c r="D4060" s="245"/>
      <c r="H4060" s="245"/>
    </row>
    <row r="4061" spans="4:8">
      <c r="D4061" s="245"/>
      <c r="H4061" s="245"/>
    </row>
    <row r="4062" spans="4:8">
      <c r="D4062" s="245"/>
      <c r="H4062" s="245"/>
    </row>
    <row r="4063" spans="4:8">
      <c r="D4063" s="245"/>
      <c r="H4063" s="245"/>
    </row>
    <row r="4064" spans="4:8">
      <c r="D4064" s="245"/>
      <c r="H4064" s="245"/>
    </row>
    <row r="4065" spans="4:8">
      <c r="D4065" s="245"/>
      <c r="H4065" s="245"/>
    </row>
    <row r="4066" spans="4:8">
      <c r="D4066" s="245"/>
      <c r="H4066" s="245"/>
    </row>
    <row r="4067" spans="4:8">
      <c r="D4067" s="245"/>
      <c r="H4067" s="245"/>
    </row>
    <row r="4068" spans="4:8">
      <c r="D4068" s="245"/>
      <c r="H4068" s="245"/>
    </row>
    <row r="4069" spans="4:8">
      <c r="D4069" s="245"/>
      <c r="H4069" s="245"/>
    </row>
    <row r="4070" spans="4:8">
      <c r="D4070" s="245"/>
      <c r="H4070" s="245"/>
    </row>
    <row r="4071" spans="4:8">
      <c r="D4071" s="245"/>
      <c r="H4071" s="245"/>
    </row>
    <row r="4072" spans="4:8">
      <c r="D4072" s="245"/>
      <c r="H4072" s="245"/>
    </row>
    <row r="4073" spans="4:8">
      <c r="D4073" s="245"/>
      <c r="H4073" s="245"/>
    </row>
    <row r="4074" spans="4:8">
      <c r="D4074" s="245"/>
      <c r="H4074" s="245"/>
    </row>
    <row r="4075" spans="4:8">
      <c r="D4075" s="245"/>
      <c r="H4075" s="245"/>
    </row>
    <row r="4076" spans="4:8">
      <c r="D4076" s="245"/>
      <c r="H4076" s="245"/>
    </row>
    <row r="4077" spans="4:8">
      <c r="D4077" s="245"/>
      <c r="H4077" s="245"/>
    </row>
    <row r="4078" spans="4:8">
      <c r="D4078" s="245"/>
      <c r="H4078" s="245"/>
    </row>
    <row r="4079" spans="4:8">
      <c r="D4079" s="245"/>
      <c r="H4079" s="245"/>
    </row>
    <row r="4080" spans="4:8">
      <c r="D4080" s="245"/>
      <c r="H4080" s="245"/>
    </row>
    <row r="4081" spans="4:8">
      <c r="D4081" s="245"/>
      <c r="H4081" s="245"/>
    </row>
    <row r="4082" spans="4:8">
      <c r="D4082" s="245"/>
      <c r="H4082" s="245"/>
    </row>
    <row r="4083" spans="4:8">
      <c r="D4083" s="245"/>
      <c r="H4083" s="245"/>
    </row>
    <row r="4084" spans="4:8">
      <c r="D4084" s="245"/>
      <c r="H4084" s="245"/>
    </row>
    <row r="4085" spans="4:8">
      <c r="D4085" s="245"/>
      <c r="H4085" s="245"/>
    </row>
    <row r="4086" spans="4:8">
      <c r="D4086" s="245"/>
      <c r="H4086" s="245"/>
    </row>
    <row r="4087" spans="4:8">
      <c r="D4087" s="245"/>
      <c r="H4087" s="245"/>
    </row>
    <row r="4088" spans="4:8">
      <c r="D4088" s="245"/>
      <c r="H4088" s="245"/>
    </row>
    <row r="4089" spans="4:8">
      <c r="D4089" s="245"/>
      <c r="H4089" s="245"/>
    </row>
    <row r="4090" spans="4:8">
      <c r="D4090" s="245"/>
      <c r="H4090" s="245"/>
    </row>
    <row r="4091" spans="4:8">
      <c r="D4091" s="245"/>
      <c r="H4091" s="245"/>
    </row>
    <row r="4092" spans="4:8">
      <c r="D4092" s="245"/>
      <c r="H4092" s="245"/>
    </row>
    <row r="4093" spans="4:8">
      <c r="D4093" s="245"/>
      <c r="H4093" s="245"/>
    </row>
    <row r="4094" spans="4:8">
      <c r="D4094" s="245"/>
      <c r="H4094" s="245"/>
    </row>
    <row r="4095" spans="4:8">
      <c r="D4095" s="245"/>
      <c r="H4095" s="245"/>
    </row>
    <row r="4096" spans="4:8">
      <c r="D4096" s="245"/>
      <c r="H4096" s="245"/>
    </row>
    <row r="4097" spans="4:8">
      <c r="D4097" s="245"/>
      <c r="H4097" s="245"/>
    </row>
    <row r="4098" spans="4:8">
      <c r="D4098" s="245"/>
      <c r="H4098" s="245"/>
    </row>
    <row r="4099" spans="4:8">
      <c r="D4099" s="245"/>
      <c r="H4099" s="245"/>
    </row>
    <row r="4100" spans="4:8">
      <c r="D4100" s="245"/>
      <c r="H4100" s="245"/>
    </row>
    <row r="4101" spans="4:8">
      <c r="D4101" s="245"/>
      <c r="H4101" s="245"/>
    </row>
    <row r="4102" spans="4:8">
      <c r="D4102" s="245"/>
      <c r="H4102" s="245"/>
    </row>
    <row r="4103" spans="4:8">
      <c r="D4103" s="245"/>
      <c r="H4103" s="245"/>
    </row>
    <row r="4104" spans="4:8">
      <c r="D4104" s="245"/>
      <c r="H4104" s="245"/>
    </row>
    <row r="4105" spans="4:8">
      <c r="D4105" s="245"/>
      <c r="H4105" s="245"/>
    </row>
    <row r="4106" spans="4:8">
      <c r="D4106" s="245"/>
      <c r="H4106" s="245"/>
    </row>
    <row r="4107" spans="4:8">
      <c r="D4107" s="245"/>
      <c r="H4107" s="245"/>
    </row>
    <row r="4108" spans="4:8">
      <c r="D4108" s="245"/>
      <c r="H4108" s="245"/>
    </row>
    <row r="4109" spans="4:8">
      <c r="D4109" s="245"/>
      <c r="H4109" s="245"/>
    </row>
    <row r="4110" spans="4:8">
      <c r="D4110" s="245"/>
      <c r="H4110" s="245"/>
    </row>
    <row r="4111" spans="4:8">
      <c r="D4111" s="245"/>
      <c r="H4111" s="245"/>
    </row>
    <row r="4112" spans="4:8">
      <c r="D4112" s="245"/>
      <c r="H4112" s="245"/>
    </row>
    <row r="4113" spans="4:8">
      <c r="D4113" s="245"/>
      <c r="H4113" s="245"/>
    </row>
    <row r="4114" spans="4:8">
      <c r="D4114" s="245"/>
      <c r="H4114" s="245"/>
    </row>
    <row r="4115" spans="4:8">
      <c r="D4115" s="245"/>
      <c r="H4115" s="245"/>
    </row>
    <row r="4116" spans="4:8">
      <c r="D4116" s="245"/>
      <c r="H4116" s="245"/>
    </row>
    <row r="4117" spans="4:8">
      <c r="D4117" s="245"/>
      <c r="H4117" s="245"/>
    </row>
    <row r="4118" spans="4:8">
      <c r="D4118" s="245"/>
      <c r="H4118" s="245"/>
    </row>
    <row r="4119" spans="4:8">
      <c r="D4119" s="245"/>
      <c r="H4119" s="245"/>
    </row>
    <row r="4120" spans="4:8">
      <c r="D4120" s="245"/>
      <c r="H4120" s="245"/>
    </row>
    <row r="4121" spans="4:8">
      <c r="D4121" s="245"/>
      <c r="H4121" s="245"/>
    </row>
    <row r="4122" spans="4:8">
      <c r="D4122" s="245"/>
      <c r="H4122" s="245"/>
    </row>
    <row r="4123" spans="4:8">
      <c r="D4123" s="245"/>
      <c r="H4123" s="245"/>
    </row>
    <row r="4124" spans="4:8">
      <c r="D4124" s="245"/>
      <c r="H4124" s="245"/>
    </row>
    <row r="4125" spans="4:8">
      <c r="D4125" s="245"/>
      <c r="H4125" s="245"/>
    </row>
    <row r="4126" spans="4:8">
      <c r="D4126" s="245"/>
      <c r="H4126" s="245"/>
    </row>
    <row r="4127" spans="4:8">
      <c r="D4127" s="245"/>
      <c r="H4127" s="245"/>
    </row>
    <row r="4128" spans="4:8">
      <c r="D4128" s="245"/>
      <c r="H4128" s="245"/>
    </row>
    <row r="4129" spans="4:8">
      <c r="D4129" s="245"/>
      <c r="H4129" s="245"/>
    </row>
    <row r="4130" spans="4:8">
      <c r="D4130" s="245"/>
      <c r="H4130" s="245"/>
    </row>
    <row r="4131" spans="4:8">
      <c r="D4131" s="245"/>
      <c r="H4131" s="245"/>
    </row>
    <row r="4132" spans="4:8">
      <c r="D4132" s="245"/>
      <c r="H4132" s="245"/>
    </row>
    <row r="4133" spans="4:8">
      <c r="D4133" s="245"/>
      <c r="H4133" s="245"/>
    </row>
    <row r="4134" spans="4:8">
      <c r="D4134" s="245"/>
      <c r="H4134" s="245"/>
    </row>
    <row r="4135" spans="4:8">
      <c r="D4135" s="245"/>
      <c r="H4135" s="245"/>
    </row>
    <row r="4136" spans="4:8">
      <c r="D4136" s="245"/>
      <c r="H4136" s="245"/>
    </row>
    <row r="4137" spans="4:8">
      <c r="D4137" s="245"/>
      <c r="H4137" s="245"/>
    </row>
    <row r="4138" spans="4:8">
      <c r="D4138" s="245"/>
      <c r="H4138" s="245"/>
    </row>
    <row r="4139" spans="4:8">
      <c r="D4139" s="245"/>
      <c r="H4139" s="245"/>
    </row>
    <row r="4140" spans="4:8">
      <c r="D4140" s="245"/>
      <c r="H4140" s="245"/>
    </row>
    <row r="4141" spans="4:8">
      <c r="D4141" s="245"/>
      <c r="H4141" s="245"/>
    </row>
    <row r="4142" spans="4:8">
      <c r="D4142" s="245"/>
      <c r="H4142" s="245"/>
    </row>
    <row r="4143" spans="4:8">
      <c r="D4143" s="245"/>
      <c r="H4143" s="245"/>
    </row>
    <row r="4144" spans="4:8">
      <c r="D4144" s="245"/>
      <c r="H4144" s="245"/>
    </row>
    <row r="4145" spans="4:8">
      <c r="D4145" s="245"/>
      <c r="H4145" s="245"/>
    </row>
    <row r="4146" spans="4:8">
      <c r="D4146" s="245"/>
      <c r="H4146" s="245"/>
    </row>
    <row r="4147" spans="4:8">
      <c r="D4147" s="245"/>
      <c r="H4147" s="245"/>
    </row>
    <row r="4148" spans="4:8">
      <c r="D4148" s="245"/>
      <c r="H4148" s="245"/>
    </row>
    <row r="4149" spans="4:8">
      <c r="D4149" s="245"/>
      <c r="H4149" s="245"/>
    </row>
    <row r="4150" spans="4:8">
      <c r="D4150" s="245"/>
      <c r="H4150" s="245"/>
    </row>
    <row r="4151" spans="4:8">
      <c r="D4151" s="245"/>
      <c r="H4151" s="245"/>
    </row>
    <row r="4152" spans="4:8">
      <c r="D4152" s="245"/>
      <c r="H4152" s="245"/>
    </row>
    <row r="4153" spans="4:8">
      <c r="D4153" s="245"/>
      <c r="H4153" s="245"/>
    </row>
    <row r="4154" spans="4:8">
      <c r="D4154" s="245"/>
      <c r="H4154" s="245"/>
    </row>
    <row r="4155" spans="4:8">
      <c r="D4155" s="245"/>
      <c r="H4155" s="245"/>
    </row>
    <row r="4156" spans="4:8">
      <c r="D4156" s="245"/>
      <c r="H4156" s="245"/>
    </row>
    <row r="4157" spans="4:8">
      <c r="D4157" s="245"/>
      <c r="H4157" s="245"/>
    </row>
    <row r="4158" spans="4:8">
      <c r="D4158" s="245"/>
      <c r="H4158" s="245"/>
    </row>
    <row r="4159" spans="4:8">
      <c r="D4159" s="245"/>
      <c r="H4159" s="245"/>
    </row>
    <row r="4160" spans="4:8">
      <c r="D4160" s="245"/>
      <c r="H4160" s="245"/>
    </row>
    <row r="4161" spans="4:8">
      <c r="D4161" s="245"/>
      <c r="H4161" s="245"/>
    </row>
    <row r="4162" spans="4:8">
      <c r="D4162" s="245"/>
      <c r="H4162" s="245"/>
    </row>
    <row r="4163" spans="4:8">
      <c r="D4163" s="245"/>
      <c r="H4163" s="245"/>
    </row>
    <row r="4164" spans="4:8">
      <c r="D4164" s="245"/>
      <c r="H4164" s="245"/>
    </row>
    <row r="4165" spans="4:8">
      <c r="D4165" s="245"/>
      <c r="H4165" s="245"/>
    </row>
    <row r="4166" spans="4:8">
      <c r="D4166" s="245"/>
      <c r="H4166" s="245"/>
    </row>
    <row r="4167" spans="4:8">
      <c r="D4167" s="245"/>
      <c r="H4167" s="245"/>
    </row>
    <row r="4168" spans="4:8">
      <c r="D4168" s="245"/>
      <c r="H4168" s="245"/>
    </row>
    <row r="4169" spans="4:8">
      <c r="D4169" s="245"/>
      <c r="H4169" s="245"/>
    </row>
    <row r="4170" spans="4:8">
      <c r="D4170" s="245"/>
      <c r="H4170" s="245"/>
    </row>
    <row r="4171" spans="4:8">
      <c r="D4171" s="245"/>
      <c r="H4171" s="245"/>
    </row>
    <row r="4172" spans="4:8">
      <c r="D4172" s="245"/>
      <c r="H4172" s="245"/>
    </row>
    <row r="4173" spans="4:8">
      <c r="D4173" s="245"/>
      <c r="H4173" s="245"/>
    </row>
    <row r="4174" spans="4:8">
      <c r="D4174" s="245"/>
      <c r="H4174" s="245"/>
    </row>
    <row r="4175" spans="4:8">
      <c r="D4175" s="245"/>
      <c r="H4175" s="245"/>
    </row>
    <row r="4176" spans="4:8">
      <c r="D4176" s="245"/>
      <c r="H4176" s="245"/>
    </row>
    <row r="4177" spans="4:8">
      <c r="D4177" s="245"/>
      <c r="H4177" s="245"/>
    </row>
    <row r="4178" spans="4:8">
      <c r="D4178" s="245"/>
      <c r="H4178" s="245"/>
    </row>
    <row r="4179" spans="4:8">
      <c r="D4179" s="245"/>
      <c r="H4179" s="245"/>
    </row>
    <row r="4180" spans="4:8">
      <c r="D4180" s="245"/>
      <c r="H4180" s="245"/>
    </row>
    <row r="4181" spans="4:8">
      <c r="D4181" s="245"/>
      <c r="H4181" s="245"/>
    </row>
    <row r="4182" spans="4:8">
      <c r="D4182" s="245"/>
      <c r="H4182" s="245"/>
    </row>
    <row r="4183" spans="4:8">
      <c r="D4183" s="245"/>
      <c r="H4183" s="245"/>
    </row>
    <row r="4184" spans="4:8">
      <c r="D4184" s="245"/>
      <c r="H4184" s="245"/>
    </row>
    <row r="4185" spans="4:8">
      <c r="D4185" s="245"/>
      <c r="H4185" s="245"/>
    </row>
    <row r="4186" spans="4:8">
      <c r="D4186" s="245"/>
      <c r="H4186" s="245"/>
    </row>
    <row r="4187" spans="4:8">
      <c r="D4187" s="245"/>
      <c r="H4187" s="245"/>
    </row>
    <row r="4188" spans="4:8">
      <c r="D4188" s="245"/>
      <c r="H4188" s="245"/>
    </row>
    <row r="4189" spans="4:8">
      <c r="D4189" s="245"/>
      <c r="H4189" s="245"/>
    </row>
    <row r="4190" spans="4:8">
      <c r="D4190" s="245"/>
      <c r="H4190" s="245"/>
    </row>
    <row r="4191" spans="4:8">
      <c r="D4191" s="245"/>
      <c r="H4191" s="245"/>
    </row>
    <row r="4192" spans="4:8">
      <c r="D4192" s="245"/>
      <c r="H4192" s="245"/>
    </row>
    <row r="4193" spans="4:8">
      <c r="D4193" s="245"/>
      <c r="H4193" s="245"/>
    </row>
    <row r="4194" spans="4:8">
      <c r="D4194" s="245"/>
      <c r="H4194" s="245"/>
    </row>
    <row r="4195" spans="4:8">
      <c r="D4195" s="245"/>
      <c r="H4195" s="245"/>
    </row>
    <row r="4196" spans="4:8">
      <c r="D4196" s="245"/>
      <c r="H4196" s="245"/>
    </row>
    <row r="4197" spans="4:8">
      <c r="D4197" s="245"/>
      <c r="H4197" s="245"/>
    </row>
    <row r="4198" spans="4:8">
      <c r="D4198" s="245"/>
      <c r="H4198" s="245"/>
    </row>
    <row r="4199" spans="4:8">
      <c r="D4199" s="245"/>
      <c r="H4199" s="245"/>
    </row>
    <row r="4200" spans="4:8">
      <c r="D4200" s="245"/>
      <c r="H4200" s="245"/>
    </row>
    <row r="4201" spans="4:8">
      <c r="D4201" s="245"/>
      <c r="H4201" s="245"/>
    </row>
    <row r="4202" spans="4:8">
      <c r="D4202" s="245"/>
      <c r="H4202" s="245"/>
    </row>
    <row r="4203" spans="4:8">
      <c r="D4203" s="245"/>
      <c r="H4203" s="245"/>
    </row>
    <row r="4204" spans="4:8">
      <c r="D4204" s="245"/>
      <c r="H4204" s="245"/>
    </row>
    <row r="4205" spans="4:8">
      <c r="D4205" s="245"/>
      <c r="H4205" s="245"/>
    </row>
    <row r="4206" spans="4:8">
      <c r="D4206" s="245"/>
      <c r="H4206" s="245"/>
    </row>
    <row r="4207" spans="4:8">
      <c r="D4207" s="245"/>
      <c r="H4207" s="245"/>
    </row>
    <row r="4208" spans="4:8">
      <c r="D4208" s="245"/>
      <c r="H4208" s="245"/>
    </row>
    <row r="4209" spans="4:8">
      <c r="D4209" s="245"/>
      <c r="H4209" s="245"/>
    </row>
    <row r="4210" spans="4:8">
      <c r="D4210" s="245"/>
      <c r="H4210" s="245"/>
    </row>
    <row r="4211" spans="4:8">
      <c r="D4211" s="245"/>
      <c r="H4211" s="245"/>
    </row>
    <row r="4212" spans="4:8">
      <c r="D4212" s="245"/>
      <c r="H4212" s="245"/>
    </row>
    <row r="4213" spans="4:8">
      <c r="D4213" s="245"/>
      <c r="H4213" s="245"/>
    </row>
    <row r="4214" spans="4:8">
      <c r="D4214" s="245"/>
      <c r="H4214" s="245"/>
    </row>
    <row r="4215" spans="4:8">
      <c r="D4215" s="245"/>
      <c r="H4215" s="245"/>
    </row>
    <row r="4216" spans="4:8">
      <c r="D4216" s="245"/>
      <c r="H4216" s="245"/>
    </row>
    <row r="4217" spans="4:8">
      <c r="D4217" s="245"/>
      <c r="H4217" s="245"/>
    </row>
    <row r="4218" spans="4:8">
      <c r="D4218" s="245"/>
      <c r="H4218" s="245"/>
    </row>
    <row r="4219" spans="4:8">
      <c r="D4219" s="245"/>
      <c r="H4219" s="245"/>
    </row>
    <row r="4220" spans="4:8">
      <c r="D4220" s="245"/>
      <c r="H4220" s="245"/>
    </row>
    <row r="4221" spans="4:8">
      <c r="D4221" s="245"/>
      <c r="H4221" s="245"/>
    </row>
    <row r="4222" spans="4:8">
      <c r="D4222" s="245"/>
      <c r="H4222" s="245"/>
    </row>
    <row r="4223" spans="4:8">
      <c r="D4223" s="245"/>
      <c r="H4223" s="245"/>
    </row>
    <row r="4224" spans="4:8">
      <c r="D4224" s="245"/>
      <c r="H4224" s="245"/>
    </row>
    <row r="4225" spans="4:8">
      <c r="D4225" s="245"/>
      <c r="H4225" s="245"/>
    </row>
    <row r="4226" spans="4:8">
      <c r="D4226" s="245"/>
      <c r="H4226" s="245"/>
    </row>
    <row r="4227" spans="4:8">
      <c r="D4227" s="245"/>
      <c r="H4227" s="245"/>
    </row>
    <row r="4228" spans="4:8">
      <c r="D4228" s="245"/>
      <c r="H4228" s="245"/>
    </row>
    <row r="4229" spans="4:8">
      <c r="D4229" s="245"/>
      <c r="H4229" s="245"/>
    </row>
    <row r="4230" spans="4:8">
      <c r="D4230" s="245"/>
      <c r="H4230" s="245"/>
    </row>
    <row r="4231" spans="4:8">
      <c r="D4231" s="245"/>
      <c r="H4231" s="245"/>
    </row>
    <row r="4232" spans="4:8">
      <c r="D4232" s="245"/>
      <c r="H4232" s="245"/>
    </row>
    <row r="4233" spans="4:8">
      <c r="D4233" s="245"/>
      <c r="H4233" s="245"/>
    </row>
    <row r="4234" spans="4:8">
      <c r="D4234" s="245"/>
      <c r="H4234" s="245"/>
    </row>
    <row r="4235" spans="4:8">
      <c r="D4235" s="245"/>
      <c r="H4235" s="245"/>
    </row>
    <row r="4236" spans="4:8">
      <c r="D4236" s="245"/>
      <c r="H4236" s="245"/>
    </row>
    <row r="4237" spans="4:8">
      <c r="D4237" s="245"/>
      <c r="H4237" s="245"/>
    </row>
  </sheetData>
  <mergeCells count="9">
    <mergeCell ref="A1:N1"/>
    <mergeCell ref="A3:A4"/>
    <mergeCell ref="B3:B4"/>
    <mergeCell ref="C3:D3"/>
    <mergeCell ref="E3:F3"/>
    <mergeCell ref="G3:H3"/>
    <mergeCell ref="I3:J3"/>
    <mergeCell ref="K3:L3"/>
    <mergeCell ref="M3:N3"/>
  </mergeCells>
  <pageMargins left="0.74803149606299213" right="0.11811023622047245" top="0.94488188976377963" bottom="0.55118110236220474" header="0.31496062992125984" footer="0.31496062992125984"/>
  <pageSetup paperSize="9" scale="88" fitToHeight="3" orientation="landscape" r:id="rId1"/>
  <headerFooter differentFirst="1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37"/>
  <sheetViews>
    <sheetView workbookViewId="0">
      <selection activeCell="J49" sqref="J49"/>
    </sheetView>
  </sheetViews>
  <sheetFormatPr defaultRowHeight="14.3"/>
  <cols>
    <col min="1" max="1" width="36" style="243" customWidth="1"/>
    <col min="2" max="2" width="15.125" style="244" customWidth="1"/>
    <col min="3" max="3" width="11.75" style="245" customWidth="1"/>
    <col min="4" max="4" width="11.75" style="244" customWidth="1"/>
    <col min="5" max="5" width="9.125" style="244" customWidth="1"/>
    <col min="6" max="6" width="15.25" style="244" customWidth="1"/>
    <col min="7" max="7" width="11.75" style="245" customWidth="1"/>
    <col min="8" max="8" width="11.75" style="244" customWidth="1"/>
    <col min="9" max="9" width="9.75" style="244" customWidth="1"/>
    <col min="10" max="10" width="15.25" style="244" customWidth="1"/>
  </cols>
  <sheetData>
    <row r="1" spans="1:10" ht="15.65">
      <c r="A1" s="628" t="s">
        <v>327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5.8" customHeight="1">
      <c r="J2" s="246" t="s">
        <v>148</v>
      </c>
    </row>
    <row r="3" spans="1:10" ht="53.35" customHeight="1">
      <c r="A3" s="629"/>
      <c r="B3" s="631" t="s">
        <v>422</v>
      </c>
      <c r="C3" s="633" t="s">
        <v>315</v>
      </c>
      <c r="D3" s="634"/>
      <c r="E3" s="635" t="s">
        <v>316</v>
      </c>
      <c r="F3" s="635"/>
      <c r="G3" s="633" t="s">
        <v>317</v>
      </c>
      <c r="H3" s="634"/>
      <c r="I3" s="635" t="s">
        <v>316</v>
      </c>
      <c r="J3" s="635"/>
    </row>
    <row r="4" spans="1:10" ht="54.7" customHeight="1">
      <c r="A4" s="630"/>
      <c r="B4" s="632"/>
      <c r="C4" s="248" t="s">
        <v>423</v>
      </c>
      <c r="D4" s="248" t="s">
        <v>263</v>
      </c>
      <c r="E4" s="248" t="s">
        <v>318</v>
      </c>
      <c r="F4" s="247" t="s">
        <v>319</v>
      </c>
      <c r="G4" s="248" t="s">
        <v>423</v>
      </c>
      <c r="H4" s="248" t="s">
        <v>263</v>
      </c>
      <c r="I4" s="248" t="s">
        <v>318</v>
      </c>
      <c r="J4" s="247" t="s">
        <v>319</v>
      </c>
    </row>
    <row r="5" spans="1:10">
      <c r="A5" s="249" t="s">
        <v>320</v>
      </c>
      <c r="B5" s="251">
        <v>42554.996064124382</v>
      </c>
      <c r="C5" s="251">
        <v>23781.14536994306</v>
      </c>
      <c r="D5" s="251">
        <v>21960.574196534282</v>
      </c>
      <c r="E5" s="252">
        <f>C5/D5*100</f>
        <v>108.29018019800272</v>
      </c>
      <c r="F5" s="252">
        <f>C5/$B5*100</f>
        <v>55.883321747012324</v>
      </c>
      <c r="G5" s="251">
        <v>26381.722493583598</v>
      </c>
      <c r="H5" s="251">
        <v>24127.908853907898</v>
      </c>
      <c r="I5" s="252">
        <f>G5/H5*100</f>
        <v>109.3411064063708</v>
      </c>
      <c r="J5" s="252">
        <f>G5/$B5*100</f>
        <v>61.994418831175693</v>
      </c>
    </row>
    <row r="6" spans="1:10" ht="14.95" customHeight="1">
      <c r="A6" s="253" t="s">
        <v>3</v>
      </c>
      <c r="B6" s="251">
        <v>53459.267961155572</v>
      </c>
      <c r="C6" s="251">
        <v>27762.976211049994</v>
      </c>
      <c r="D6" s="251">
        <v>25938.701217149272</v>
      </c>
      <c r="E6" s="254">
        <f t="shared" ref="E6:E71" si="0">C6/D6*100</f>
        <v>107.0330236607784</v>
      </c>
      <c r="F6" s="252">
        <f>C6/B6*100</f>
        <v>51.932952451243906</v>
      </c>
      <c r="G6" s="251">
        <v>27658.773780767388</v>
      </c>
      <c r="H6" s="251">
        <v>25682.584738352314</v>
      </c>
      <c r="I6" s="254">
        <f t="shared" ref="I6:I69" si="1">G6/H6*100</f>
        <v>107.69466571432737</v>
      </c>
      <c r="J6" s="252">
        <f>G6/$B6*100</f>
        <v>51.738033152389463</v>
      </c>
    </row>
    <row r="7" spans="1:10" ht="13.6" customHeight="1">
      <c r="A7" s="255" t="s">
        <v>4</v>
      </c>
      <c r="B7" s="264">
        <v>30586.043875400817</v>
      </c>
      <c r="C7" s="264">
        <v>31850.537546080181</v>
      </c>
      <c r="D7" s="264">
        <v>30964.207040081321</v>
      </c>
      <c r="E7" s="256">
        <f>C7/D7*100</f>
        <v>102.86243566596605</v>
      </c>
      <c r="F7" s="257">
        <f>C7/B7*100</f>
        <v>104.13421780152596</v>
      </c>
      <c r="G7" s="264">
        <v>31505.209283239579</v>
      </c>
      <c r="H7" s="264">
        <v>30619.16083790694</v>
      </c>
      <c r="I7" s="256">
        <f t="shared" si="1"/>
        <v>102.8937711585998</v>
      </c>
      <c r="J7" s="257">
        <f>G7/$B7*100</f>
        <v>103.0051791319701</v>
      </c>
    </row>
    <row r="8" spans="1:10" ht="13.6" customHeight="1">
      <c r="A8" s="258" t="s">
        <v>5</v>
      </c>
      <c r="B8" s="264">
        <v>26812.705863698025</v>
      </c>
      <c r="C8" s="264">
        <v>26753.693826678835</v>
      </c>
      <c r="D8" s="264">
        <v>25113.770691087026</v>
      </c>
      <c r="E8" s="256">
        <f>C8/D8*100</f>
        <v>106.52997574822096</v>
      </c>
      <c r="F8" s="540">
        <f t="shared" ref="F8:F24" si="2">C8/B8*100</f>
        <v>99.7799101764694</v>
      </c>
      <c r="G8" s="264">
        <v>26219.443359980098</v>
      </c>
      <c r="H8" s="264">
        <v>24385.654467216515</v>
      </c>
      <c r="I8" s="256">
        <f t="shared" si="1"/>
        <v>107.51994946548957</v>
      </c>
      <c r="J8" s="540">
        <f t="shared" ref="J8:J24" si="3">G8/$B8*100</f>
        <v>97.787382941752426</v>
      </c>
    </row>
    <row r="9" spans="1:10" ht="13.6" customHeight="1">
      <c r="A9" s="258" t="s">
        <v>6</v>
      </c>
      <c r="B9" s="264">
        <v>30107.069313242064</v>
      </c>
      <c r="C9" s="264">
        <v>23666.898981720034</v>
      </c>
      <c r="D9" s="264">
        <v>18236.360425670337</v>
      </c>
      <c r="E9" s="256">
        <f t="shared" si="0"/>
        <v>129.77863142255853</v>
      </c>
      <c r="F9" s="260">
        <f t="shared" si="2"/>
        <v>78.60910916131769</v>
      </c>
      <c r="G9" s="264">
        <v>23564.643568162926</v>
      </c>
      <c r="H9" s="264">
        <v>18923.825805699635</v>
      </c>
      <c r="I9" s="256">
        <f t="shared" si="1"/>
        <v>124.5236761853173</v>
      </c>
      <c r="J9" s="261">
        <f t="shared" si="3"/>
        <v>78.269469947373565</v>
      </c>
    </row>
    <row r="10" spans="1:10" ht="13.6" customHeight="1">
      <c r="A10" s="258" t="s">
        <v>321</v>
      </c>
      <c r="B10" s="264">
        <v>30344.589515460415</v>
      </c>
      <c r="C10" s="264">
        <v>25640.882459915269</v>
      </c>
      <c r="D10" s="264">
        <v>23520.964597576651</v>
      </c>
      <c r="E10" s="256">
        <f t="shared" si="0"/>
        <v>109.01288658270856</v>
      </c>
      <c r="F10" s="260">
        <f t="shared" si="2"/>
        <v>84.499025590217229</v>
      </c>
      <c r="G10" s="264">
        <v>25656.246952132478</v>
      </c>
      <c r="H10" s="264">
        <v>23166.876680174617</v>
      </c>
      <c r="I10" s="256">
        <f t="shared" si="1"/>
        <v>110.74538577782553</v>
      </c>
      <c r="J10" s="261">
        <f t="shared" si="3"/>
        <v>84.549658973177898</v>
      </c>
    </row>
    <row r="11" spans="1:10" ht="13.6" customHeight="1">
      <c r="A11" s="258" t="s">
        <v>9</v>
      </c>
      <c r="B11" s="264">
        <v>24873.737663825839</v>
      </c>
      <c r="C11" s="264">
        <v>19771.182352987937</v>
      </c>
      <c r="D11" s="264">
        <v>17143.04847306028</v>
      </c>
      <c r="E11" s="256">
        <f t="shared" si="0"/>
        <v>115.33060986240386</v>
      </c>
      <c r="F11" s="260">
        <f t="shared" si="2"/>
        <v>79.486173811913247</v>
      </c>
      <c r="G11" s="264">
        <v>18888.293053243262</v>
      </c>
      <c r="H11" s="264">
        <v>16338.675874432143</v>
      </c>
      <c r="I11" s="256">
        <f t="shared" si="1"/>
        <v>115.60479685383154</v>
      </c>
      <c r="J11" s="261">
        <f t="shared" si="3"/>
        <v>75.936689968040966</v>
      </c>
    </row>
    <row r="12" spans="1:10" ht="13.6" customHeight="1">
      <c r="A12" s="258" t="s">
        <v>10</v>
      </c>
      <c r="B12" s="264">
        <v>36516.261272191725</v>
      </c>
      <c r="C12" s="264">
        <v>28546.152615551036</v>
      </c>
      <c r="D12" s="264">
        <v>26506.532321735256</v>
      </c>
      <c r="E12" s="256">
        <f t="shared" si="0"/>
        <v>107.69478356904234</v>
      </c>
      <c r="F12" s="260">
        <f t="shared" si="2"/>
        <v>78.173809752231733</v>
      </c>
      <c r="G12" s="264">
        <v>27826.549290594648</v>
      </c>
      <c r="H12" s="264">
        <v>25762.84820082708</v>
      </c>
      <c r="I12" s="256">
        <f t="shared" si="1"/>
        <v>108.01037631274527</v>
      </c>
      <c r="J12" s="261">
        <f t="shared" si="3"/>
        <v>76.203171740874353</v>
      </c>
    </row>
    <row r="13" spans="1:10" ht="13.6" customHeight="1">
      <c r="A13" s="258" t="s">
        <v>11</v>
      </c>
      <c r="B13" s="264">
        <v>26631.407353532348</v>
      </c>
      <c r="C13" s="264">
        <v>19408.251967388554</v>
      </c>
      <c r="D13" s="264">
        <v>18957.521554936269</v>
      </c>
      <c r="E13" s="256">
        <f t="shared" si="0"/>
        <v>102.37758090447704</v>
      </c>
      <c r="F13" s="261">
        <f t="shared" si="2"/>
        <v>72.877305017131491</v>
      </c>
      <c r="G13" s="264">
        <v>18458.114776113744</v>
      </c>
      <c r="H13" s="264">
        <v>17703.167222214845</v>
      </c>
      <c r="I13" s="256">
        <f t="shared" si="1"/>
        <v>104.26447733573659</v>
      </c>
      <c r="J13" s="261">
        <f t="shared" si="3"/>
        <v>69.309573208362536</v>
      </c>
    </row>
    <row r="14" spans="1:10" ht="13.6" customHeight="1">
      <c r="A14" s="258" t="s">
        <v>12</v>
      </c>
      <c r="B14" s="264">
        <v>29254.274428741755</v>
      </c>
      <c r="C14" s="264">
        <v>27258.036409389362</v>
      </c>
      <c r="D14" s="264">
        <v>25293.682357526075</v>
      </c>
      <c r="E14" s="256">
        <f t="shared" si="0"/>
        <v>107.76618455192546</v>
      </c>
      <c r="F14" s="540">
        <f t="shared" si="2"/>
        <v>93.176251818465445</v>
      </c>
      <c r="G14" s="264">
        <v>26992.760253110991</v>
      </c>
      <c r="H14" s="264">
        <v>25027.604591050964</v>
      </c>
      <c r="I14" s="256">
        <f t="shared" si="1"/>
        <v>107.85195265056528</v>
      </c>
      <c r="J14" s="540">
        <f t="shared" si="3"/>
        <v>92.269457302250274</v>
      </c>
    </row>
    <row r="15" spans="1:10" ht="13.6" customHeight="1">
      <c r="A15" s="258" t="s">
        <v>13</v>
      </c>
      <c r="B15" s="264">
        <v>30838.16958387506</v>
      </c>
      <c r="C15" s="264">
        <v>27993.705037825068</v>
      </c>
      <c r="D15" s="264">
        <v>26428.998924870324</v>
      </c>
      <c r="E15" s="256">
        <f t="shared" si="0"/>
        <v>105.92041385072031</v>
      </c>
      <c r="F15" s="540">
        <f t="shared" si="2"/>
        <v>90.776156352881159</v>
      </c>
      <c r="G15" s="264">
        <v>27847.190600444737</v>
      </c>
      <c r="H15" s="264">
        <v>26218.219096458786</v>
      </c>
      <c r="I15" s="256">
        <f t="shared" si="1"/>
        <v>106.21312797025932</v>
      </c>
      <c r="J15" s="540">
        <f t="shared" si="3"/>
        <v>90.301048915061827</v>
      </c>
    </row>
    <row r="16" spans="1:10" ht="13.6" customHeight="1">
      <c r="A16" s="258" t="s">
        <v>322</v>
      </c>
      <c r="B16" s="264">
        <v>49547.130278241799</v>
      </c>
      <c r="C16" s="264">
        <v>36741.795856927056</v>
      </c>
      <c r="D16" s="264">
        <v>34474.227693526336</v>
      </c>
      <c r="E16" s="256">
        <f t="shared" si="0"/>
        <v>106.57757494543243</v>
      </c>
      <c r="F16" s="261">
        <f t="shared" si="2"/>
        <v>74.155245017413051</v>
      </c>
      <c r="G16" s="264">
        <v>37323.910652153369</v>
      </c>
      <c r="H16" s="264">
        <v>34767.600497527099</v>
      </c>
      <c r="I16" s="256">
        <f t="shared" si="1"/>
        <v>107.35256422084146</v>
      </c>
      <c r="J16" s="261">
        <f t="shared" si="3"/>
        <v>75.330115876648151</v>
      </c>
    </row>
    <row r="17" spans="1:10" ht="13.6" customHeight="1">
      <c r="A17" s="258" t="s">
        <v>15</v>
      </c>
      <c r="B17" s="264">
        <v>26300.7832663011</v>
      </c>
      <c r="C17" s="264">
        <v>25141.945345948014</v>
      </c>
      <c r="D17" s="264">
        <v>23204.158973060694</v>
      </c>
      <c r="E17" s="256">
        <f t="shared" si="0"/>
        <v>108.35103041285414</v>
      </c>
      <c r="F17" s="540">
        <f t="shared" si="2"/>
        <v>95.59390338827707</v>
      </c>
      <c r="G17" s="264">
        <v>24989.219694007403</v>
      </c>
      <c r="H17" s="264">
        <v>23010.178330131384</v>
      </c>
      <c r="I17" s="256">
        <f t="shared" si="1"/>
        <v>108.60072153932204</v>
      </c>
      <c r="J17" s="540">
        <f t="shared" si="3"/>
        <v>95.013214781423684</v>
      </c>
    </row>
    <row r="18" spans="1:10" ht="13.6" customHeight="1">
      <c r="A18" s="258" t="s">
        <v>16</v>
      </c>
      <c r="B18" s="264">
        <v>31361.12792624523</v>
      </c>
      <c r="C18" s="264">
        <v>25955.299587366211</v>
      </c>
      <c r="D18" s="264">
        <v>23281.57869673067</v>
      </c>
      <c r="E18" s="256">
        <f t="shared" si="0"/>
        <v>111.48427658391998</v>
      </c>
      <c r="F18" s="260">
        <f t="shared" si="2"/>
        <v>82.762646957110761</v>
      </c>
      <c r="G18" s="264">
        <v>25503.469918342809</v>
      </c>
      <c r="H18" s="264">
        <v>22742.096719131583</v>
      </c>
      <c r="I18" s="256">
        <f t="shared" si="1"/>
        <v>112.1421223087502</v>
      </c>
      <c r="J18" s="261">
        <f t="shared" si="3"/>
        <v>81.32191539258919</v>
      </c>
    </row>
    <row r="19" spans="1:10" ht="13.6" customHeight="1">
      <c r="A19" s="258" t="s">
        <v>17</v>
      </c>
      <c r="B19" s="264">
        <v>28331.457239877142</v>
      </c>
      <c r="C19" s="264">
        <v>19244.099750588335</v>
      </c>
      <c r="D19" s="264">
        <v>18524.34582423633</v>
      </c>
      <c r="E19" s="256">
        <f t="shared" si="0"/>
        <v>103.88544855068682</v>
      </c>
      <c r="F19" s="261">
        <f t="shared" si="2"/>
        <v>67.924849709113616</v>
      </c>
      <c r="G19" s="264">
        <v>18956.263889062066</v>
      </c>
      <c r="H19" s="264">
        <v>18007.177499211979</v>
      </c>
      <c r="I19" s="256">
        <f t="shared" si="1"/>
        <v>105.27060051410955</v>
      </c>
      <c r="J19" s="260">
        <f t="shared" si="3"/>
        <v>66.908891161379131</v>
      </c>
    </row>
    <row r="20" spans="1:10" ht="13.6" customHeight="1">
      <c r="A20" s="258" t="s">
        <v>18</v>
      </c>
      <c r="B20" s="264">
        <v>25666.74541477831</v>
      </c>
      <c r="C20" s="264">
        <v>27659.751507129324</v>
      </c>
      <c r="D20" s="264">
        <v>25863.129363044842</v>
      </c>
      <c r="E20" s="256">
        <f t="shared" si="0"/>
        <v>106.9466541301519</v>
      </c>
      <c r="F20" s="257">
        <f t="shared" si="2"/>
        <v>107.76493497770656</v>
      </c>
      <c r="G20" s="264">
        <v>27110.573236298711</v>
      </c>
      <c r="H20" s="264">
        <v>25339.264237184852</v>
      </c>
      <c r="I20" s="256">
        <f t="shared" si="1"/>
        <v>106.9903726585498</v>
      </c>
      <c r="J20" s="257">
        <f t="shared" si="3"/>
        <v>105.62528594174265</v>
      </c>
    </row>
    <row r="21" spans="1:10" ht="13.6" customHeight="1">
      <c r="A21" s="258" t="s">
        <v>19</v>
      </c>
      <c r="B21" s="264">
        <v>29725.142382421407</v>
      </c>
      <c r="C21" s="264">
        <v>22361.699867838477</v>
      </c>
      <c r="D21" s="264">
        <v>19408.906642650971</v>
      </c>
      <c r="E21" s="256">
        <f t="shared" si="0"/>
        <v>115.21359899119076</v>
      </c>
      <c r="F21" s="261">
        <f t="shared" si="2"/>
        <v>75.228234671341866</v>
      </c>
      <c r="G21" s="264">
        <v>22239.499843906608</v>
      </c>
      <c r="H21" s="264">
        <v>19527.121970905126</v>
      </c>
      <c r="I21" s="256">
        <f t="shared" si="1"/>
        <v>113.89031049758817</v>
      </c>
      <c r="J21" s="261">
        <f t="shared" si="3"/>
        <v>74.817134793804755</v>
      </c>
    </row>
    <row r="22" spans="1:10" ht="13.6" customHeight="1">
      <c r="A22" s="258" t="s">
        <v>20</v>
      </c>
      <c r="B22" s="264">
        <v>33486.593541941838</v>
      </c>
      <c r="C22" s="264">
        <v>28001.249100368954</v>
      </c>
      <c r="D22" s="264">
        <v>26179.161410545184</v>
      </c>
      <c r="E22" s="256">
        <f t="shared" si="0"/>
        <v>106.96006896955001</v>
      </c>
      <c r="F22" s="260">
        <f t="shared" si="2"/>
        <v>83.619282042819592</v>
      </c>
      <c r="G22" s="264">
        <v>27817.604338272005</v>
      </c>
      <c r="H22" s="264">
        <v>26057.815954848484</v>
      </c>
      <c r="I22" s="256">
        <f t="shared" si="1"/>
        <v>106.75339938877757</v>
      </c>
      <c r="J22" s="261">
        <f t="shared" si="3"/>
        <v>83.070869252289143</v>
      </c>
    </row>
    <row r="23" spans="1:10" ht="13.6" customHeight="1">
      <c r="A23" s="258" t="s">
        <v>21</v>
      </c>
      <c r="B23" s="264">
        <v>33027.172678950112</v>
      </c>
      <c r="C23" s="264">
        <v>25075.501213632484</v>
      </c>
      <c r="D23" s="264">
        <v>22482.107770284518</v>
      </c>
      <c r="E23" s="256">
        <f t="shared" si="0"/>
        <v>111.53536612245831</v>
      </c>
      <c r="F23" s="261">
        <f t="shared" si="2"/>
        <v>75.923850513593521</v>
      </c>
      <c r="G23" s="264">
        <v>24416.021512486197</v>
      </c>
      <c r="H23" s="264">
        <v>21926.340462198936</v>
      </c>
      <c r="I23" s="256">
        <f t="shared" si="1"/>
        <v>111.35474957428248</v>
      </c>
      <c r="J23" s="261">
        <f t="shared" si="3"/>
        <v>73.927071353727356</v>
      </c>
    </row>
    <row r="24" spans="1:10" ht="13.6" customHeight="1">
      <c r="A24" s="258" t="s">
        <v>323</v>
      </c>
      <c r="B24" s="264">
        <v>82729.103544119323</v>
      </c>
      <c r="C24" s="264">
        <v>35672.3824633595</v>
      </c>
      <c r="D24" s="264">
        <v>37308.817917757136</v>
      </c>
      <c r="E24" s="256">
        <f t="shared" si="0"/>
        <v>95.613810499156088</v>
      </c>
      <c r="F24" s="261">
        <f t="shared" si="2"/>
        <v>43.119508051160579</v>
      </c>
      <c r="G24" s="264">
        <v>38825.054127212403</v>
      </c>
      <c r="H24" s="264">
        <v>37266.947269884222</v>
      </c>
      <c r="I24" s="256">
        <f t="shared" si="1"/>
        <v>104.18093504156512</v>
      </c>
      <c r="J24" s="261">
        <f t="shared" si="3"/>
        <v>46.930345505928337</v>
      </c>
    </row>
    <row r="25" spans="1:10" ht="27.2">
      <c r="A25" s="253" t="s">
        <v>23</v>
      </c>
      <c r="B25" s="251">
        <v>48618.587594068871</v>
      </c>
      <c r="C25" s="251">
        <v>28224.261358337102</v>
      </c>
      <c r="D25" s="251">
        <v>26390.432994181523</v>
      </c>
      <c r="E25" s="254">
        <f>C25/D25*100</f>
        <v>106.94883772676218</v>
      </c>
      <c r="F25" s="252">
        <f>C25/B25*100</f>
        <v>58.052409078581015</v>
      </c>
      <c r="G25" s="251">
        <v>37845.813665982008</v>
      </c>
      <c r="H25" s="251">
        <v>34342.608250726335</v>
      </c>
      <c r="I25" s="254">
        <f>G25/H25*100</f>
        <v>110.20075525329844</v>
      </c>
      <c r="J25" s="252">
        <f>G25/$B25*100</f>
        <v>77.842272963517615</v>
      </c>
    </row>
    <row r="26" spans="1:10" ht="13.6" customHeight="1">
      <c r="A26" s="258" t="s">
        <v>24</v>
      </c>
      <c r="B26" s="264">
        <v>38184.519452898006</v>
      </c>
      <c r="C26" s="264">
        <v>29160.368920797813</v>
      </c>
      <c r="D26" s="264">
        <v>24206.045648242303</v>
      </c>
      <c r="E26" s="256">
        <f>C26/D26*100</f>
        <v>120.4672970734287</v>
      </c>
      <c r="F26" s="261">
        <f>C26/B26*100</f>
        <v>76.36699201300199</v>
      </c>
      <c r="G26" s="264">
        <v>42713.713528071741</v>
      </c>
      <c r="H26" s="264">
        <v>39011.577120324568</v>
      </c>
      <c r="I26" s="256">
        <f t="shared" si="1"/>
        <v>109.48984040385901</v>
      </c>
      <c r="J26" s="257">
        <f>G26/$B26*100</f>
        <v>111.86133579803371</v>
      </c>
    </row>
    <row r="27" spans="1:10" ht="13.6" customHeight="1">
      <c r="A27" s="258" t="s">
        <v>25</v>
      </c>
      <c r="B27" s="264">
        <v>50181.352030429698</v>
      </c>
      <c r="C27" s="264">
        <v>26112.190014342767</v>
      </c>
      <c r="D27" s="264">
        <v>24991.447738883802</v>
      </c>
      <c r="E27" s="256">
        <f t="shared" si="0"/>
        <v>104.48450320753216</v>
      </c>
      <c r="F27" s="261">
        <f t="shared" ref="F27:F52" si="4">C27/B27*100</f>
        <v>52.035644632509062</v>
      </c>
      <c r="G27" s="264">
        <v>30879.327462023222</v>
      </c>
      <c r="H27" s="264">
        <v>27654.937328518507</v>
      </c>
      <c r="I27" s="256">
        <f t="shared" si="1"/>
        <v>111.65936518026254</v>
      </c>
      <c r="J27" s="261">
        <f t="shared" ref="J27:J52" si="5">G27/$B27*100</f>
        <v>61.535463299789463</v>
      </c>
    </row>
    <row r="28" spans="1:10" ht="13.6" customHeight="1">
      <c r="A28" s="258" t="s">
        <v>324</v>
      </c>
      <c r="B28" s="264">
        <v>47653.790045100155</v>
      </c>
      <c r="C28" s="264">
        <v>30587.462217241598</v>
      </c>
      <c r="D28" s="264">
        <v>28000.750627264017</v>
      </c>
      <c r="E28" s="256">
        <f t="shared" si="0"/>
        <v>109.23800802489534</v>
      </c>
      <c r="F28" s="261">
        <f t="shared" si="4"/>
        <v>64.18684051844194</v>
      </c>
      <c r="G28" s="264">
        <v>49826.968591562807</v>
      </c>
      <c r="H28" s="264">
        <v>42124.084119865016</v>
      </c>
      <c r="I28" s="256">
        <f t="shared" si="1"/>
        <v>118.28617673865398</v>
      </c>
      <c r="J28" s="257">
        <f t="shared" si="5"/>
        <v>104.56034775913085</v>
      </c>
    </row>
    <row r="29" spans="1:10" ht="13.6" customHeight="1">
      <c r="A29" s="258" t="s">
        <v>27</v>
      </c>
      <c r="B29" s="264">
        <v>34817.60152198498</v>
      </c>
      <c r="C29" s="264">
        <v>25139.326697725439</v>
      </c>
      <c r="D29" s="264">
        <v>22733.14002324476</v>
      </c>
      <c r="E29" s="256">
        <f t="shared" si="0"/>
        <v>110.58448886524405</v>
      </c>
      <c r="F29" s="261">
        <f t="shared" si="4"/>
        <v>72.202924954068536</v>
      </c>
      <c r="G29" s="264">
        <v>28360.585058046716</v>
      </c>
      <c r="H29" s="264">
        <v>25026.85204507452</v>
      </c>
      <c r="I29" s="256">
        <f t="shared" si="1"/>
        <v>113.32062461138935</v>
      </c>
      <c r="J29" s="261">
        <f t="shared" si="5"/>
        <v>81.454735014239589</v>
      </c>
    </row>
    <row r="30" spans="1:10" ht="13.6" customHeight="1">
      <c r="A30" s="258" t="s">
        <v>28</v>
      </c>
      <c r="B30" s="264">
        <v>31501.462812648228</v>
      </c>
      <c r="C30" s="264">
        <v>29493.704055808921</v>
      </c>
      <c r="D30" s="264">
        <v>29214.413516261695</v>
      </c>
      <c r="E30" s="256">
        <f t="shared" si="0"/>
        <v>100.95600255466968</v>
      </c>
      <c r="F30" s="540">
        <f t="shared" si="4"/>
        <v>93.626458654379803</v>
      </c>
      <c r="G30" s="264">
        <v>39191.545370976353</v>
      </c>
      <c r="H30" s="264">
        <v>32784.717966951968</v>
      </c>
      <c r="I30" s="256">
        <f t="shared" si="1"/>
        <v>119.54211535533925</v>
      </c>
      <c r="J30" s="257">
        <f t="shared" si="5"/>
        <v>124.41182685408647</v>
      </c>
    </row>
    <row r="31" spans="1:10" ht="13.6" customHeight="1">
      <c r="A31" s="258" t="s">
        <v>29</v>
      </c>
      <c r="B31" s="264">
        <v>41738.245195543095</v>
      </c>
      <c r="C31" s="264">
        <v>36493.332296979846</v>
      </c>
      <c r="D31" s="264">
        <v>34427.355594585075</v>
      </c>
      <c r="E31" s="256">
        <f t="shared" si="0"/>
        <v>106.00097412860754</v>
      </c>
      <c r="F31" s="260">
        <f t="shared" si="4"/>
        <v>87.433796332378364</v>
      </c>
      <c r="G31" s="264">
        <v>34412.47839222262</v>
      </c>
      <c r="H31" s="264">
        <v>32844.158669980556</v>
      </c>
      <c r="I31" s="256">
        <f t="shared" si="1"/>
        <v>104.77503393525956</v>
      </c>
      <c r="J31" s="261">
        <f t="shared" si="5"/>
        <v>82.448311449129307</v>
      </c>
    </row>
    <row r="32" spans="1:10" ht="13.6" customHeight="1">
      <c r="A32" s="258" t="s">
        <v>30</v>
      </c>
      <c r="B32" s="264">
        <v>56919.484543422332</v>
      </c>
      <c r="C32" s="264">
        <v>31791.71689749281</v>
      </c>
      <c r="D32" s="264">
        <v>29273.972219399027</v>
      </c>
      <c r="E32" s="256">
        <f t="shared" si="0"/>
        <v>108.60062535833571</v>
      </c>
      <c r="F32" s="261">
        <f t="shared" si="4"/>
        <v>55.853838369249061</v>
      </c>
      <c r="G32" s="264">
        <v>121415.60193078278</v>
      </c>
      <c r="H32" s="264">
        <v>114307.48891736128</v>
      </c>
      <c r="I32" s="256">
        <f t="shared" si="1"/>
        <v>106.21841410457395</v>
      </c>
      <c r="J32" s="257">
        <f t="shared" si="5"/>
        <v>213.3111409998067</v>
      </c>
    </row>
    <row r="33" spans="1:10" ht="13.6" customHeight="1">
      <c r="A33" s="258" t="s">
        <v>31</v>
      </c>
      <c r="B33" s="264">
        <v>30710.605553700887</v>
      </c>
      <c r="C33" s="264">
        <v>19379.537054229211</v>
      </c>
      <c r="D33" s="264">
        <v>18995.66728702655</v>
      </c>
      <c r="E33" s="256">
        <f t="shared" si="0"/>
        <v>102.02082802042354</v>
      </c>
      <c r="F33" s="261">
        <f t="shared" si="4"/>
        <v>63.103728190386697</v>
      </c>
      <c r="G33" s="264">
        <v>19005.020619883438</v>
      </c>
      <c r="H33" s="264">
        <v>18624.742910598492</v>
      </c>
      <c r="I33" s="256">
        <f t="shared" si="1"/>
        <v>102.0417876966696</v>
      </c>
      <c r="J33" s="261">
        <f t="shared" si="5"/>
        <v>61.884226237906837</v>
      </c>
    </row>
    <row r="34" spans="1:10" ht="13.6" customHeight="1">
      <c r="A34" s="258" t="s">
        <v>32</v>
      </c>
      <c r="B34" s="264">
        <v>25835.736355290042</v>
      </c>
      <c r="C34" s="264">
        <v>17968.453564410276</v>
      </c>
      <c r="D34" s="264">
        <v>15999.418696818644</v>
      </c>
      <c r="E34" s="256">
        <f t="shared" si="0"/>
        <v>112.30691505050217</v>
      </c>
      <c r="F34" s="261">
        <f t="shared" si="4"/>
        <v>69.548834673454593</v>
      </c>
      <c r="G34" s="264">
        <v>18032.665413136332</v>
      </c>
      <c r="H34" s="264">
        <v>16042.935871473934</v>
      </c>
      <c r="I34" s="256">
        <f t="shared" si="1"/>
        <v>112.40252755233131</v>
      </c>
      <c r="J34" s="261">
        <f t="shared" si="5"/>
        <v>69.797373549386066</v>
      </c>
    </row>
    <row r="35" spans="1:10" ht="13.6" customHeight="1">
      <c r="A35" s="258" t="s">
        <v>325</v>
      </c>
      <c r="B35" s="264">
        <v>59111.8587888642</v>
      </c>
      <c r="C35" s="264">
        <v>35369.935927119055</v>
      </c>
      <c r="D35" s="264">
        <v>32586.485460377087</v>
      </c>
      <c r="E35" s="256">
        <f t="shared" si="0"/>
        <v>108.54173264596592</v>
      </c>
      <c r="F35" s="261">
        <f t="shared" si="4"/>
        <v>59.835600929846287</v>
      </c>
      <c r="G35" s="264">
        <v>38140.967513494565</v>
      </c>
      <c r="H35" s="264">
        <v>35748.48151573669</v>
      </c>
      <c r="I35" s="256">
        <f t="shared" si="1"/>
        <v>106.69255279194078</v>
      </c>
      <c r="J35" s="261">
        <f t="shared" si="5"/>
        <v>64.523377026133645</v>
      </c>
    </row>
    <row r="36" spans="1:10">
      <c r="A36" s="262" t="s">
        <v>34</v>
      </c>
      <c r="B36" s="251">
        <v>30692.26700525351</v>
      </c>
      <c r="C36" s="251">
        <v>25217.908300312945</v>
      </c>
      <c r="D36" s="251">
        <v>22819.494516530594</v>
      </c>
      <c r="E36" s="254">
        <f t="shared" si="0"/>
        <v>110.51037209454803</v>
      </c>
      <c r="F36" s="252">
        <f t="shared" si="4"/>
        <v>82.163719923316407</v>
      </c>
      <c r="G36" s="251">
        <v>24285.721950732219</v>
      </c>
      <c r="H36" s="251">
        <v>22148.513923200029</v>
      </c>
      <c r="I36" s="254">
        <f t="shared" si="1"/>
        <v>109.64944210226906</v>
      </c>
      <c r="J36" s="252">
        <f t="shared" si="5"/>
        <v>79.126517264349687</v>
      </c>
    </row>
    <row r="37" spans="1:10" ht="13.6" customHeight="1">
      <c r="A37" s="258" t="s">
        <v>35</v>
      </c>
      <c r="B37" s="264">
        <v>26286.942455082295</v>
      </c>
      <c r="C37" s="264">
        <v>25138.437989463193</v>
      </c>
      <c r="D37" s="264">
        <v>22849.407292874628</v>
      </c>
      <c r="E37" s="256">
        <f t="shared" si="0"/>
        <v>110.01789966474263</v>
      </c>
      <c r="F37" s="540">
        <f t="shared" si="4"/>
        <v>95.630893674372345</v>
      </c>
      <c r="G37" s="264">
        <v>22906.460797196673</v>
      </c>
      <c r="H37" s="264">
        <v>21017.59850096222</v>
      </c>
      <c r="I37" s="256">
        <f t="shared" si="1"/>
        <v>108.98705099989409</v>
      </c>
      <c r="J37" s="261">
        <f t="shared" si="5"/>
        <v>87.140072818807255</v>
      </c>
    </row>
    <row r="38" spans="1:10" ht="13.6" customHeight="1">
      <c r="A38" s="258" t="s">
        <v>39</v>
      </c>
      <c r="B38" s="264">
        <v>25613.396478537245</v>
      </c>
      <c r="C38" s="264">
        <v>12464.623432690572</v>
      </c>
      <c r="D38" s="264">
        <v>10524.939460687618</v>
      </c>
      <c r="E38" s="256">
        <f t="shared" si="0"/>
        <v>118.42940740180022</v>
      </c>
      <c r="F38" s="261">
        <f t="shared" si="4"/>
        <v>48.664469170011515</v>
      </c>
      <c r="G38" s="264">
        <v>12854.27490935186</v>
      </c>
      <c r="H38" s="264">
        <v>10975.022230487863</v>
      </c>
      <c r="I38" s="256">
        <f t="shared" si="1"/>
        <v>117.12299655889136</v>
      </c>
      <c r="J38" s="261">
        <f t="shared" si="5"/>
        <v>50.185749164985225</v>
      </c>
    </row>
    <row r="39" spans="1:10" ht="13.6" customHeight="1">
      <c r="A39" s="551" t="s">
        <v>105</v>
      </c>
      <c r="B39" s="264">
        <v>28859.003016750277</v>
      </c>
      <c r="C39" s="264">
        <v>20988.117329564408</v>
      </c>
      <c r="D39" s="264">
        <v>17371.222007410332</v>
      </c>
      <c r="E39" s="256">
        <f t="shared" si="0"/>
        <v>120.82119105156308</v>
      </c>
      <c r="F39" s="261">
        <f>C39/B39*100</f>
        <v>72.726411641394989</v>
      </c>
      <c r="G39" s="264">
        <v>20074.42593726319</v>
      </c>
      <c r="H39" s="264">
        <v>17002.259227523893</v>
      </c>
      <c r="I39" s="256">
        <f t="shared" si="1"/>
        <v>118.06916756548422</v>
      </c>
      <c r="J39" s="261">
        <f t="shared" si="5"/>
        <v>69.560358428223026</v>
      </c>
    </row>
    <row r="40" spans="1:10" ht="13.6" customHeight="1">
      <c r="A40" s="258" t="s">
        <v>43</v>
      </c>
      <c r="B40" s="264">
        <v>32618.726399538948</v>
      </c>
      <c r="C40" s="264">
        <v>27938.203130011454</v>
      </c>
      <c r="D40" s="264">
        <v>26084.482894385634</v>
      </c>
      <c r="E40" s="256">
        <f t="shared" si="0"/>
        <v>107.10660143477413</v>
      </c>
      <c r="F40" s="260">
        <f t="shared" si="4"/>
        <v>85.650809255404738</v>
      </c>
      <c r="G40" s="264">
        <v>27271.035184492815</v>
      </c>
      <c r="H40" s="264">
        <v>25840.818043937747</v>
      </c>
      <c r="I40" s="256">
        <f t="shared" si="1"/>
        <v>105.5347208363266</v>
      </c>
      <c r="J40" s="261">
        <f t="shared" si="5"/>
        <v>83.605456725858801</v>
      </c>
    </row>
    <row r="41" spans="1:10" ht="13.6" customHeight="1">
      <c r="A41" s="258" t="s">
        <v>45</v>
      </c>
      <c r="B41" s="264">
        <v>32902.27330080542</v>
      </c>
      <c r="C41" s="264">
        <v>20796.705761126148</v>
      </c>
      <c r="D41" s="264">
        <v>19614.999180636198</v>
      </c>
      <c r="E41" s="256">
        <f t="shared" si="0"/>
        <v>106.02450486797126</v>
      </c>
      <c r="F41" s="261">
        <f t="shared" si="4"/>
        <v>63.207504147189312</v>
      </c>
      <c r="G41" s="264">
        <v>16083.697853147305</v>
      </c>
      <c r="H41" s="264">
        <v>13934.847986009006</v>
      </c>
      <c r="I41" s="256">
        <f t="shared" si="1"/>
        <v>115.42069112842714</v>
      </c>
      <c r="J41" s="261">
        <f t="shared" si="5"/>
        <v>48.883241914939632</v>
      </c>
    </row>
    <row r="42" spans="1:10" ht="13.6" customHeight="1">
      <c r="A42" s="258" t="s">
        <v>46</v>
      </c>
      <c r="B42" s="264">
        <v>29750.066148873171</v>
      </c>
      <c r="C42" s="264">
        <v>21562.567137238864</v>
      </c>
      <c r="D42" s="264">
        <v>19151.116319753601</v>
      </c>
      <c r="E42" s="256">
        <f t="shared" si="0"/>
        <v>112.59169845361939</v>
      </c>
      <c r="F42" s="261">
        <f t="shared" si="4"/>
        <v>72.479056111462057</v>
      </c>
      <c r="G42" s="264">
        <v>21196.790754273774</v>
      </c>
      <c r="H42" s="264">
        <v>18838.304921831092</v>
      </c>
      <c r="I42" s="256">
        <f t="shared" si="1"/>
        <v>112.5196287151585</v>
      </c>
      <c r="J42" s="261">
        <f t="shared" si="5"/>
        <v>71.249558398298333</v>
      </c>
    </row>
    <row r="43" spans="1:10" ht="13.6" customHeight="1">
      <c r="A43" s="258" t="s">
        <v>47</v>
      </c>
      <c r="B43" s="264">
        <v>29666.677742972279</v>
      </c>
      <c r="C43" s="264">
        <v>24181.565116335561</v>
      </c>
      <c r="D43" s="264">
        <v>21288.782760062433</v>
      </c>
      <c r="E43" s="256">
        <f t="shared" si="0"/>
        <v>113.58829383942026</v>
      </c>
      <c r="F43" s="260">
        <f t="shared" si="4"/>
        <v>81.510863217786223</v>
      </c>
      <c r="G43" s="264">
        <v>23632.271986817548</v>
      </c>
      <c r="H43" s="264">
        <v>20868.012912672486</v>
      </c>
      <c r="I43" s="256">
        <f t="shared" si="1"/>
        <v>113.24639334714239</v>
      </c>
      <c r="J43" s="261">
        <f t="shared" si="5"/>
        <v>79.659314034298234</v>
      </c>
    </row>
    <row r="44" spans="1:10" ht="13.6" customHeight="1">
      <c r="A44" s="551" t="s">
        <v>106</v>
      </c>
      <c r="B44" s="264">
        <v>29379.936717885343</v>
      </c>
      <c r="C44" s="264">
        <v>29839.616426509929</v>
      </c>
      <c r="D44" s="264">
        <v>28378.488435021056</v>
      </c>
      <c r="E44" s="256">
        <f t="shared" si="0"/>
        <v>105.14871676422955</v>
      </c>
      <c r="F44" s="257">
        <f t="shared" si="4"/>
        <v>101.56460414819325</v>
      </c>
      <c r="G44" s="264">
        <v>30696.423227643023</v>
      </c>
      <c r="H44" s="264">
        <v>30221.914546297787</v>
      </c>
      <c r="I44" s="256">
        <f t="shared" si="1"/>
        <v>101.5700814738865</v>
      </c>
      <c r="J44" s="257">
        <f t="shared" si="5"/>
        <v>104.48090314965266</v>
      </c>
    </row>
    <row r="45" spans="1:10" ht="27.2">
      <c r="A45" s="253" t="s">
        <v>91</v>
      </c>
      <c r="B45" s="251">
        <v>26102.394775633878</v>
      </c>
      <c r="C45" s="251">
        <v>20650.377938751211</v>
      </c>
      <c r="D45" s="251">
        <v>17628.76179707214</v>
      </c>
      <c r="E45" s="254">
        <f t="shared" si="0"/>
        <v>117.14026303413388</v>
      </c>
      <c r="F45" s="252">
        <f t="shared" si="4"/>
        <v>79.112963068154855</v>
      </c>
      <c r="G45" s="251">
        <v>19983.769709199798</v>
      </c>
      <c r="H45" s="251">
        <v>17063.379472073022</v>
      </c>
      <c r="I45" s="254">
        <f t="shared" si="1"/>
        <v>117.1149580416146</v>
      </c>
      <c r="J45" s="252">
        <f t="shared" si="5"/>
        <v>76.559142871650579</v>
      </c>
    </row>
    <row r="46" spans="1:10" ht="13.6" customHeight="1">
      <c r="A46" s="258" t="s">
        <v>36</v>
      </c>
      <c r="B46" s="264">
        <v>24366.650841935203</v>
      </c>
      <c r="C46" s="264">
        <v>11030.014993745817</v>
      </c>
      <c r="D46" s="264">
        <v>7884.7421340532956</v>
      </c>
      <c r="E46" s="256">
        <f t="shared" si="0"/>
        <v>139.89062427429872</v>
      </c>
      <c r="F46" s="261">
        <f t="shared" si="4"/>
        <v>45.266848797960662</v>
      </c>
      <c r="G46" s="264">
        <v>11394.370899474601</v>
      </c>
      <c r="H46" s="264">
        <v>8724.1473610365119</v>
      </c>
      <c r="I46" s="256">
        <f t="shared" si="1"/>
        <v>130.60727229762017</v>
      </c>
      <c r="J46" s="261">
        <f t="shared" si="5"/>
        <v>46.762154443748159</v>
      </c>
    </row>
    <row r="47" spans="1:10" ht="13.6" customHeight="1">
      <c r="A47" s="258" t="s">
        <v>37</v>
      </c>
      <c r="B47" s="264">
        <v>26334.259626442479</v>
      </c>
      <c r="C47" s="264">
        <v>16898.028092922745</v>
      </c>
      <c r="D47" s="264">
        <v>14754.363827549947</v>
      </c>
      <c r="E47" s="256">
        <f t="shared" si="0"/>
        <v>114.52901860377105</v>
      </c>
      <c r="F47" s="261">
        <f t="shared" si="4"/>
        <v>64.167469800272173</v>
      </c>
      <c r="G47" s="264">
        <v>16257.3902288188</v>
      </c>
      <c r="H47" s="264">
        <v>13641.387337057728</v>
      </c>
      <c r="I47" s="256">
        <f t="shared" si="1"/>
        <v>119.17695632506916</v>
      </c>
      <c r="J47" s="261">
        <f t="shared" si="5"/>
        <v>61.734753357161409</v>
      </c>
    </row>
    <row r="48" spans="1:10" ht="13.6" customHeight="1">
      <c r="A48" s="255" t="s">
        <v>38</v>
      </c>
      <c r="B48" s="264">
        <v>25315.563410827399</v>
      </c>
      <c r="C48" s="264">
        <v>12877.914273761713</v>
      </c>
      <c r="D48" s="264">
        <v>12476.341525423728</v>
      </c>
      <c r="E48" s="256">
        <f t="shared" si="0"/>
        <v>103.21867389987425</v>
      </c>
      <c r="F48" s="261">
        <f t="shared" si="4"/>
        <v>50.869554292652495</v>
      </c>
      <c r="G48" s="264">
        <v>13587.162611345522</v>
      </c>
      <c r="H48" s="264">
        <v>12826.47927673666</v>
      </c>
      <c r="I48" s="256">
        <f t="shared" si="1"/>
        <v>105.93057002000941</v>
      </c>
      <c r="J48" s="261">
        <f t="shared" si="5"/>
        <v>53.671183970309464</v>
      </c>
    </row>
    <row r="49" spans="1:10" ht="13.6" customHeight="1">
      <c r="A49" s="255" t="s">
        <v>40</v>
      </c>
      <c r="B49" s="264">
        <v>24481.237236215027</v>
      </c>
      <c r="C49" s="264">
        <v>23585.926777422563</v>
      </c>
      <c r="D49" s="264">
        <v>21612.786251528058</v>
      </c>
      <c r="E49" s="256">
        <f t="shared" si="0"/>
        <v>109.12950557568671</v>
      </c>
      <c r="F49" s="540">
        <f>C49/B49*100</f>
        <v>96.342870868192747</v>
      </c>
      <c r="G49" s="264">
        <v>22513.85871461585</v>
      </c>
      <c r="H49" s="264">
        <v>20860.195187683563</v>
      </c>
      <c r="I49" s="256">
        <f t="shared" si="1"/>
        <v>107.92736363228592</v>
      </c>
      <c r="J49" s="540">
        <f t="shared" si="5"/>
        <v>91.963729191395444</v>
      </c>
    </row>
    <row r="50" spans="1:10" ht="13.6" customHeight="1">
      <c r="A50" s="258" t="s">
        <v>326</v>
      </c>
      <c r="B50" s="264">
        <v>26578.715174297478</v>
      </c>
      <c r="C50" s="264">
        <v>11221.229403226071</v>
      </c>
      <c r="D50" s="264">
        <v>10192.954674267803</v>
      </c>
      <c r="E50" s="256">
        <f t="shared" si="0"/>
        <v>110.08809282311591</v>
      </c>
      <c r="F50" s="261">
        <f t="shared" si="4"/>
        <v>42.218855688244034</v>
      </c>
      <c r="G50" s="264">
        <v>12213.079950865496</v>
      </c>
      <c r="H50" s="264">
        <v>10823.79142735509</v>
      </c>
      <c r="I50" s="256">
        <f t="shared" si="1"/>
        <v>112.83550715878765</v>
      </c>
      <c r="J50" s="261">
        <f t="shared" si="5"/>
        <v>45.950603220564851</v>
      </c>
    </row>
    <row r="51" spans="1:10" ht="13.6" customHeight="1">
      <c r="A51" s="258" t="s">
        <v>42</v>
      </c>
      <c r="B51" s="264">
        <v>24872.99546538799</v>
      </c>
      <c r="C51" s="264">
        <v>8437.271390623062</v>
      </c>
      <c r="D51" s="264">
        <v>7784.7664863453811</v>
      </c>
      <c r="E51" s="256">
        <f t="shared" si="0"/>
        <v>108.38181730206277</v>
      </c>
      <c r="F51" s="261">
        <f t="shared" si="4"/>
        <v>33.921412490763103</v>
      </c>
      <c r="G51" s="264">
        <v>9981.3929110411555</v>
      </c>
      <c r="H51" s="264">
        <v>8569.3768945923293</v>
      </c>
      <c r="I51" s="256">
        <f t="shared" si="1"/>
        <v>116.47746427560996</v>
      </c>
      <c r="J51" s="261">
        <f t="shared" si="5"/>
        <v>40.129436460239617</v>
      </c>
    </row>
    <row r="52" spans="1:10" ht="13.6" customHeight="1">
      <c r="A52" s="258" t="s">
        <v>44</v>
      </c>
      <c r="B52" s="264">
        <v>27668.642648565026</v>
      </c>
      <c r="C52" s="264">
        <v>22872.526230556192</v>
      </c>
      <c r="D52" s="264">
        <v>19798.202297710974</v>
      </c>
      <c r="E52" s="256">
        <f t="shared" si="0"/>
        <v>115.52829841121819</v>
      </c>
      <c r="F52" s="260">
        <f t="shared" si="4"/>
        <v>82.665877473907898</v>
      </c>
      <c r="G52" s="264">
        <v>22604.983303021141</v>
      </c>
      <c r="H52" s="264">
        <v>19531.036473321583</v>
      </c>
      <c r="I52" s="256">
        <f t="shared" si="1"/>
        <v>115.73877983331001</v>
      </c>
      <c r="J52" s="261">
        <f t="shared" si="5"/>
        <v>81.69892390508538</v>
      </c>
    </row>
    <row r="53" spans="1:10" ht="14.95" customHeight="1">
      <c r="A53" s="253" t="s">
        <v>48</v>
      </c>
      <c r="B53" s="251">
        <v>30974.093582783844</v>
      </c>
      <c r="C53" s="251">
        <v>19965.684965061795</v>
      </c>
      <c r="D53" s="251">
        <v>18634.900737443044</v>
      </c>
      <c r="E53" s="254">
        <f t="shared" si="0"/>
        <v>107.14135399146404</v>
      </c>
      <c r="F53" s="252">
        <f>C53/B53*100</f>
        <v>64.459303423036104</v>
      </c>
      <c r="G53" s="251">
        <v>19855.522042823486</v>
      </c>
      <c r="H53" s="251">
        <v>18443.293926370672</v>
      </c>
      <c r="I53" s="254">
        <f t="shared" si="1"/>
        <v>107.65713609559502</v>
      </c>
      <c r="J53" s="252">
        <f>G53/$B53*100</f>
        <v>64.103641934689804</v>
      </c>
    </row>
    <row r="54" spans="1:10" ht="13.6" customHeight="1">
      <c r="A54" s="258" t="s">
        <v>49</v>
      </c>
      <c r="B54" s="264">
        <v>32065.869943815887</v>
      </c>
      <c r="C54" s="264">
        <v>16437.704550461567</v>
      </c>
      <c r="D54" s="264">
        <v>16145.703054433074</v>
      </c>
      <c r="E54" s="256">
        <f t="shared" si="0"/>
        <v>101.80853998766142</v>
      </c>
      <c r="F54" s="261">
        <f>C54/B54*100</f>
        <v>51.262306556044912</v>
      </c>
      <c r="G54" s="264">
        <v>16636.667658928101</v>
      </c>
      <c r="H54" s="264">
        <v>16243.421588626539</v>
      </c>
      <c r="I54" s="256">
        <f t="shared" si="1"/>
        <v>102.4209558814684</v>
      </c>
      <c r="J54" s="261">
        <f>G54/$B54*100</f>
        <v>51.882789046665458</v>
      </c>
    </row>
    <row r="55" spans="1:10" ht="13.6" customHeight="1">
      <c r="A55" s="258" t="s">
        <v>50</v>
      </c>
      <c r="B55" s="264">
        <v>26875.509882315266</v>
      </c>
      <c r="C55" s="264">
        <v>24585.409686680159</v>
      </c>
      <c r="D55" s="264">
        <v>22559.141424036039</v>
      </c>
      <c r="E55" s="256">
        <f t="shared" si="0"/>
        <v>108.98202739438123</v>
      </c>
      <c r="F55" s="540">
        <f t="shared" ref="F55:F85" si="6">C55/B55*100</f>
        <v>91.478858612680497</v>
      </c>
      <c r="G55" s="264">
        <v>23561.594761131877</v>
      </c>
      <c r="H55" s="264">
        <v>21701.151599911835</v>
      </c>
      <c r="I55" s="256">
        <f t="shared" si="1"/>
        <v>108.57301582662369</v>
      </c>
      <c r="J55" s="261">
        <f t="shared" ref="J55:J85" si="7">G55/$B55*100</f>
        <v>87.669386978350786</v>
      </c>
    </row>
    <row r="56" spans="1:10" ht="13.6" customHeight="1">
      <c r="A56" s="258" t="s">
        <v>51</v>
      </c>
      <c r="B56" s="264">
        <v>25692.810854003776</v>
      </c>
      <c r="C56" s="264">
        <v>23791.524689655249</v>
      </c>
      <c r="D56" s="264">
        <v>21294.881485928483</v>
      </c>
      <c r="E56" s="256">
        <f t="shared" si="0"/>
        <v>111.72414697577224</v>
      </c>
      <c r="F56" s="540">
        <f t="shared" si="6"/>
        <v>92.599929314264799</v>
      </c>
      <c r="G56" s="264">
        <v>23209.97332998184</v>
      </c>
      <c r="H56" s="264">
        <v>20720.231919932852</v>
      </c>
      <c r="I56" s="256">
        <f t="shared" si="1"/>
        <v>112.01599200081279</v>
      </c>
      <c r="J56" s="540">
        <f t="shared" si="7"/>
        <v>90.33645038633432</v>
      </c>
    </row>
    <row r="57" spans="1:10" ht="13.6" customHeight="1">
      <c r="A57" s="258" t="s">
        <v>52</v>
      </c>
      <c r="B57" s="264">
        <v>33901.406719467566</v>
      </c>
      <c r="C57" s="264">
        <v>20772.341034621666</v>
      </c>
      <c r="D57" s="264">
        <v>20126.467774261793</v>
      </c>
      <c r="E57" s="256">
        <f t="shared" si="0"/>
        <v>103.20907407898883</v>
      </c>
      <c r="F57" s="261">
        <f t="shared" si="6"/>
        <v>61.272799699763915</v>
      </c>
      <c r="G57" s="264">
        <v>20728.364873179711</v>
      </c>
      <c r="H57" s="264">
        <v>19976.739042847908</v>
      </c>
      <c r="I57" s="256">
        <f t="shared" si="1"/>
        <v>103.76250512518408</v>
      </c>
      <c r="J57" s="261">
        <f t="shared" si="7"/>
        <v>61.143081892459172</v>
      </c>
    </row>
    <row r="58" spans="1:10" ht="13.6" customHeight="1">
      <c r="A58" s="258" t="s">
        <v>53</v>
      </c>
      <c r="B58" s="264">
        <v>31313.725561473213</v>
      </c>
      <c r="C58" s="264">
        <v>20290.493095369231</v>
      </c>
      <c r="D58" s="264">
        <v>18883.327022581088</v>
      </c>
      <c r="E58" s="256">
        <f t="shared" si="0"/>
        <v>107.45189696235957</v>
      </c>
      <c r="F58" s="261">
        <f t="shared" si="6"/>
        <v>64.79744179764289</v>
      </c>
      <c r="G58" s="264">
        <v>20473.266054887117</v>
      </c>
      <c r="H58" s="264">
        <v>18858.691090127581</v>
      </c>
      <c r="I58" s="256">
        <f t="shared" si="1"/>
        <v>108.56143704270525</v>
      </c>
      <c r="J58" s="261">
        <f t="shared" si="7"/>
        <v>65.381125010804737</v>
      </c>
    </row>
    <row r="59" spans="1:10" ht="13.6" customHeight="1">
      <c r="A59" s="258" t="s">
        <v>54</v>
      </c>
      <c r="B59" s="264">
        <v>26126.398966787103</v>
      </c>
      <c r="C59" s="264">
        <v>17639.248797001346</v>
      </c>
      <c r="D59" s="264">
        <v>17023.417233906803</v>
      </c>
      <c r="E59" s="256">
        <f t="shared" si="0"/>
        <v>103.61755548038821</v>
      </c>
      <c r="F59" s="261">
        <f t="shared" si="6"/>
        <v>67.515040321573011</v>
      </c>
      <c r="G59" s="264">
        <v>17450.73540905118</v>
      </c>
      <c r="H59" s="264">
        <v>16690.426139164429</v>
      </c>
      <c r="I59" s="256">
        <f t="shared" si="1"/>
        <v>104.55536163994441</v>
      </c>
      <c r="J59" s="261">
        <f t="shared" si="7"/>
        <v>66.793496613273177</v>
      </c>
    </row>
    <row r="60" spans="1:10" ht="13.6" customHeight="1">
      <c r="A60" s="258" t="s">
        <v>55</v>
      </c>
      <c r="B60" s="264">
        <v>34676.941561697458</v>
      </c>
      <c r="C60" s="264">
        <v>18784.669859093028</v>
      </c>
      <c r="D60" s="264">
        <v>17391.308676533805</v>
      </c>
      <c r="E60" s="256">
        <f t="shared" si="0"/>
        <v>108.01182480556679</v>
      </c>
      <c r="F60" s="261">
        <f t="shared" si="6"/>
        <v>54.170492013175995</v>
      </c>
      <c r="G60" s="264">
        <v>19144.336670802299</v>
      </c>
      <c r="H60" s="264">
        <v>17509.607895818212</v>
      </c>
      <c r="I60" s="256">
        <f t="shared" si="1"/>
        <v>109.33618151080647</v>
      </c>
      <c r="J60" s="261">
        <f t="shared" si="7"/>
        <v>55.207685016686256</v>
      </c>
    </row>
    <row r="61" spans="1:10" ht="13.6" customHeight="1">
      <c r="A61" s="258" t="s">
        <v>56</v>
      </c>
      <c r="B61" s="264">
        <v>26921.5302869037</v>
      </c>
      <c r="C61" s="264">
        <v>21876.861732161335</v>
      </c>
      <c r="D61" s="264">
        <v>20415.605248422202</v>
      </c>
      <c r="E61" s="256">
        <f t="shared" si="0"/>
        <v>107.1575467195716</v>
      </c>
      <c r="F61" s="260">
        <f t="shared" si="6"/>
        <v>81.261583197607436</v>
      </c>
      <c r="G61" s="264">
        <v>21031.465237882658</v>
      </c>
      <c r="H61" s="264">
        <v>19420.951718344797</v>
      </c>
      <c r="I61" s="256">
        <f t="shared" si="1"/>
        <v>108.29266012754972</v>
      </c>
      <c r="J61" s="261">
        <f t="shared" si="7"/>
        <v>78.121358681135831</v>
      </c>
    </row>
    <row r="62" spans="1:10" ht="13.6" customHeight="1">
      <c r="A62" s="258" t="s">
        <v>57</v>
      </c>
      <c r="B62" s="264">
        <v>32109.477994389716</v>
      </c>
      <c r="C62" s="264">
        <v>18707.991864656477</v>
      </c>
      <c r="D62" s="264">
        <v>17245.291962049934</v>
      </c>
      <c r="E62" s="256">
        <f t="shared" si="0"/>
        <v>108.48173464285422</v>
      </c>
      <c r="F62" s="261">
        <f t="shared" si="6"/>
        <v>58.263145442368156</v>
      </c>
      <c r="G62" s="264">
        <v>18655.957844156448</v>
      </c>
      <c r="H62" s="264">
        <v>17236.171305089993</v>
      </c>
      <c r="I62" s="256">
        <f t="shared" si="1"/>
        <v>108.23725010581195</v>
      </c>
      <c r="J62" s="261">
        <f t="shared" si="7"/>
        <v>58.101093538225953</v>
      </c>
    </row>
    <row r="63" spans="1:10" ht="13.6" customHeight="1">
      <c r="A63" s="258" t="s">
        <v>58</v>
      </c>
      <c r="B63" s="264">
        <v>29768.108040567418</v>
      </c>
      <c r="C63" s="264">
        <v>16696.231845122798</v>
      </c>
      <c r="D63" s="264">
        <v>15594.587584675937</v>
      </c>
      <c r="E63" s="256">
        <f t="shared" si="0"/>
        <v>107.0642731297966</v>
      </c>
      <c r="F63" s="261">
        <f t="shared" si="6"/>
        <v>56.087648641860234</v>
      </c>
      <c r="G63" s="264">
        <v>16811.320735661222</v>
      </c>
      <c r="H63" s="264">
        <v>15670.208795043729</v>
      </c>
      <c r="I63" s="256">
        <f t="shared" si="1"/>
        <v>107.28204681598379</v>
      </c>
      <c r="J63" s="261">
        <f t="shared" si="7"/>
        <v>56.474266731197929</v>
      </c>
    </row>
    <row r="64" spans="1:10" ht="13.6" customHeight="1">
      <c r="A64" s="258" t="s">
        <v>59</v>
      </c>
      <c r="B64" s="264">
        <v>28117.624683538754</v>
      </c>
      <c r="C64" s="264">
        <v>25601.096965883258</v>
      </c>
      <c r="D64" s="264">
        <v>24496.889074695187</v>
      </c>
      <c r="E64" s="256">
        <f t="shared" si="0"/>
        <v>104.50754333671166</v>
      </c>
      <c r="F64" s="540">
        <f t="shared" si="6"/>
        <v>91.049998902898878</v>
      </c>
      <c r="G64" s="264">
        <v>25261.138620742389</v>
      </c>
      <c r="H64" s="264">
        <v>24080.253273342907</v>
      </c>
      <c r="I64" s="256">
        <f t="shared" si="1"/>
        <v>104.90395733796842</v>
      </c>
      <c r="J64" s="261">
        <f t="shared" si="7"/>
        <v>89.840941064738402</v>
      </c>
    </row>
    <row r="65" spans="1:10" ht="13.6" customHeight="1">
      <c r="A65" s="258" t="s">
        <v>60</v>
      </c>
      <c r="B65" s="264">
        <v>32695.068212747465</v>
      </c>
      <c r="C65" s="264">
        <v>24547.235171197441</v>
      </c>
      <c r="D65" s="264">
        <v>19580.767973954808</v>
      </c>
      <c r="E65" s="256">
        <f t="shared" si="0"/>
        <v>125.36400617099768</v>
      </c>
      <c r="F65" s="261">
        <f t="shared" si="6"/>
        <v>75.079320867196515</v>
      </c>
      <c r="G65" s="264">
        <v>23998.466501519146</v>
      </c>
      <c r="H65" s="264">
        <v>19449.821927651621</v>
      </c>
      <c r="I65" s="256">
        <f t="shared" si="1"/>
        <v>123.38656153659053</v>
      </c>
      <c r="J65" s="261">
        <f t="shared" si="7"/>
        <v>73.400876075133553</v>
      </c>
    </row>
    <row r="66" spans="1:10" ht="13.6" customHeight="1">
      <c r="A66" s="258" t="s">
        <v>61</v>
      </c>
      <c r="B66" s="264">
        <v>26312.317385245424</v>
      </c>
      <c r="C66" s="264">
        <v>16736.058864605253</v>
      </c>
      <c r="D66" s="264">
        <v>16036.971858517833</v>
      </c>
      <c r="E66" s="256">
        <f t="shared" si="0"/>
        <v>104.35922075722861</v>
      </c>
      <c r="F66" s="261">
        <f t="shared" si="6"/>
        <v>63.605415743388541</v>
      </c>
      <c r="G66" s="264">
        <v>16631.452001029549</v>
      </c>
      <c r="H66" s="264">
        <v>15670.99497394243</v>
      </c>
      <c r="I66" s="256">
        <f t="shared" si="1"/>
        <v>106.12888351176271</v>
      </c>
      <c r="J66" s="261">
        <f t="shared" si="7"/>
        <v>63.207857208181906</v>
      </c>
    </row>
    <row r="67" spans="1:10" ht="13.6" customHeight="1">
      <c r="A67" s="258" t="s">
        <v>62</v>
      </c>
      <c r="B67" s="264">
        <v>27157.619501588677</v>
      </c>
      <c r="C67" s="264">
        <v>16135.892452094469</v>
      </c>
      <c r="D67" s="264">
        <v>15590.868927412102</v>
      </c>
      <c r="E67" s="256">
        <f t="shared" si="0"/>
        <v>103.49578671477443</v>
      </c>
      <c r="F67" s="261">
        <f t="shared" si="6"/>
        <v>59.415710022561242</v>
      </c>
      <c r="G67" s="264">
        <v>16335.538679735604</v>
      </c>
      <c r="H67" s="264">
        <v>15740.739171787862</v>
      </c>
      <c r="I67" s="256">
        <f t="shared" si="1"/>
        <v>103.77872666242894</v>
      </c>
      <c r="J67" s="261">
        <f t="shared" si="7"/>
        <v>60.150848931291648</v>
      </c>
    </row>
    <row r="68" spans="1:10">
      <c r="A68" s="262" t="s">
        <v>63</v>
      </c>
      <c r="B68" s="251">
        <v>47082.193982245939</v>
      </c>
      <c r="C68" s="251">
        <v>24624.301408963805</v>
      </c>
      <c r="D68" s="251">
        <v>22777.050321484163</v>
      </c>
      <c r="E68" s="254">
        <f t="shared" si="0"/>
        <v>108.11014183753744</v>
      </c>
      <c r="F68" s="252">
        <f t="shared" si="6"/>
        <v>52.300666825869023</v>
      </c>
      <c r="G68" s="251">
        <v>24266.992852731488</v>
      </c>
      <c r="H68" s="251">
        <v>22565.037755978545</v>
      </c>
      <c r="I68" s="254">
        <f t="shared" si="1"/>
        <v>107.54244293831067</v>
      </c>
      <c r="J68" s="252">
        <f t="shared" si="7"/>
        <v>51.541763032288266</v>
      </c>
    </row>
    <row r="69" spans="1:10" ht="13.6" customHeight="1">
      <c r="A69" s="258" t="s">
        <v>64</v>
      </c>
      <c r="B69" s="264">
        <v>27243.908233272236</v>
      </c>
      <c r="C69" s="264">
        <v>18245.015297152157</v>
      </c>
      <c r="D69" s="264">
        <v>18428.832897791053</v>
      </c>
      <c r="E69" s="256">
        <f t="shared" si="0"/>
        <v>99.002554303582997</v>
      </c>
      <c r="F69" s="261">
        <f t="shared" si="6"/>
        <v>66.969155603269954</v>
      </c>
      <c r="G69" s="264">
        <v>17959.347818827096</v>
      </c>
      <c r="H69" s="264">
        <v>18035.346989998008</v>
      </c>
      <c r="I69" s="256">
        <f t="shared" si="1"/>
        <v>99.578609875301765</v>
      </c>
      <c r="J69" s="261">
        <f t="shared" si="7"/>
        <v>65.920600176203209</v>
      </c>
    </row>
    <row r="70" spans="1:10" ht="13.6" customHeight="1">
      <c r="A70" s="258" t="s">
        <v>65</v>
      </c>
      <c r="B70" s="264">
        <v>36726.630924152196</v>
      </c>
      <c r="C70" s="264">
        <v>26267.915795576151</v>
      </c>
      <c r="D70" s="264">
        <v>24107.962807260352</v>
      </c>
      <c r="E70" s="256">
        <f t="shared" si="0"/>
        <v>108.95950025136636</v>
      </c>
      <c r="F70" s="261">
        <f t="shared" si="6"/>
        <v>71.522802758098408</v>
      </c>
      <c r="G70" s="264">
        <v>25196.88807115543</v>
      </c>
      <c r="H70" s="264">
        <v>22965.887100047494</v>
      </c>
      <c r="I70" s="256">
        <f t="shared" ref="I70:I95" si="8">G70/H70*100</f>
        <v>109.71441234291935</v>
      </c>
      <c r="J70" s="261">
        <f t="shared" si="7"/>
        <v>68.606587201510578</v>
      </c>
    </row>
    <row r="71" spans="1:10" ht="13.6" customHeight="1">
      <c r="A71" s="258" t="s">
        <v>66</v>
      </c>
      <c r="B71" s="264">
        <v>68870.000146640872</v>
      </c>
      <c r="C71" s="264">
        <v>25387.887969688047</v>
      </c>
      <c r="D71" s="264">
        <v>23083.686716091714</v>
      </c>
      <c r="E71" s="256">
        <f t="shared" si="0"/>
        <v>109.98194647993584</v>
      </c>
      <c r="F71" s="261">
        <f t="shared" si="6"/>
        <v>36.863493416046317</v>
      </c>
      <c r="G71" s="264">
        <v>25959.537870599466</v>
      </c>
      <c r="H71" s="264">
        <v>24370.87277049365</v>
      </c>
      <c r="I71" s="256">
        <f t="shared" si="8"/>
        <v>106.51870417225781</v>
      </c>
      <c r="J71" s="261">
        <f t="shared" si="7"/>
        <v>37.693535378721265</v>
      </c>
    </row>
    <row r="72" spans="1:10" ht="13.6" customHeight="1">
      <c r="A72" s="258" t="s">
        <v>67</v>
      </c>
      <c r="B72" s="264">
        <v>34292.259473418853</v>
      </c>
      <c r="C72" s="264">
        <v>24218.260121060302</v>
      </c>
      <c r="D72" s="264">
        <v>22528.711214130748</v>
      </c>
      <c r="E72" s="256">
        <f t="shared" ref="E72:E94" si="9">C72/D72*100</f>
        <v>107.49953643983778</v>
      </c>
      <c r="F72" s="261">
        <f t="shared" si="6"/>
        <v>70.623109975686305</v>
      </c>
      <c r="G72" s="264">
        <v>23561.817032830128</v>
      </c>
      <c r="H72" s="264">
        <v>21831.399182396079</v>
      </c>
      <c r="I72" s="256">
        <f t="shared" si="8"/>
        <v>107.9262801068169</v>
      </c>
      <c r="J72" s="261">
        <f t="shared" si="7"/>
        <v>68.708849736465254</v>
      </c>
    </row>
    <row r="73" spans="1:10">
      <c r="A73" s="253" t="s">
        <v>68</v>
      </c>
      <c r="B73" s="251">
        <v>36736.67285555436</v>
      </c>
      <c r="C73" s="251">
        <v>20499.489633973662</v>
      </c>
      <c r="D73" s="251">
        <v>19047.257297735443</v>
      </c>
      <c r="E73" s="254">
        <f t="shared" si="9"/>
        <v>107.62436456618285</v>
      </c>
      <c r="F73" s="252">
        <f t="shared" si="6"/>
        <v>55.801160095733238</v>
      </c>
      <c r="G73" s="251">
        <v>23401.452717437744</v>
      </c>
      <c r="H73" s="251">
        <v>21459.082174172159</v>
      </c>
      <c r="I73" s="254">
        <f t="shared" si="8"/>
        <v>109.0515080165143</v>
      </c>
      <c r="J73" s="252">
        <f t="shared" si="7"/>
        <v>63.700522933719043</v>
      </c>
    </row>
    <row r="74" spans="1:10" ht="13.6" customHeight="1">
      <c r="A74" s="258" t="s">
        <v>69</v>
      </c>
      <c r="B74" s="264">
        <v>29521.456170442252</v>
      </c>
      <c r="C74" s="264">
        <v>11951.78008111762</v>
      </c>
      <c r="D74" s="264">
        <v>11562.310522442973</v>
      </c>
      <c r="E74" s="256">
        <f t="shared" si="9"/>
        <v>103.36844057179289</v>
      </c>
      <c r="F74" s="261">
        <f t="shared" si="6"/>
        <v>40.485062837395176</v>
      </c>
      <c r="G74" s="264">
        <v>13926.17696160267</v>
      </c>
      <c r="H74" s="264">
        <v>13548.394083465399</v>
      </c>
      <c r="I74" s="256">
        <f t="shared" si="8"/>
        <v>102.78839599593816</v>
      </c>
      <c r="J74" s="261">
        <f t="shared" si="7"/>
        <v>47.173069245635538</v>
      </c>
    </row>
    <row r="75" spans="1:10" ht="13.6" customHeight="1">
      <c r="A75" s="258" t="s">
        <v>70</v>
      </c>
      <c r="B75" s="264">
        <v>35619.56633542195</v>
      </c>
      <c r="C75" s="264">
        <v>20360.835293679971</v>
      </c>
      <c r="D75" s="264">
        <v>17506.810054620179</v>
      </c>
      <c r="E75" s="256">
        <f t="shared" si="9"/>
        <v>116.3023716494062</v>
      </c>
      <c r="F75" s="261">
        <f t="shared" si="6"/>
        <v>57.161940440111692</v>
      </c>
      <c r="G75" s="264">
        <v>25123.282022318894</v>
      </c>
      <c r="H75" s="264">
        <v>21281.948961094677</v>
      </c>
      <c r="I75" s="256">
        <f t="shared" si="8"/>
        <v>118.04972405603698</v>
      </c>
      <c r="J75" s="261">
        <f t="shared" si="7"/>
        <v>70.532251251287676</v>
      </c>
    </row>
    <row r="76" spans="1:10" ht="13.6" customHeight="1">
      <c r="A76" s="258" t="s">
        <v>71</v>
      </c>
      <c r="B76" s="264">
        <v>34665.064046516476</v>
      </c>
      <c r="C76" s="264">
        <v>9038.0227475065622</v>
      </c>
      <c r="D76" s="264">
        <v>7536.3242040303739</v>
      </c>
      <c r="E76" s="256">
        <f t="shared" si="9"/>
        <v>119.92614042099052</v>
      </c>
      <c r="F76" s="261">
        <f t="shared" si="6"/>
        <v>26.072424777229863</v>
      </c>
      <c r="G76" s="264">
        <v>11878.774786975739</v>
      </c>
      <c r="H76" s="264">
        <v>10251.653547597598</v>
      </c>
      <c r="I76" s="256">
        <f t="shared" si="8"/>
        <v>115.87179308999811</v>
      </c>
      <c r="J76" s="261">
        <f t="shared" si="7"/>
        <v>34.267280657655228</v>
      </c>
    </row>
    <row r="77" spans="1:10" ht="13.6" customHeight="1">
      <c r="A77" s="258" t="s">
        <v>72</v>
      </c>
      <c r="B77" s="264">
        <v>37750.86109486247</v>
      </c>
      <c r="C77" s="264">
        <v>19638.146595470716</v>
      </c>
      <c r="D77" s="264">
        <v>16871.391011973163</v>
      </c>
      <c r="E77" s="256">
        <f t="shared" si="9"/>
        <v>116.39909585127903</v>
      </c>
      <c r="F77" s="261">
        <f t="shared" si="6"/>
        <v>52.020393776244958</v>
      </c>
      <c r="G77" s="264">
        <v>19671.252538785753</v>
      </c>
      <c r="H77" s="264">
        <v>16954.132300425761</v>
      </c>
      <c r="I77" s="256">
        <f t="shared" si="8"/>
        <v>116.02630078740013</v>
      </c>
      <c r="J77" s="261">
        <f t="shared" si="7"/>
        <v>52.108089638948186</v>
      </c>
    </row>
    <row r="78" spans="1:10" ht="13.6" customHeight="1">
      <c r="A78" s="258" t="s">
        <v>73</v>
      </c>
      <c r="B78" s="264">
        <v>24402.323022022312</v>
      </c>
      <c r="C78" s="264">
        <v>19442.589049345952</v>
      </c>
      <c r="D78" s="264">
        <v>18292.584411987908</v>
      </c>
      <c r="E78" s="256">
        <f t="shared" si="9"/>
        <v>106.28672587458117</v>
      </c>
      <c r="F78" s="260">
        <f t="shared" si="6"/>
        <v>79.675156466864408</v>
      </c>
      <c r="G78" s="264">
        <v>19505.560297013359</v>
      </c>
      <c r="H78" s="264">
        <v>18207.404873024854</v>
      </c>
      <c r="I78" s="256">
        <f t="shared" si="8"/>
        <v>107.12982126251163</v>
      </c>
      <c r="J78" s="261">
        <f t="shared" si="7"/>
        <v>79.933210782474347</v>
      </c>
    </row>
    <row r="79" spans="1:10" ht="13.6" customHeight="1">
      <c r="A79" s="258" t="s">
        <v>90</v>
      </c>
      <c r="B79" s="264">
        <v>38157.099653453261</v>
      </c>
      <c r="C79" s="264">
        <v>10025.260416666666</v>
      </c>
      <c r="D79" s="264">
        <v>9140.7364933741082</v>
      </c>
      <c r="E79" s="256">
        <f t="shared" si="9"/>
        <v>109.67672488900351</v>
      </c>
      <c r="F79" s="260">
        <f t="shared" si="6"/>
        <v>26.27364371956234</v>
      </c>
      <c r="G79" s="264">
        <v>20275.674538789735</v>
      </c>
      <c r="H79" s="264">
        <v>16521.095229894956</v>
      </c>
      <c r="I79" s="256">
        <f t="shared" si="8"/>
        <v>122.72597098829658</v>
      </c>
      <c r="J79" s="261">
        <f t="shared" si="7"/>
        <v>53.137357720936642</v>
      </c>
    </row>
    <row r="80" spans="1:10" ht="13.6" customHeight="1">
      <c r="A80" s="258" t="s">
        <v>74</v>
      </c>
      <c r="B80" s="264">
        <v>44387.464209950464</v>
      </c>
      <c r="C80" s="264">
        <v>21314.08711062224</v>
      </c>
      <c r="D80" s="264">
        <v>20193.558718861212</v>
      </c>
      <c r="E80" s="256">
        <f t="shared" si="9"/>
        <v>105.54893967606824</v>
      </c>
      <c r="F80" s="260">
        <f t="shared" si="6"/>
        <v>48.018258059995688</v>
      </c>
      <c r="G80" s="264">
        <v>24636.36548992194</v>
      </c>
      <c r="H80" s="264">
        <v>22895.237554956744</v>
      </c>
      <c r="I80" s="256">
        <f t="shared" si="8"/>
        <v>107.60476029473757</v>
      </c>
      <c r="J80" s="261">
        <f t="shared" si="7"/>
        <v>55.502980240982403</v>
      </c>
    </row>
    <row r="81" spans="1:10" ht="13.6" customHeight="1">
      <c r="A81" s="258" t="s">
        <v>75</v>
      </c>
      <c r="B81" s="264">
        <v>41218.731093814305</v>
      </c>
      <c r="C81" s="264">
        <v>28662.193274765221</v>
      </c>
      <c r="D81" s="264">
        <v>26743.117167296597</v>
      </c>
      <c r="E81" s="256">
        <f t="shared" si="9"/>
        <v>107.1759626802795</v>
      </c>
      <c r="F81" s="260">
        <f t="shared" si="6"/>
        <v>69.536816185655354</v>
      </c>
      <c r="G81" s="264">
        <v>39027.669984705914</v>
      </c>
      <c r="H81" s="264">
        <v>36229.111377564615</v>
      </c>
      <c r="I81" s="256">
        <f t="shared" si="8"/>
        <v>107.72461288927539</v>
      </c>
      <c r="J81" s="540">
        <f t="shared" si="7"/>
        <v>94.684307228862735</v>
      </c>
    </row>
    <row r="82" spans="1:10" ht="13.6" customHeight="1">
      <c r="A82" s="258" t="s">
        <v>76</v>
      </c>
      <c r="B82" s="264">
        <v>36261.41114762974</v>
      </c>
      <c r="C82" s="264">
        <v>19942.931204625816</v>
      </c>
      <c r="D82" s="264">
        <v>18559.983987541465</v>
      </c>
      <c r="E82" s="256">
        <f t="shared" si="9"/>
        <v>107.45123065845674</v>
      </c>
      <c r="F82" s="261">
        <f t="shared" si="6"/>
        <v>54.997669901573602</v>
      </c>
      <c r="G82" s="264">
        <v>19999.679849401411</v>
      </c>
      <c r="H82" s="264">
        <v>18461.221252945343</v>
      </c>
      <c r="I82" s="256">
        <f t="shared" si="8"/>
        <v>108.33346058409121</v>
      </c>
      <c r="J82" s="261">
        <f t="shared" si="7"/>
        <v>55.154168622885237</v>
      </c>
    </row>
    <row r="83" spans="1:10" ht="13.6" customHeight="1">
      <c r="A83" s="258" t="s">
        <v>77</v>
      </c>
      <c r="B83" s="264">
        <v>34569.57442127313</v>
      </c>
      <c r="C83" s="264">
        <v>19331.281426605401</v>
      </c>
      <c r="D83" s="264">
        <v>18063.913726596929</v>
      </c>
      <c r="E83" s="256">
        <f t="shared" si="9"/>
        <v>107.01601944733841</v>
      </c>
      <c r="F83" s="261">
        <f t="shared" si="6"/>
        <v>55.919928868749636</v>
      </c>
      <c r="G83" s="264">
        <v>19727.043046143506</v>
      </c>
      <c r="H83" s="264">
        <v>18453.714733983641</v>
      </c>
      <c r="I83" s="256">
        <f t="shared" si="8"/>
        <v>106.90011919288507</v>
      </c>
      <c r="J83" s="261">
        <f t="shared" si="7"/>
        <v>57.064755283779391</v>
      </c>
    </row>
    <row r="84" spans="1:10" ht="13.6" customHeight="1">
      <c r="A84" s="258" t="s">
        <v>78</v>
      </c>
      <c r="B84" s="264">
        <v>32764.079926709124</v>
      </c>
      <c r="C84" s="264">
        <v>20436.735412635415</v>
      </c>
      <c r="D84" s="264">
        <v>18513.610692455844</v>
      </c>
      <c r="E84" s="256">
        <f t="shared" si="9"/>
        <v>110.38762644481461</v>
      </c>
      <c r="F84" s="261">
        <f t="shared" si="6"/>
        <v>62.375429001366477</v>
      </c>
      <c r="G84" s="264">
        <v>20443.885497745316</v>
      </c>
      <c r="H84" s="264">
        <v>18691.145294256588</v>
      </c>
      <c r="I84" s="256">
        <f t="shared" si="8"/>
        <v>109.3773825835451</v>
      </c>
      <c r="J84" s="261">
        <f t="shared" si="7"/>
        <v>62.39725194016377</v>
      </c>
    </row>
    <row r="85" spans="1:10" ht="13.6" customHeight="1">
      <c r="A85" s="258" t="s">
        <v>79</v>
      </c>
      <c r="B85" s="264">
        <v>41483.98980207595</v>
      </c>
      <c r="C85" s="264">
        <v>27279.995604778414</v>
      </c>
      <c r="D85" s="264">
        <v>24951.302953356717</v>
      </c>
      <c r="E85" s="256">
        <f t="shared" si="9"/>
        <v>109.33295008992073</v>
      </c>
      <c r="F85" s="261">
        <f t="shared" si="6"/>
        <v>65.760298695795314</v>
      </c>
      <c r="G85" s="264">
        <v>27294.891584810375</v>
      </c>
      <c r="H85" s="264">
        <v>24480.612545929915</v>
      </c>
      <c r="I85" s="256">
        <f t="shared" si="8"/>
        <v>111.49595024879537</v>
      </c>
      <c r="J85" s="261">
        <f t="shared" si="7"/>
        <v>65.7962064763705</v>
      </c>
    </row>
    <row r="86" spans="1:10" ht="27.2">
      <c r="A86" s="253" t="s">
        <v>80</v>
      </c>
      <c r="B86" s="251">
        <v>52713.793644306927</v>
      </c>
      <c r="C86" s="251">
        <v>31344.939655179172</v>
      </c>
      <c r="D86" s="251">
        <v>29097.501690390964</v>
      </c>
      <c r="E86" s="254">
        <f t="shared" si="9"/>
        <v>107.72381762771886</v>
      </c>
      <c r="F86" s="252">
        <f>C86/B86*100</f>
        <v>59.462500207598737</v>
      </c>
      <c r="G86" s="251">
        <v>54787.737596578103</v>
      </c>
      <c r="H86" s="251">
        <v>49420.368574130785</v>
      </c>
      <c r="I86" s="254">
        <f t="shared" si="8"/>
        <v>110.86064142641155</v>
      </c>
      <c r="J86" s="252">
        <f>G86/$B86*100</f>
        <v>103.93434774637049</v>
      </c>
    </row>
    <row r="87" spans="1:10" ht="13.6" customHeight="1">
      <c r="A87" s="258" t="s">
        <v>81</v>
      </c>
      <c r="B87" s="264">
        <v>66661.08817687635</v>
      </c>
      <c r="C87" s="264">
        <v>26651.653738799028</v>
      </c>
      <c r="D87" s="264">
        <v>24948.373645343436</v>
      </c>
      <c r="E87" s="256">
        <f t="shared" si="9"/>
        <v>106.82721895089746</v>
      </c>
      <c r="F87" s="261">
        <f>C87/B87*100</f>
        <v>39.980826097651459</v>
      </c>
      <c r="G87" s="264">
        <v>28073.808334066958</v>
      </c>
      <c r="H87" s="264">
        <v>26126.224912659152</v>
      </c>
      <c r="I87" s="256">
        <f t="shared" si="8"/>
        <v>107.45451525399726</v>
      </c>
      <c r="J87" s="261">
        <f>G87/$B87*100</f>
        <v>42.114236508676292</v>
      </c>
    </row>
    <row r="88" spans="1:10" ht="13.6" customHeight="1">
      <c r="A88" s="258" t="s">
        <v>82</v>
      </c>
      <c r="B88" s="264">
        <v>70352.273623384812</v>
      </c>
      <c r="C88" s="264">
        <v>46434.691868748574</v>
      </c>
      <c r="D88" s="264">
        <v>42619.39956656663</v>
      </c>
      <c r="E88" s="256">
        <f>C88/D88*100</f>
        <v>108.95200857117402</v>
      </c>
      <c r="F88" s="261">
        <f t="shared" ref="F88:F94" si="10">C88/B88*100</f>
        <v>66.003114721389579</v>
      </c>
      <c r="G88" s="264">
        <v>97610.667417572025</v>
      </c>
      <c r="H88" s="264">
        <v>89183.180343003536</v>
      </c>
      <c r="I88" s="256">
        <f>G88/H88*100</f>
        <v>109.44963729949515</v>
      </c>
      <c r="J88" s="257">
        <f t="shared" ref="J88:J95" si="11">G88/$B88*100</f>
        <v>138.7455762128015</v>
      </c>
    </row>
    <row r="89" spans="1:10" ht="13.6" customHeight="1">
      <c r="A89" s="258" t="s">
        <v>83</v>
      </c>
      <c r="B89" s="264">
        <v>40951.629208822087</v>
      </c>
      <c r="C89" s="264">
        <v>27475.92375361938</v>
      </c>
      <c r="D89" s="264">
        <v>24367.205229029943</v>
      </c>
      <c r="E89" s="256">
        <f t="shared" si="9"/>
        <v>112.75779678206943</v>
      </c>
      <c r="F89" s="261">
        <f t="shared" si="10"/>
        <v>67.093603562176042</v>
      </c>
      <c r="G89" s="264">
        <v>55252.639373150465</v>
      </c>
      <c r="H89" s="264">
        <v>47155.463522412509</v>
      </c>
      <c r="I89" s="256">
        <f t="shared" si="8"/>
        <v>117.17123583546041</v>
      </c>
      <c r="J89" s="257">
        <f t="shared" si="11"/>
        <v>134.92171237291714</v>
      </c>
    </row>
    <row r="90" spans="1:10" ht="13.6" customHeight="1">
      <c r="A90" s="258" t="s">
        <v>84</v>
      </c>
      <c r="B90" s="264">
        <v>45611.02629105591</v>
      </c>
      <c r="C90" s="264">
        <v>28606.305145113543</v>
      </c>
      <c r="D90" s="264">
        <v>27995.172422497501</v>
      </c>
      <c r="E90" s="256">
        <f t="shared" si="9"/>
        <v>102.18299324395275</v>
      </c>
      <c r="F90" s="261">
        <f t="shared" si="10"/>
        <v>62.717959825260706</v>
      </c>
      <c r="G90" s="264">
        <v>42619.934012141268</v>
      </c>
      <c r="H90" s="264">
        <v>39396.489793696048</v>
      </c>
      <c r="I90" s="256">
        <f t="shared" si="8"/>
        <v>108.1820594558681</v>
      </c>
      <c r="J90" s="540">
        <f t="shared" si="11"/>
        <v>93.442172820607666</v>
      </c>
    </row>
    <row r="91" spans="1:10" ht="13.6" customHeight="1">
      <c r="A91" s="258" t="s">
        <v>85</v>
      </c>
      <c r="B91" s="264">
        <v>40330.264071479389</v>
      </c>
      <c r="C91" s="264">
        <v>28604.528814708341</v>
      </c>
      <c r="D91" s="264">
        <v>27624.706466211766</v>
      </c>
      <c r="E91" s="256">
        <f t="shared" si="9"/>
        <v>103.54690591805931</v>
      </c>
      <c r="F91" s="261">
        <f t="shared" si="10"/>
        <v>70.925716638034089</v>
      </c>
      <c r="G91" s="264">
        <v>28949.353944518105</v>
      </c>
      <c r="H91" s="264">
        <v>27214.565214792208</v>
      </c>
      <c r="I91" s="256">
        <f t="shared" si="8"/>
        <v>106.37448629450441</v>
      </c>
      <c r="J91" s="261">
        <f t="shared" si="11"/>
        <v>71.780720039942423</v>
      </c>
    </row>
    <row r="92" spans="1:10" ht="13.6" customHeight="1">
      <c r="A92" s="258" t="s">
        <v>86</v>
      </c>
      <c r="B92" s="264">
        <v>82470.639259422504</v>
      </c>
      <c r="C92" s="264">
        <v>37675.539903508768</v>
      </c>
      <c r="D92" s="264">
        <v>30442.458948148149</v>
      </c>
      <c r="E92" s="256">
        <f t="shared" si="9"/>
        <v>123.75984465538916</v>
      </c>
      <c r="F92" s="261">
        <f t="shared" si="10"/>
        <v>45.683579322084903</v>
      </c>
      <c r="G92" s="264">
        <v>169862.69924006908</v>
      </c>
      <c r="H92" s="264">
        <v>142196.52763975156</v>
      </c>
      <c r="I92" s="256">
        <f t="shared" si="8"/>
        <v>119.45629197810548</v>
      </c>
      <c r="J92" s="257">
        <f t="shared" si="11"/>
        <v>205.96748220387028</v>
      </c>
    </row>
    <row r="93" spans="1:10" ht="13.6" customHeight="1">
      <c r="A93" s="258" t="s">
        <v>87</v>
      </c>
      <c r="B93" s="264">
        <v>73470.078494182642</v>
      </c>
      <c r="C93" s="264">
        <v>49324.220646933492</v>
      </c>
      <c r="D93" s="264">
        <v>45258.71285934285</v>
      </c>
      <c r="E93" s="256">
        <f t="shared" si="9"/>
        <v>108.98281796087666</v>
      </c>
      <c r="F93" s="261">
        <f t="shared" si="10"/>
        <v>67.135113583469192</v>
      </c>
      <c r="G93" s="264">
        <v>72578.040275537758</v>
      </c>
      <c r="H93" s="264">
        <v>66879.401592675218</v>
      </c>
      <c r="I93" s="256">
        <f t="shared" si="8"/>
        <v>108.5207680498844</v>
      </c>
      <c r="J93" s="540">
        <f t="shared" si="11"/>
        <v>98.785848284188887</v>
      </c>
    </row>
    <row r="94" spans="1:10" ht="13.6" customHeight="1">
      <c r="A94" s="258" t="s">
        <v>88</v>
      </c>
      <c r="B94" s="264">
        <v>37663.685005651249</v>
      </c>
      <c r="C94" s="264">
        <v>15435.32264155036</v>
      </c>
      <c r="D94" s="264">
        <v>14711.866453537938</v>
      </c>
      <c r="E94" s="256">
        <f t="shared" si="9"/>
        <v>104.91750105465675</v>
      </c>
      <c r="F94" s="261">
        <f t="shared" si="10"/>
        <v>40.981976774801424</v>
      </c>
      <c r="G94" s="264">
        <v>23169.929333385426</v>
      </c>
      <c r="H94" s="264">
        <v>21888.535083036775</v>
      </c>
      <c r="I94" s="256">
        <f t="shared" si="8"/>
        <v>105.854180033006</v>
      </c>
      <c r="J94" s="261">
        <f t="shared" si="11"/>
        <v>61.517956434451094</v>
      </c>
    </row>
    <row r="95" spans="1:10" ht="13.6" customHeight="1">
      <c r="A95" s="258" t="s">
        <v>89</v>
      </c>
      <c r="B95" s="264">
        <v>98291.015931012807</v>
      </c>
      <c r="C95" s="264">
        <v>55564.418582443657</v>
      </c>
      <c r="D95" s="264">
        <v>52341.573409019235</v>
      </c>
      <c r="E95" s="256">
        <f>C95/D95*100</f>
        <v>106.15733338438214</v>
      </c>
      <c r="F95" s="541">
        <f>C95/B95*100</f>
        <v>56.530516096651674</v>
      </c>
      <c r="G95" s="264">
        <v>57932.619824234032</v>
      </c>
      <c r="H95" s="264">
        <v>52007.985156134382</v>
      </c>
      <c r="I95" s="542">
        <f t="shared" si="8"/>
        <v>111.39177887840333</v>
      </c>
      <c r="J95" s="261">
        <f t="shared" si="11"/>
        <v>58.9398932094618</v>
      </c>
    </row>
    <row r="96" spans="1:10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/>
      <c r="B100"/>
      <c r="C100"/>
      <c r="D100"/>
      <c r="E100"/>
      <c r="F100"/>
      <c r="G100"/>
      <c r="H100"/>
      <c r="I100"/>
      <c r="J100"/>
    </row>
    <row r="101" spans="1:10">
      <c r="A101"/>
      <c r="B101"/>
      <c r="C101"/>
      <c r="D101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D190" s="245"/>
      <c r="H190" s="245"/>
    </row>
    <row r="191" spans="1:10">
      <c r="D191" s="245"/>
      <c r="H191" s="245"/>
    </row>
    <row r="192" spans="1:10">
      <c r="D192" s="245"/>
      <c r="H192" s="245"/>
    </row>
    <row r="193" spans="4:8">
      <c r="D193" s="245"/>
      <c r="H193" s="245"/>
    </row>
    <row r="194" spans="4:8">
      <c r="D194" s="245"/>
      <c r="H194" s="245"/>
    </row>
    <row r="195" spans="4:8">
      <c r="D195" s="245"/>
      <c r="H195" s="245"/>
    </row>
    <row r="196" spans="4:8">
      <c r="D196" s="245"/>
      <c r="H196" s="245"/>
    </row>
    <row r="197" spans="4:8">
      <c r="D197" s="245"/>
      <c r="H197" s="245"/>
    </row>
    <row r="198" spans="4:8">
      <c r="D198" s="245"/>
      <c r="H198" s="245"/>
    </row>
    <row r="199" spans="4:8">
      <c r="D199" s="245"/>
      <c r="H199" s="245"/>
    </row>
    <row r="200" spans="4:8">
      <c r="D200" s="245"/>
      <c r="H200" s="245"/>
    </row>
    <row r="201" spans="4:8">
      <c r="D201" s="245"/>
      <c r="H201" s="245"/>
    </row>
    <row r="202" spans="4:8">
      <c r="D202" s="245"/>
      <c r="H202" s="245"/>
    </row>
    <row r="203" spans="4:8">
      <c r="D203" s="245"/>
      <c r="H203" s="245"/>
    </row>
    <row r="204" spans="4:8">
      <c r="D204" s="245"/>
      <c r="H204" s="245"/>
    </row>
    <row r="205" spans="4:8">
      <c r="D205" s="245"/>
      <c r="H205" s="245"/>
    </row>
    <row r="206" spans="4:8">
      <c r="D206" s="245"/>
      <c r="H206" s="245"/>
    </row>
    <row r="207" spans="4:8">
      <c r="D207" s="245"/>
      <c r="H207" s="245"/>
    </row>
    <row r="208" spans="4:8">
      <c r="D208" s="245"/>
      <c r="H208" s="245"/>
    </row>
    <row r="209" spans="4:8">
      <c r="D209" s="245"/>
      <c r="H209" s="245"/>
    </row>
    <row r="210" spans="4:8">
      <c r="D210" s="245"/>
      <c r="H210" s="245"/>
    </row>
    <row r="211" spans="4:8">
      <c r="D211" s="245"/>
      <c r="H211" s="245"/>
    </row>
    <row r="212" spans="4:8">
      <c r="D212" s="245"/>
      <c r="H212" s="245"/>
    </row>
    <row r="213" spans="4:8">
      <c r="D213" s="245"/>
      <c r="H213" s="245"/>
    </row>
    <row r="214" spans="4:8">
      <c r="D214" s="245"/>
      <c r="H214" s="245"/>
    </row>
    <row r="215" spans="4:8">
      <c r="D215" s="245"/>
      <c r="H215" s="245"/>
    </row>
    <row r="216" spans="4:8">
      <c r="D216" s="245"/>
      <c r="H216" s="245"/>
    </row>
    <row r="217" spans="4:8">
      <c r="D217" s="245"/>
      <c r="H217" s="245"/>
    </row>
    <row r="218" spans="4:8">
      <c r="D218" s="245"/>
      <c r="H218" s="245"/>
    </row>
    <row r="219" spans="4:8">
      <c r="D219" s="245"/>
      <c r="H219" s="245"/>
    </row>
    <row r="220" spans="4:8">
      <c r="D220" s="245"/>
      <c r="H220" s="245"/>
    </row>
    <row r="221" spans="4:8">
      <c r="D221" s="245"/>
      <c r="H221" s="245"/>
    </row>
    <row r="222" spans="4:8">
      <c r="D222" s="245"/>
      <c r="H222" s="245"/>
    </row>
    <row r="223" spans="4:8">
      <c r="D223" s="245"/>
      <c r="H223" s="245"/>
    </row>
    <row r="224" spans="4:8">
      <c r="D224" s="245"/>
      <c r="H224" s="245"/>
    </row>
    <row r="225" spans="4:8">
      <c r="D225" s="245"/>
      <c r="H225" s="245"/>
    </row>
    <row r="226" spans="4:8">
      <c r="D226" s="245"/>
      <c r="H226" s="245"/>
    </row>
    <row r="227" spans="4:8">
      <c r="D227" s="245"/>
      <c r="H227" s="245"/>
    </row>
    <row r="228" spans="4:8">
      <c r="D228" s="245"/>
      <c r="H228" s="245"/>
    </row>
    <row r="229" spans="4:8">
      <c r="D229" s="245"/>
      <c r="H229" s="245"/>
    </row>
    <row r="230" spans="4:8">
      <c r="D230" s="245"/>
      <c r="H230" s="245"/>
    </row>
    <row r="231" spans="4:8">
      <c r="D231" s="245"/>
      <c r="H231" s="245"/>
    </row>
    <row r="232" spans="4:8">
      <c r="D232" s="245"/>
      <c r="H232" s="245"/>
    </row>
    <row r="233" spans="4:8">
      <c r="D233" s="245"/>
      <c r="H233" s="245"/>
    </row>
    <row r="234" spans="4:8">
      <c r="D234" s="245"/>
      <c r="H234" s="245"/>
    </row>
    <row r="235" spans="4:8">
      <c r="D235" s="245"/>
      <c r="H235" s="245"/>
    </row>
    <row r="236" spans="4:8">
      <c r="D236" s="245"/>
      <c r="H236" s="245"/>
    </row>
    <row r="237" spans="4:8">
      <c r="D237" s="245"/>
      <c r="H237" s="245"/>
    </row>
    <row r="238" spans="4:8">
      <c r="D238" s="245"/>
      <c r="H238" s="245"/>
    </row>
    <row r="239" spans="4:8">
      <c r="D239" s="245"/>
      <c r="H239" s="245"/>
    </row>
    <row r="240" spans="4:8">
      <c r="D240" s="245"/>
      <c r="H240" s="245"/>
    </row>
    <row r="241" spans="4:8">
      <c r="D241" s="245"/>
      <c r="H241" s="245"/>
    </row>
    <row r="242" spans="4:8">
      <c r="D242" s="245"/>
      <c r="H242" s="245"/>
    </row>
    <row r="243" spans="4:8">
      <c r="D243" s="245"/>
      <c r="H243" s="245"/>
    </row>
    <row r="244" spans="4:8">
      <c r="D244" s="245"/>
      <c r="H244" s="245"/>
    </row>
    <row r="245" spans="4:8">
      <c r="D245" s="245"/>
      <c r="H245" s="245"/>
    </row>
    <row r="246" spans="4:8">
      <c r="D246" s="245"/>
      <c r="H246" s="245"/>
    </row>
    <row r="247" spans="4:8">
      <c r="D247" s="245"/>
      <c r="H247" s="245"/>
    </row>
    <row r="248" spans="4:8">
      <c r="D248" s="245"/>
      <c r="H248" s="245"/>
    </row>
    <row r="249" spans="4:8">
      <c r="D249" s="245"/>
      <c r="H249" s="245"/>
    </row>
    <row r="250" spans="4:8">
      <c r="D250" s="245"/>
      <c r="H250" s="245"/>
    </row>
    <row r="251" spans="4:8">
      <c r="D251" s="245"/>
      <c r="H251" s="245"/>
    </row>
    <row r="252" spans="4:8">
      <c r="D252" s="245"/>
      <c r="H252" s="245"/>
    </row>
    <row r="253" spans="4:8">
      <c r="D253" s="245"/>
      <c r="H253" s="245"/>
    </row>
    <row r="254" spans="4:8">
      <c r="D254" s="245"/>
      <c r="H254" s="245"/>
    </row>
    <row r="255" spans="4:8">
      <c r="D255" s="245"/>
      <c r="H255" s="245"/>
    </row>
    <row r="256" spans="4:8">
      <c r="D256" s="245"/>
      <c r="H256" s="245"/>
    </row>
    <row r="257" spans="4:8">
      <c r="D257" s="245"/>
      <c r="H257" s="245"/>
    </row>
    <row r="258" spans="4:8">
      <c r="D258" s="245"/>
      <c r="H258" s="245"/>
    </row>
    <row r="259" spans="4:8">
      <c r="D259" s="245"/>
      <c r="H259" s="245"/>
    </row>
    <row r="260" spans="4:8">
      <c r="D260" s="245"/>
      <c r="H260" s="245"/>
    </row>
    <row r="261" spans="4:8">
      <c r="D261" s="245"/>
      <c r="H261" s="245"/>
    </row>
    <row r="262" spans="4:8">
      <c r="D262" s="245"/>
      <c r="H262" s="245"/>
    </row>
    <row r="263" spans="4:8">
      <c r="D263" s="245"/>
      <c r="H263" s="245"/>
    </row>
    <row r="264" spans="4:8">
      <c r="D264" s="245"/>
      <c r="H264" s="245"/>
    </row>
    <row r="265" spans="4:8">
      <c r="D265" s="245"/>
      <c r="H265" s="245"/>
    </row>
    <row r="266" spans="4:8">
      <c r="D266" s="245"/>
      <c r="H266" s="245"/>
    </row>
    <row r="267" spans="4:8">
      <c r="D267" s="245"/>
      <c r="H267" s="245"/>
    </row>
    <row r="268" spans="4:8">
      <c r="D268" s="245"/>
      <c r="H268" s="245"/>
    </row>
    <row r="269" spans="4:8">
      <c r="D269" s="245"/>
      <c r="H269" s="245"/>
    </row>
    <row r="270" spans="4:8">
      <c r="D270" s="245"/>
      <c r="H270" s="245"/>
    </row>
    <row r="271" spans="4:8">
      <c r="D271" s="245"/>
      <c r="H271" s="245"/>
    </row>
    <row r="272" spans="4:8">
      <c r="D272" s="245"/>
      <c r="H272" s="245"/>
    </row>
    <row r="273" spans="4:8">
      <c r="D273" s="245"/>
      <c r="H273" s="245"/>
    </row>
    <row r="274" spans="4:8">
      <c r="D274" s="245"/>
      <c r="H274" s="245"/>
    </row>
    <row r="275" spans="4:8">
      <c r="D275" s="245"/>
      <c r="H275" s="245"/>
    </row>
    <row r="276" spans="4:8">
      <c r="D276" s="245"/>
      <c r="H276" s="245"/>
    </row>
    <row r="277" spans="4:8">
      <c r="D277" s="245"/>
      <c r="H277" s="245"/>
    </row>
    <row r="278" spans="4:8">
      <c r="D278" s="245"/>
      <c r="H278" s="245"/>
    </row>
    <row r="279" spans="4:8">
      <c r="D279" s="245"/>
      <c r="H279" s="245"/>
    </row>
    <row r="280" spans="4:8">
      <c r="D280" s="245"/>
      <c r="H280" s="245"/>
    </row>
    <row r="281" spans="4:8">
      <c r="D281" s="245"/>
      <c r="H281" s="245"/>
    </row>
    <row r="282" spans="4:8">
      <c r="D282" s="245"/>
      <c r="H282" s="245"/>
    </row>
    <row r="283" spans="4:8">
      <c r="D283" s="245"/>
      <c r="H283" s="245"/>
    </row>
    <row r="284" spans="4:8">
      <c r="D284" s="245"/>
      <c r="H284" s="245"/>
    </row>
    <row r="285" spans="4:8">
      <c r="D285" s="245"/>
      <c r="H285" s="245"/>
    </row>
    <row r="286" spans="4:8">
      <c r="D286" s="245"/>
      <c r="H286" s="245"/>
    </row>
    <row r="287" spans="4:8">
      <c r="D287" s="245"/>
      <c r="H287" s="245"/>
    </row>
    <row r="288" spans="4:8">
      <c r="D288" s="245"/>
      <c r="H288" s="245"/>
    </row>
    <row r="289" spans="4:8">
      <c r="D289" s="245"/>
      <c r="H289" s="245"/>
    </row>
    <row r="290" spans="4:8">
      <c r="D290" s="245"/>
      <c r="H290" s="245"/>
    </row>
    <row r="291" spans="4:8">
      <c r="D291" s="245"/>
      <c r="H291" s="245"/>
    </row>
    <row r="292" spans="4:8">
      <c r="D292" s="245"/>
      <c r="H292" s="245"/>
    </row>
    <row r="293" spans="4:8">
      <c r="D293" s="245"/>
      <c r="H293" s="245"/>
    </row>
    <row r="294" spans="4:8">
      <c r="D294" s="245"/>
      <c r="H294" s="245"/>
    </row>
    <row r="295" spans="4:8">
      <c r="D295" s="245"/>
      <c r="H295" s="245"/>
    </row>
    <row r="296" spans="4:8">
      <c r="D296" s="245"/>
      <c r="H296" s="245"/>
    </row>
    <row r="297" spans="4:8">
      <c r="D297" s="245"/>
      <c r="H297" s="245"/>
    </row>
    <row r="298" spans="4:8">
      <c r="D298" s="245"/>
      <c r="H298" s="245"/>
    </row>
    <row r="299" spans="4:8">
      <c r="D299" s="245"/>
      <c r="H299" s="245"/>
    </row>
    <row r="300" spans="4:8">
      <c r="D300" s="245"/>
      <c r="H300" s="245"/>
    </row>
    <row r="301" spans="4:8">
      <c r="D301" s="245"/>
      <c r="H301" s="245"/>
    </row>
    <row r="302" spans="4:8">
      <c r="D302" s="245"/>
      <c r="H302" s="245"/>
    </row>
    <row r="303" spans="4:8">
      <c r="D303" s="245"/>
      <c r="H303" s="245"/>
    </row>
    <row r="304" spans="4:8">
      <c r="D304" s="245"/>
      <c r="H304" s="245"/>
    </row>
    <row r="305" spans="4:8">
      <c r="D305" s="245"/>
      <c r="H305" s="245"/>
    </row>
    <row r="306" spans="4:8">
      <c r="D306" s="245"/>
      <c r="H306" s="245"/>
    </row>
    <row r="307" spans="4:8">
      <c r="D307" s="245"/>
      <c r="H307" s="245"/>
    </row>
    <row r="308" spans="4:8">
      <c r="D308" s="245"/>
      <c r="H308" s="245"/>
    </row>
    <row r="309" spans="4:8">
      <c r="D309" s="245"/>
      <c r="H309" s="245"/>
    </row>
    <row r="310" spans="4:8">
      <c r="D310" s="245"/>
      <c r="H310" s="245"/>
    </row>
    <row r="311" spans="4:8">
      <c r="D311" s="245"/>
      <c r="H311" s="245"/>
    </row>
    <row r="312" spans="4:8">
      <c r="D312" s="245"/>
      <c r="H312" s="245"/>
    </row>
    <row r="313" spans="4:8">
      <c r="D313" s="245"/>
      <c r="H313" s="245"/>
    </row>
    <row r="314" spans="4:8">
      <c r="D314" s="245"/>
      <c r="H314" s="245"/>
    </row>
    <row r="315" spans="4:8">
      <c r="D315" s="245"/>
      <c r="H315" s="245"/>
    </row>
    <row r="316" spans="4:8">
      <c r="D316" s="245"/>
      <c r="H316" s="245"/>
    </row>
    <row r="317" spans="4:8">
      <c r="D317" s="245"/>
      <c r="H317" s="245"/>
    </row>
    <row r="318" spans="4:8">
      <c r="D318" s="245"/>
      <c r="H318" s="245"/>
    </row>
    <row r="319" spans="4:8">
      <c r="D319" s="245"/>
      <c r="H319" s="245"/>
    </row>
    <row r="320" spans="4:8">
      <c r="D320" s="245"/>
      <c r="H320" s="245"/>
    </row>
    <row r="321" spans="4:8">
      <c r="D321" s="245"/>
      <c r="H321" s="245"/>
    </row>
    <row r="322" spans="4:8">
      <c r="D322" s="245"/>
      <c r="H322" s="245"/>
    </row>
    <row r="323" spans="4:8">
      <c r="D323" s="245"/>
      <c r="H323" s="245"/>
    </row>
    <row r="324" spans="4:8">
      <c r="D324" s="245"/>
      <c r="H324" s="245"/>
    </row>
    <row r="325" spans="4:8">
      <c r="D325" s="245"/>
      <c r="H325" s="245"/>
    </row>
    <row r="326" spans="4:8">
      <c r="D326" s="245"/>
      <c r="H326" s="245"/>
    </row>
    <row r="327" spans="4:8">
      <c r="D327" s="245"/>
      <c r="H327" s="245"/>
    </row>
    <row r="328" spans="4:8">
      <c r="D328" s="245"/>
      <c r="H328" s="245"/>
    </row>
    <row r="329" spans="4:8">
      <c r="D329" s="245"/>
      <c r="H329" s="245"/>
    </row>
    <row r="330" spans="4:8">
      <c r="D330" s="245"/>
      <c r="H330" s="245"/>
    </row>
    <row r="331" spans="4:8">
      <c r="D331" s="245"/>
      <c r="H331" s="245"/>
    </row>
    <row r="332" spans="4:8">
      <c r="D332" s="245"/>
      <c r="H332" s="245"/>
    </row>
    <row r="333" spans="4:8">
      <c r="D333" s="245"/>
      <c r="H333" s="245"/>
    </row>
    <row r="334" spans="4:8">
      <c r="D334" s="245"/>
      <c r="H334" s="245"/>
    </row>
    <row r="335" spans="4:8">
      <c r="D335" s="245"/>
      <c r="H335" s="245"/>
    </row>
    <row r="336" spans="4:8">
      <c r="D336" s="245"/>
      <c r="H336" s="245"/>
    </row>
    <row r="337" spans="4:8">
      <c r="D337" s="245"/>
      <c r="H337" s="245"/>
    </row>
    <row r="338" spans="4:8">
      <c r="D338" s="245"/>
      <c r="H338" s="245"/>
    </row>
    <row r="339" spans="4:8">
      <c r="D339" s="245"/>
      <c r="H339" s="245"/>
    </row>
    <row r="340" spans="4:8">
      <c r="D340" s="245"/>
      <c r="H340" s="245"/>
    </row>
    <row r="341" spans="4:8">
      <c r="D341" s="245"/>
      <c r="H341" s="245"/>
    </row>
    <row r="342" spans="4:8">
      <c r="D342" s="245"/>
      <c r="H342" s="245"/>
    </row>
    <row r="343" spans="4:8">
      <c r="D343" s="245"/>
      <c r="H343" s="245"/>
    </row>
    <row r="344" spans="4:8">
      <c r="D344" s="245"/>
      <c r="H344" s="245"/>
    </row>
    <row r="345" spans="4:8">
      <c r="D345" s="245"/>
      <c r="H345" s="245"/>
    </row>
    <row r="346" spans="4:8">
      <c r="D346" s="245"/>
      <c r="H346" s="245"/>
    </row>
    <row r="347" spans="4:8">
      <c r="D347" s="245"/>
      <c r="H347" s="245"/>
    </row>
    <row r="348" spans="4:8">
      <c r="D348" s="245"/>
      <c r="H348" s="245"/>
    </row>
    <row r="349" spans="4:8">
      <c r="D349" s="245"/>
      <c r="H349" s="245"/>
    </row>
    <row r="350" spans="4:8">
      <c r="D350" s="245"/>
      <c r="H350" s="245"/>
    </row>
    <row r="351" spans="4:8">
      <c r="D351" s="245"/>
      <c r="H351" s="245"/>
    </row>
    <row r="352" spans="4:8">
      <c r="D352" s="245"/>
      <c r="H352" s="245"/>
    </row>
    <row r="353" spans="4:8">
      <c r="D353" s="245"/>
      <c r="H353" s="245"/>
    </row>
    <row r="354" spans="4:8">
      <c r="D354" s="245"/>
      <c r="H354" s="245"/>
    </row>
    <row r="355" spans="4:8">
      <c r="D355" s="245"/>
      <c r="H355" s="245"/>
    </row>
    <row r="356" spans="4:8">
      <c r="D356" s="245"/>
      <c r="H356" s="245"/>
    </row>
    <row r="357" spans="4:8">
      <c r="D357" s="245"/>
      <c r="H357" s="245"/>
    </row>
    <row r="358" spans="4:8">
      <c r="D358" s="245"/>
      <c r="H358" s="245"/>
    </row>
    <row r="359" spans="4:8">
      <c r="D359" s="245"/>
      <c r="H359" s="245"/>
    </row>
    <row r="360" spans="4:8">
      <c r="D360" s="245"/>
      <c r="H360" s="245"/>
    </row>
    <row r="361" spans="4:8">
      <c r="D361" s="245"/>
      <c r="H361" s="245"/>
    </row>
    <row r="362" spans="4:8">
      <c r="D362" s="245"/>
      <c r="H362" s="245"/>
    </row>
    <row r="363" spans="4:8">
      <c r="D363" s="245"/>
      <c r="H363" s="245"/>
    </row>
    <row r="364" spans="4:8">
      <c r="D364" s="245"/>
      <c r="H364" s="245"/>
    </row>
    <row r="365" spans="4:8">
      <c r="D365" s="245"/>
      <c r="H365" s="245"/>
    </row>
    <row r="366" spans="4:8">
      <c r="D366" s="245"/>
      <c r="H366" s="245"/>
    </row>
    <row r="367" spans="4:8">
      <c r="D367" s="245"/>
      <c r="H367" s="245"/>
    </row>
    <row r="368" spans="4:8">
      <c r="D368" s="245"/>
      <c r="H368" s="245"/>
    </row>
    <row r="369" spans="4:8">
      <c r="D369" s="245"/>
      <c r="H369" s="245"/>
    </row>
    <row r="370" spans="4:8">
      <c r="D370" s="245"/>
      <c r="H370" s="245"/>
    </row>
    <row r="371" spans="4:8">
      <c r="D371" s="245"/>
      <c r="H371" s="245"/>
    </row>
    <row r="372" spans="4:8">
      <c r="D372" s="245"/>
      <c r="H372" s="245"/>
    </row>
    <row r="373" spans="4:8">
      <c r="D373" s="245"/>
      <c r="H373" s="245"/>
    </row>
    <row r="374" spans="4:8">
      <c r="D374" s="245"/>
      <c r="H374" s="245"/>
    </row>
    <row r="375" spans="4:8">
      <c r="D375" s="245"/>
      <c r="H375" s="245"/>
    </row>
    <row r="376" spans="4:8">
      <c r="D376" s="245"/>
      <c r="H376" s="245"/>
    </row>
    <row r="377" spans="4:8">
      <c r="D377" s="245"/>
      <c r="H377" s="245"/>
    </row>
    <row r="378" spans="4:8">
      <c r="D378" s="245"/>
      <c r="H378" s="245"/>
    </row>
    <row r="379" spans="4:8">
      <c r="D379" s="245"/>
      <c r="H379" s="245"/>
    </row>
    <row r="380" spans="4:8">
      <c r="D380" s="245"/>
      <c r="H380" s="245"/>
    </row>
    <row r="381" spans="4:8">
      <c r="D381" s="245"/>
      <c r="H381" s="245"/>
    </row>
    <row r="382" spans="4:8">
      <c r="D382" s="245"/>
      <c r="H382" s="245"/>
    </row>
    <row r="383" spans="4:8">
      <c r="D383" s="245"/>
      <c r="H383" s="245"/>
    </row>
    <row r="384" spans="4:8">
      <c r="D384" s="245"/>
      <c r="H384" s="245"/>
    </row>
    <row r="385" spans="4:8">
      <c r="D385" s="245"/>
      <c r="H385" s="245"/>
    </row>
    <row r="386" spans="4:8">
      <c r="D386" s="245"/>
      <c r="H386" s="245"/>
    </row>
    <row r="387" spans="4:8">
      <c r="D387" s="245"/>
      <c r="H387" s="245"/>
    </row>
    <row r="388" spans="4:8">
      <c r="D388" s="245"/>
      <c r="H388" s="245"/>
    </row>
    <row r="389" spans="4:8">
      <c r="D389" s="245"/>
      <c r="H389" s="245"/>
    </row>
    <row r="390" spans="4:8">
      <c r="D390" s="245"/>
      <c r="H390" s="245"/>
    </row>
    <row r="391" spans="4:8">
      <c r="D391" s="245"/>
      <c r="H391" s="245"/>
    </row>
    <row r="392" spans="4:8">
      <c r="D392" s="245"/>
      <c r="H392" s="245"/>
    </row>
    <row r="393" spans="4:8">
      <c r="D393" s="245"/>
      <c r="H393" s="245"/>
    </row>
    <row r="394" spans="4:8">
      <c r="D394" s="245"/>
      <c r="H394" s="245"/>
    </row>
    <row r="395" spans="4:8">
      <c r="D395" s="245"/>
      <c r="H395" s="245"/>
    </row>
    <row r="396" spans="4:8">
      <c r="D396" s="245"/>
      <c r="H396" s="245"/>
    </row>
    <row r="397" spans="4:8">
      <c r="D397" s="245"/>
      <c r="H397" s="245"/>
    </row>
    <row r="398" spans="4:8">
      <c r="D398" s="245"/>
      <c r="H398" s="245"/>
    </row>
    <row r="399" spans="4:8">
      <c r="D399" s="245"/>
      <c r="H399" s="245"/>
    </row>
    <row r="400" spans="4:8">
      <c r="D400" s="245"/>
      <c r="H400" s="245"/>
    </row>
    <row r="401" spans="4:8">
      <c r="D401" s="245"/>
      <c r="H401" s="245"/>
    </row>
    <row r="402" spans="4:8">
      <c r="D402" s="245"/>
      <c r="H402" s="245"/>
    </row>
    <row r="403" spans="4:8">
      <c r="D403" s="245"/>
      <c r="H403" s="245"/>
    </row>
    <row r="404" spans="4:8">
      <c r="D404" s="245"/>
      <c r="H404" s="245"/>
    </row>
    <row r="405" spans="4:8">
      <c r="D405" s="245"/>
      <c r="H405" s="245"/>
    </row>
    <row r="406" spans="4:8">
      <c r="D406" s="245"/>
      <c r="H406" s="245"/>
    </row>
    <row r="407" spans="4:8">
      <c r="D407" s="245"/>
      <c r="H407" s="245"/>
    </row>
    <row r="408" spans="4:8">
      <c r="D408" s="245"/>
      <c r="H408" s="245"/>
    </row>
    <row r="409" spans="4:8">
      <c r="D409" s="245"/>
      <c r="H409" s="245"/>
    </row>
    <row r="410" spans="4:8">
      <c r="D410" s="245"/>
      <c r="H410" s="245"/>
    </row>
    <row r="411" spans="4:8">
      <c r="D411" s="245"/>
      <c r="H411" s="245"/>
    </row>
    <row r="412" spans="4:8">
      <c r="D412" s="245"/>
      <c r="H412" s="245"/>
    </row>
    <row r="413" spans="4:8">
      <c r="D413" s="245"/>
      <c r="H413" s="245"/>
    </row>
    <row r="414" spans="4:8">
      <c r="D414" s="245"/>
      <c r="H414" s="245"/>
    </row>
    <row r="415" spans="4:8">
      <c r="D415" s="245"/>
      <c r="H415" s="245"/>
    </row>
    <row r="416" spans="4:8">
      <c r="D416" s="245"/>
      <c r="H416" s="245"/>
    </row>
    <row r="417" spans="4:8">
      <c r="D417" s="245"/>
      <c r="H417" s="245"/>
    </row>
    <row r="418" spans="4:8">
      <c r="D418" s="245"/>
      <c r="H418" s="245"/>
    </row>
    <row r="419" spans="4:8">
      <c r="D419" s="245"/>
      <c r="H419" s="245"/>
    </row>
    <row r="420" spans="4:8">
      <c r="D420" s="245"/>
      <c r="H420" s="245"/>
    </row>
    <row r="421" spans="4:8">
      <c r="D421" s="245"/>
      <c r="H421" s="245"/>
    </row>
    <row r="422" spans="4:8">
      <c r="D422" s="245"/>
      <c r="H422" s="245"/>
    </row>
    <row r="423" spans="4:8">
      <c r="D423" s="245"/>
      <c r="H423" s="245"/>
    </row>
    <row r="424" spans="4:8">
      <c r="D424" s="245"/>
      <c r="H424" s="245"/>
    </row>
    <row r="425" spans="4:8">
      <c r="D425" s="245"/>
      <c r="H425" s="245"/>
    </row>
    <row r="426" spans="4:8">
      <c r="D426" s="245"/>
      <c r="H426" s="245"/>
    </row>
    <row r="427" spans="4:8">
      <c r="D427" s="245"/>
      <c r="H427" s="245"/>
    </row>
    <row r="428" spans="4:8">
      <c r="D428" s="245"/>
      <c r="H428" s="245"/>
    </row>
    <row r="429" spans="4:8">
      <c r="D429" s="245"/>
      <c r="H429" s="245"/>
    </row>
    <row r="430" spans="4:8">
      <c r="D430" s="245"/>
      <c r="H430" s="245"/>
    </row>
    <row r="431" spans="4:8">
      <c r="D431" s="245"/>
      <c r="H431" s="245"/>
    </row>
    <row r="432" spans="4:8">
      <c r="D432" s="245"/>
      <c r="H432" s="245"/>
    </row>
    <row r="433" spans="4:8">
      <c r="D433" s="245"/>
      <c r="H433" s="245"/>
    </row>
    <row r="434" spans="4:8">
      <c r="D434" s="245"/>
      <c r="H434" s="245"/>
    </row>
    <row r="435" spans="4:8">
      <c r="D435" s="245"/>
      <c r="H435" s="245"/>
    </row>
    <row r="436" spans="4:8">
      <c r="D436" s="245"/>
      <c r="H436" s="245"/>
    </row>
    <row r="437" spans="4:8">
      <c r="D437" s="245"/>
      <c r="H437" s="245"/>
    </row>
    <row r="438" spans="4:8">
      <c r="D438" s="245"/>
      <c r="H438" s="245"/>
    </row>
    <row r="439" spans="4:8">
      <c r="D439" s="245"/>
      <c r="H439" s="245"/>
    </row>
    <row r="440" spans="4:8">
      <c r="D440" s="245"/>
      <c r="H440" s="245"/>
    </row>
    <row r="441" spans="4:8">
      <c r="D441" s="245"/>
      <c r="H441" s="245"/>
    </row>
    <row r="442" spans="4:8">
      <c r="D442" s="245"/>
      <c r="H442" s="245"/>
    </row>
    <row r="443" spans="4:8">
      <c r="D443" s="245"/>
      <c r="H443" s="245"/>
    </row>
    <row r="444" spans="4:8">
      <c r="D444" s="245"/>
      <c r="H444" s="245"/>
    </row>
    <row r="445" spans="4:8">
      <c r="D445" s="245"/>
      <c r="H445" s="245"/>
    </row>
    <row r="446" spans="4:8">
      <c r="D446" s="245"/>
      <c r="H446" s="245"/>
    </row>
    <row r="447" spans="4:8">
      <c r="D447" s="245"/>
      <c r="H447" s="245"/>
    </row>
    <row r="448" spans="4:8">
      <c r="D448" s="245"/>
      <c r="H448" s="245"/>
    </row>
    <row r="449" spans="4:8">
      <c r="D449" s="245"/>
      <c r="H449" s="245"/>
    </row>
    <row r="450" spans="4:8">
      <c r="D450" s="245"/>
      <c r="H450" s="245"/>
    </row>
    <row r="451" spans="4:8">
      <c r="D451" s="245"/>
      <c r="H451" s="245"/>
    </row>
    <row r="452" spans="4:8">
      <c r="D452" s="245"/>
      <c r="H452" s="245"/>
    </row>
    <row r="453" spans="4:8">
      <c r="D453" s="245"/>
      <c r="H453" s="245"/>
    </row>
    <row r="454" spans="4:8">
      <c r="D454" s="245"/>
      <c r="H454" s="245"/>
    </row>
    <row r="455" spans="4:8">
      <c r="D455" s="245"/>
      <c r="H455" s="245"/>
    </row>
    <row r="456" spans="4:8">
      <c r="D456" s="245"/>
      <c r="H456" s="245"/>
    </row>
    <row r="457" spans="4:8">
      <c r="D457" s="245"/>
      <c r="H457" s="245"/>
    </row>
    <row r="458" spans="4:8">
      <c r="D458" s="245"/>
      <c r="H458" s="245"/>
    </row>
    <row r="459" spans="4:8">
      <c r="D459" s="245"/>
      <c r="H459" s="245"/>
    </row>
    <row r="460" spans="4:8">
      <c r="D460" s="245"/>
      <c r="H460" s="245"/>
    </row>
    <row r="461" spans="4:8">
      <c r="D461" s="245"/>
      <c r="H461" s="245"/>
    </row>
    <row r="462" spans="4:8">
      <c r="D462" s="245"/>
      <c r="H462" s="245"/>
    </row>
    <row r="463" spans="4:8">
      <c r="D463" s="245"/>
      <c r="H463" s="245"/>
    </row>
    <row r="464" spans="4:8">
      <c r="D464" s="245"/>
      <c r="H464" s="245"/>
    </row>
    <row r="465" spans="4:8">
      <c r="D465" s="245"/>
      <c r="H465" s="245"/>
    </row>
    <row r="466" spans="4:8">
      <c r="D466" s="245"/>
      <c r="H466" s="245"/>
    </row>
    <row r="467" spans="4:8">
      <c r="D467" s="245"/>
      <c r="H467" s="245"/>
    </row>
    <row r="468" spans="4:8">
      <c r="D468" s="245"/>
      <c r="H468" s="245"/>
    </row>
    <row r="469" spans="4:8">
      <c r="D469" s="245"/>
      <c r="H469" s="245"/>
    </row>
    <row r="470" spans="4:8">
      <c r="D470" s="245"/>
      <c r="H470" s="245"/>
    </row>
    <row r="471" spans="4:8">
      <c r="D471" s="245"/>
      <c r="H471" s="245"/>
    </row>
    <row r="472" spans="4:8">
      <c r="D472" s="245"/>
      <c r="H472" s="245"/>
    </row>
    <row r="473" spans="4:8">
      <c r="D473" s="245"/>
      <c r="H473" s="245"/>
    </row>
    <row r="474" spans="4:8">
      <c r="D474" s="245"/>
      <c r="H474" s="245"/>
    </row>
    <row r="475" spans="4:8">
      <c r="D475" s="245"/>
      <c r="H475" s="245"/>
    </row>
    <row r="476" spans="4:8">
      <c r="D476" s="245"/>
      <c r="H476" s="245"/>
    </row>
    <row r="477" spans="4:8">
      <c r="D477" s="245"/>
      <c r="H477" s="245"/>
    </row>
    <row r="478" spans="4:8">
      <c r="D478" s="245"/>
      <c r="H478" s="245"/>
    </row>
    <row r="479" spans="4:8">
      <c r="D479" s="245"/>
      <c r="H479" s="245"/>
    </row>
    <row r="480" spans="4:8">
      <c r="D480" s="245"/>
      <c r="H480" s="245"/>
    </row>
    <row r="481" spans="4:8">
      <c r="D481" s="245"/>
      <c r="H481" s="245"/>
    </row>
    <row r="482" spans="4:8">
      <c r="D482" s="245"/>
      <c r="H482" s="245"/>
    </row>
    <row r="483" spans="4:8">
      <c r="D483" s="245"/>
      <c r="H483" s="245"/>
    </row>
    <row r="484" spans="4:8">
      <c r="D484" s="245"/>
      <c r="H484" s="245"/>
    </row>
    <row r="485" spans="4:8">
      <c r="D485" s="245"/>
      <c r="H485" s="245"/>
    </row>
    <row r="486" spans="4:8">
      <c r="D486" s="245"/>
      <c r="H486" s="245"/>
    </row>
    <row r="487" spans="4:8">
      <c r="D487" s="245"/>
      <c r="H487" s="245"/>
    </row>
    <row r="488" spans="4:8">
      <c r="D488" s="245"/>
      <c r="H488" s="245"/>
    </row>
    <row r="489" spans="4:8">
      <c r="D489" s="245"/>
      <c r="H489" s="245"/>
    </row>
    <row r="490" spans="4:8">
      <c r="D490" s="245"/>
      <c r="H490" s="245"/>
    </row>
    <row r="491" spans="4:8">
      <c r="D491" s="245"/>
      <c r="H491" s="245"/>
    </row>
    <row r="492" spans="4:8">
      <c r="D492" s="245"/>
      <c r="H492" s="245"/>
    </row>
    <row r="493" spans="4:8">
      <c r="D493" s="245"/>
      <c r="H493" s="245"/>
    </row>
    <row r="494" spans="4:8">
      <c r="D494" s="245"/>
      <c r="H494" s="245"/>
    </row>
    <row r="495" spans="4:8">
      <c r="D495" s="245"/>
      <c r="H495" s="245"/>
    </row>
    <row r="496" spans="4:8">
      <c r="D496" s="245"/>
      <c r="H496" s="245"/>
    </row>
    <row r="497" spans="4:8">
      <c r="D497" s="245"/>
      <c r="H497" s="245"/>
    </row>
    <row r="498" spans="4:8">
      <c r="D498" s="245"/>
      <c r="H498" s="245"/>
    </row>
    <row r="499" spans="4:8">
      <c r="D499" s="245"/>
      <c r="H499" s="245"/>
    </row>
    <row r="500" spans="4:8">
      <c r="D500" s="245"/>
      <c r="H500" s="245"/>
    </row>
    <row r="501" spans="4:8">
      <c r="D501" s="245"/>
      <c r="H501" s="245"/>
    </row>
    <row r="502" spans="4:8">
      <c r="D502" s="245"/>
      <c r="H502" s="245"/>
    </row>
    <row r="503" spans="4:8">
      <c r="D503" s="245"/>
      <c r="H503" s="245"/>
    </row>
    <row r="504" spans="4:8">
      <c r="D504" s="245"/>
      <c r="H504" s="245"/>
    </row>
    <row r="505" spans="4:8">
      <c r="D505" s="245"/>
      <c r="H505" s="245"/>
    </row>
    <row r="506" spans="4:8">
      <c r="D506" s="245"/>
      <c r="H506" s="245"/>
    </row>
    <row r="507" spans="4:8">
      <c r="D507" s="245"/>
      <c r="H507" s="245"/>
    </row>
    <row r="508" spans="4:8">
      <c r="D508" s="245"/>
      <c r="H508" s="245"/>
    </row>
    <row r="509" spans="4:8">
      <c r="D509" s="245"/>
      <c r="H509" s="245"/>
    </row>
    <row r="510" spans="4:8">
      <c r="D510" s="245"/>
      <c r="H510" s="245"/>
    </row>
    <row r="511" spans="4:8">
      <c r="D511" s="245"/>
      <c r="H511" s="245"/>
    </row>
    <row r="512" spans="4:8">
      <c r="D512" s="245"/>
      <c r="H512" s="245"/>
    </row>
    <row r="513" spans="4:8">
      <c r="D513" s="245"/>
      <c r="H513" s="245"/>
    </row>
    <row r="514" spans="4:8">
      <c r="D514" s="245"/>
      <c r="H514" s="245"/>
    </row>
    <row r="515" spans="4:8">
      <c r="D515" s="245"/>
      <c r="H515" s="245"/>
    </row>
    <row r="516" spans="4:8">
      <c r="D516" s="245"/>
      <c r="H516" s="245"/>
    </row>
    <row r="517" spans="4:8">
      <c r="D517" s="245"/>
      <c r="H517" s="245"/>
    </row>
    <row r="518" spans="4:8">
      <c r="D518" s="245"/>
      <c r="H518" s="245"/>
    </row>
    <row r="519" spans="4:8">
      <c r="D519" s="245"/>
      <c r="H519" s="245"/>
    </row>
    <row r="520" spans="4:8">
      <c r="D520" s="245"/>
      <c r="H520" s="245"/>
    </row>
    <row r="521" spans="4:8">
      <c r="D521" s="245"/>
      <c r="H521" s="245"/>
    </row>
    <row r="522" spans="4:8">
      <c r="D522" s="245"/>
      <c r="H522" s="245"/>
    </row>
    <row r="523" spans="4:8">
      <c r="D523" s="245"/>
      <c r="H523" s="245"/>
    </row>
    <row r="524" spans="4:8">
      <c r="D524" s="245"/>
      <c r="H524" s="245"/>
    </row>
    <row r="525" spans="4:8">
      <c r="D525" s="245"/>
      <c r="H525" s="245"/>
    </row>
    <row r="526" spans="4:8">
      <c r="D526" s="245"/>
      <c r="H526" s="245"/>
    </row>
    <row r="527" spans="4:8">
      <c r="D527" s="245"/>
      <c r="H527" s="245"/>
    </row>
    <row r="528" spans="4:8">
      <c r="D528" s="245"/>
      <c r="H528" s="245"/>
    </row>
    <row r="529" spans="4:8">
      <c r="D529" s="245"/>
      <c r="H529" s="245"/>
    </row>
    <row r="530" spans="4:8">
      <c r="D530" s="245"/>
      <c r="H530" s="245"/>
    </row>
    <row r="531" spans="4:8">
      <c r="D531" s="245"/>
      <c r="H531" s="245"/>
    </row>
    <row r="532" spans="4:8">
      <c r="D532" s="245"/>
      <c r="H532" s="245"/>
    </row>
    <row r="533" spans="4:8">
      <c r="D533" s="245"/>
      <c r="H533" s="245"/>
    </row>
    <row r="534" spans="4:8">
      <c r="D534" s="245"/>
      <c r="H534" s="245"/>
    </row>
    <row r="535" spans="4:8">
      <c r="D535" s="245"/>
      <c r="H535" s="245"/>
    </row>
    <row r="536" spans="4:8">
      <c r="D536" s="245"/>
      <c r="H536" s="245"/>
    </row>
    <row r="537" spans="4:8">
      <c r="D537" s="245"/>
      <c r="H537" s="245"/>
    </row>
    <row r="538" spans="4:8">
      <c r="D538" s="245"/>
      <c r="H538" s="245"/>
    </row>
    <row r="539" spans="4:8">
      <c r="D539" s="245"/>
      <c r="H539" s="245"/>
    </row>
    <row r="540" spans="4:8">
      <c r="D540" s="245"/>
      <c r="H540" s="245"/>
    </row>
    <row r="541" spans="4:8">
      <c r="D541" s="245"/>
      <c r="H541" s="245"/>
    </row>
    <row r="542" spans="4:8">
      <c r="D542" s="245"/>
      <c r="H542" s="245"/>
    </row>
    <row r="543" spans="4:8">
      <c r="D543" s="245"/>
      <c r="H543" s="245"/>
    </row>
    <row r="544" spans="4:8">
      <c r="D544" s="245"/>
      <c r="H544" s="245"/>
    </row>
    <row r="545" spans="4:8">
      <c r="D545" s="245"/>
      <c r="H545" s="245"/>
    </row>
    <row r="546" spans="4:8">
      <c r="D546" s="245"/>
      <c r="H546" s="245"/>
    </row>
    <row r="547" spans="4:8">
      <c r="D547" s="245"/>
      <c r="H547" s="245"/>
    </row>
    <row r="548" spans="4:8">
      <c r="D548" s="245"/>
      <c r="H548" s="245"/>
    </row>
    <row r="549" spans="4:8">
      <c r="D549" s="245"/>
      <c r="H549" s="245"/>
    </row>
    <row r="550" spans="4:8">
      <c r="D550" s="245"/>
      <c r="H550" s="245"/>
    </row>
    <row r="551" spans="4:8">
      <c r="D551" s="245"/>
      <c r="H551" s="245"/>
    </row>
    <row r="552" spans="4:8">
      <c r="D552" s="245"/>
      <c r="H552" s="245"/>
    </row>
    <row r="553" spans="4:8">
      <c r="D553" s="245"/>
      <c r="H553" s="245"/>
    </row>
    <row r="554" spans="4:8">
      <c r="D554" s="245"/>
      <c r="H554" s="245"/>
    </row>
    <row r="555" spans="4:8">
      <c r="D555" s="245"/>
      <c r="H555" s="245"/>
    </row>
    <row r="556" spans="4:8">
      <c r="D556" s="245"/>
      <c r="H556" s="245"/>
    </row>
    <row r="557" spans="4:8">
      <c r="D557" s="245"/>
      <c r="H557" s="245"/>
    </row>
    <row r="558" spans="4:8">
      <c r="D558" s="245"/>
      <c r="H558" s="245"/>
    </row>
    <row r="559" spans="4:8">
      <c r="D559" s="245"/>
      <c r="H559" s="245"/>
    </row>
    <row r="560" spans="4:8">
      <c r="D560" s="245"/>
      <c r="H560" s="245"/>
    </row>
    <row r="561" spans="4:8">
      <c r="D561" s="245"/>
      <c r="H561" s="245"/>
    </row>
    <row r="562" spans="4:8">
      <c r="D562" s="245"/>
      <c r="H562" s="245"/>
    </row>
    <row r="563" spans="4:8">
      <c r="D563" s="245"/>
      <c r="H563" s="245"/>
    </row>
    <row r="564" spans="4:8">
      <c r="D564" s="245"/>
      <c r="H564" s="245"/>
    </row>
    <row r="565" spans="4:8">
      <c r="D565" s="245"/>
      <c r="H565" s="245"/>
    </row>
    <row r="566" spans="4:8">
      <c r="D566" s="245"/>
      <c r="H566" s="245"/>
    </row>
    <row r="567" spans="4:8">
      <c r="D567" s="245"/>
      <c r="H567" s="245"/>
    </row>
    <row r="568" spans="4:8">
      <c r="D568" s="245"/>
      <c r="H568" s="245"/>
    </row>
    <row r="569" spans="4:8">
      <c r="D569" s="245"/>
      <c r="H569" s="245"/>
    </row>
    <row r="570" spans="4:8">
      <c r="D570" s="245"/>
      <c r="H570" s="245"/>
    </row>
    <row r="571" spans="4:8">
      <c r="D571" s="245"/>
      <c r="H571" s="245"/>
    </row>
    <row r="572" spans="4:8">
      <c r="D572" s="245"/>
      <c r="H572" s="245"/>
    </row>
    <row r="573" spans="4:8">
      <c r="D573" s="245"/>
      <c r="H573" s="245"/>
    </row>
    <row r="574" spans="4:8">
      <c r="D574" s="245"/>
      <c r="H574" s="245"/>
    </row>
    <row r="575" spans="4:8">
      <c r="D575" s="245"/>
      <c r="H575" s="245"/>
    </row>
    <row r="576" spans="4:8">
      <c r="D576" s="245"/>
      <c r="H576" s="245"/>
    </row>
    <row r="577" spans="4:8">
      <c r="D577" s="245"/>
      <c r="H577" s="245"/>
    </row>
    <row r="578" spans="4:8">
      <c r="D578" s="245"/>
      <c r="H578" s="245"/>
    </row>
    <row r="579" spans="4:8">
      <c r="D579" s="245"/>
      <c r="H579" s="245"/>
    </row>
    <row r="580" spans="4:8">
      <c r="D580" s="245"/>
      <c r="H580" s="245"/>
    </row>
    <row r="581" spans="4:8">
      <c r="D581" s="245"/>
      <c r="H581" s="245"/>
    </row>
    <row r="582" spans="4:8">
      <c r="D582" s="245"/>
      <c r="H582" s="245"/>
    </row>
    <row r="583" spans="4:8">
      <c r="D583" s="245"/>
      <c r="H583" s="245"/>
    </row>
    <row r="584" spans="4:8">
      <c r="D584" s="245"/>
      <c r="H584" s="245"/>
    </row>
    <row r="585" spans="4:8">
      <c r="D585" s="245"/>
      <c r="H585" s="245"/>
    </row>
    <row r="586" spans="4:8">
      <c r="D586" s="245"/>
      <c r="H586" s="245"/>
    </row>
    <row r="587" spans="4:8">
      <c r="D587" s="245"/>
      <c r="H587" s="245"/>
    </row>
    <row r="588" spans="4:8">
      <c r="D588" s="245"/>
      <c r="H588" s="245"/>
    </row>
    <row r="589" spans="4:8">
      <c r="D589" s="245"/>
      <c r="H589" s="245"/>
    </row>
    <row r="590" spans="4:8">
      <c r="D590" s="245"/>
      <c r="H590" s="245"/>
    </row>
    <row r="591" spans="4:8">
      <c r="D591" s="245"/>
      <c r="H591" s="245"/>
    </row>
    <row r="592" spans="4:8">
      <c r="D592" s="245"/>
      <c r="H592" s="245"/>
    </row>
    <row r="593" spans="4:8">
      <c r="D593" s="245"/>
      <c r="H593" s="245"/>
    </row>
    <row r="594" spans="4:8">
      <c r="D594" s="245"/>
      <c r="H594" s="245"/>
    </row>
    <row r="595" spans="4:8">
      <c r="D595" s="245"/>
      <c r="H595" s="245"/>
    </row>
    <row r="596" spans="4:8">
      <c r="D596" s="245"/>
      <c r="H596" s="245"/>
    </row>
    <row r="597" spans="4:8">
      <c r="D597" s="245"/>
      <c r="H597" s="245"/>
    </row>
    <row r="598" spans="4:8">
      <c r="D598" s="245"/>
      <c r="H598" s="245"/>
    </row>
    <row r="599" spans="4:8">
      <c r="D599" s="245"/>
      <c r="H599" s="245"/>
    </row>
    <row r="600" spans="4:8">
      <c r="D600" s="245"/>
      <c r="H600" s="245"/>
    </row>
    <row r="601" spans="4:8">
      <c r="D601" s="245"/>
      <c r="H601" s="245"/>
    </row>
    <row r="602" spans="4:8">
      <c r="D602" s="245"/>
      <c r="H602" s="245"/>
    </row>
    <row r="603" spans="4:8">
      <c r="D603" s="245"/>
      <c r="H603" s="245"/>
    </row>
    <row r="604" spans="4:8">
      <c r="D604" s="245"/>
      <c r="H604" s="245"/>
    </row>
    <row r="605" spans="4:8">
      <c r="D605" s="245"/>
      <c r="H605" s="245"/>
    </row>
    <row r="606" spans="4:8">
      <c r="D606" s="245"/>
      <c r="H606" s="245"/>
    </row>
    <row r="607" spans="4:8">
      <c r="D607" s="245"/>
      <c r="H607" s="245"/>
    </row>
    <row r="608" spans="4:8">
      <c r="D608" s="245"/>
      <c r="H608" s="245"/>
    </row>
    <row r="609" spans="4:8">
      <c r="D609" s="245"/>
      <c r="H609" s="245"/>
    </row>
    <row r="610" spans="4:8">
      <c r="D610" s="245"/>
      <c r="H610" s="245"/>
    </row>
    <row r="611" spans="4:8">
      <c r="D611" s="245"/>
      <c r="H611" s="245"/>
    </row>
    <row r="612" spans="4:8">
      <c r="D612" s="245"/>
      <c r="H612" s="245"/>
    </row>
    <row r="613" spans="4:8">
      <c r="D613" s="245"/>
      <c r="H613" s="245"/>
    </row>
    <row r="614" spans="4:8">
      <c r="D614" s="245"/>
      <c r="H614" s="245"/>
    </row>
    <row r="615" spans="4:8">
      <c r="D615" s="245"/>
      <c r="H615" s="245"/>
    </row>
    <row r="616" spans="4:8">
      <c r="D616" s="245"/>
      <c r="H616" s="245"/>
    </row>
    <row r="617" spans="4:8">
      <c r="D617" s="245"/>
      <c r="H617" s="245"/>
    </row>
    <row r="618" spans="4:8">
      <c r="D618" s="245"/>
      <c r="H618" s="245"/>
    </row>
    <row r="619" spans="4:8">
      <c r="D619" s="245"/>
      <c r="H619" s="245"/>
    </row>
    <row r="620" spans="4:8">
      <c r="D620" s="245"/>
      <c r="H620" s="245"/>
    </row>
    <row r="621" spans="4:8">
      <c r="D621" s="245"/>
      <c r="H621" s="245"/>
    </row>
    <row r="622" spans="4:8">
      <c r="D622" s="245"/>
      <c r="H622" s="245"/>
    </row>
    <row r="623" spans="4:8">
      <c r="D623" s="245"/>
      <c r="H623" s="245"/>
    </row>
    <row r="624" spans="4:8">
      <c r="D624" s="245"/>
      <c r="H624" s="245"/>
    </row>
    <row r="625" spans="4:8">
      <c r="D625" s="245"/>
      <c r="H625" s="245"/>
    </row>
    <row r="626" spans="4:8">
      <c r="D626" s="245"/>
      <c r="H626" s="245"/>
    </row>
    <row r="627" spans="4:8">
      <c r="D627" s="245"/>
      <c r="H627" s="245"/>
    </row>
    <row r="628" spans="4:8">
      <c r="D628" s="245"/>
      <c r="H628" s="245"/>
    </row>
    <row r="629" spans="4:8">
      <c r="D629" s="245"/>
      <c r="H629" s="245"/>
    </row>
    <row r="630" spans="4:8">
      <c r="D630" s="245"/>
      <c r="H630" s="245"/>
    </row>
    <row r="631" spans="4:8">
      <c r="D631" s="245"/>
      <c r="H631" s="245"/>
    </row>
    <row r="632" spans="4:8">
      <c r="D632" s="245"/>
      <c r="H632" s="245"/>
    </row>
    <row r="633" spans="4:8">
      <c r="D633" s="245"/>
      <c r="H633" s="245"/>
    </row>
    <row r="634" spans="4:8">
      <c r="D634" s="245"/>
      <c r="H634" s="245"/>
    </row>
    <row r="635" spans="4:8">
      <c r="D635" s="245"/>
      <c r="H635" s="245"/>
    </row>
    <row r="636" spans="4:8">
      <c r="D636" s="245"/>
      <c r="H636" s="245"/>
    </row>
    <row r="637" spans="4:8">
      <c r="D637" s="245"/>
      <c r="H637" s="245"/>
    </row>
    <row r="638" spans="4:8">
      <c r="D638" s="245"/>
      <c r="H638" s="245"/>
    </row>
    <row r="639" spans="4:8">
      <c r="D639" s="245"/>
      <c r="H639" s="245"/>
    </row>
    <row r="640" spans="4:8">
      <c r="D640" s="245"/>
      <c r="H640" s="245"/>
    </row>
    <row r="641" spans="4:8">
      <c r="D641" s="245"/>
      <c r="H641" s="245"/>
    </row>
    <row r="642" spans="4:8">
      <c r="D642" s="245"/>
      <c r="H642" s="245"/>
    </row>
    <row r="643" spans="4:8">
      <c r="D643" s="245"/>
      <c r="H643" s="245"/>
    </row>
    <row r="644" spans="4:8">
      <c r="D644" s="245"/>
      <c r="H644" s="245"/>
    </row>
    <row r="645" spans="4:8">
      <c r="D645" s="245"/>
      <c r="H645" s="245"/>
    </row>
    <row r="646" spans="4:8">
      <c r="D646" s="245"/>
      <c r="H646" s="245"/>
    </row>
    <row r="647" spans="4:8">
      <c r="D647" s="245"/>
      <c r="H647" s="245"/>
    </row>
    <row r="648" spans="4:8">
      <c r="D648" s="245"/>
      <c r="H648" s="245"/>
    </row>
    <row r="649" spans="4:8">
      <c r="D649" s="245"/>
      <c r="H649" s="245"/>
    </row>
    <row r="650" spans="4:8">
      <c r="D650" s="245"/>
      <c r="H650" s="245"/>
    </row>
    <row r="651" spans="4:8">
      <c r="D651" s="245"/>
      <c r="H651" s="245"/>
    </row>
    <row r="652" spans="4:8">
      <c r="D652" s="245"/>
      <c r="H652" s="245"/>
    </row>
    <row r="653" spans="4:8">
      <c r="D653" s="245"/>
      <c r="H653" s="245"/>
    </row>
    <row r="654" spans="4:8">
      <c r="D654" s="245"/>
      <c r="H654" s="245"/>
    </row>
    <row r="655" spans="4:8">
      <c r="D655" s="245"/>
      <c r="H655" s="245"/>
    </row>
    <row r="656" spans="4:8">
      <c r="D656" s="245"/>
      <c r="H656" s="245"/>
    </row>
    <row r="657" spans="4:8">
      <c r="D657" s="245"/>
      <c r="H657" s="245"/>
    </row>
    <row r="658" spans="4:8">
      <c r="D658" s="245"/>
      <c r="H658" s="245"/>
    </row>
    <row r="659" spans="4:8">
      <c r="D659" s="245"/>
      <c r="H659" s="245"/>
    </row>
    <row r="660" spans="4:8">
      <c r="D660" s="245"/>
      <c r="H660" s="245"/>
    </row>
    <row r="661" spans="4:8">
      <c r="D661" s="245"/>
      <c r="H661" s="245"/>
    </row>
    <row r="662" spans="4:8">
      <c r="D662" s="245"/>
      <c r="H662" s="245"/>
    </row>
    <row r="663" spans="4:8">
      <c r="D663" s="245"/>
      <c r="H663" s="245"/>
    </row>
    <row r="664" spans="4:8">
      <c r="D664" s="245"/>
      <c r="H664" s="245"/>
    </row>
    <row r="665" spans="4:8">
      <c r="D665" s="245"/>
      <c r="H665" s="245"/>
    </row>
    <row r="666" spans="4:8">
      <c r="D666" s="245"/>
      <c r="H666" s="245"/>
    </row>
    <row r="667" spans="4:8">
      <c r="D667" s="245"/>
      <c r="H667" s="245"/>
    </row>
    <row r="668" spans="4:8">
      <c r="D668" s="245"/>
      <c r="H668" s="245"/>
    </row>
    <row r="669" spans="4:8">
      <c r="D669" s="245"/>
      <c r="H669" s="245"/>
    </row>
    <row r="670" spans="4:8">
      <c r="D670" s="245"/>
      <c r="H670" s="245"/>
    </row>
    <row r="671" spans="4:8">
      <c r="D671" s="245"/>
      <c r="H671" s="245"/>
    </row>
    <row r="672" spans="4:8">
      <c r="D672" s="245"/>
      <c r="H672" s="245"/>
    </row>
    <row r="673" spans="4:8">
      <c r="D673" s="245"/>
      <c r="H673" s="245"/>
    </row>
    <row r="674" spans="4:8">
      <c r="D674" s="245"/>
      <c r="H674" s="245"/>
    </row>
    <row r="675" spans="4:8">
      <c r="D675" s="245"/>
      <c r="H675" s="245"/>
    </row>
    <row r="676" spans="4:8">
      <c r="D676" s="245"/>
      <c r="H676" s="245"/>
    </row>
    <row r="677" spans="4:8">
      <c r="D677" s="245"/>
      <c r="H677" s="245"/>
    </row>
    <row r="678" spans="4:8">
      <c r="D678" s="245"/>
      <c r="H678" s="245"/>
    </row>
    <row r="679" spans="4:8">
      <c r="D679" s="245"/>
      <c r="H679" s="245"/>
    </row>
    <row r="680" spans="4:8">
      <c r="D680" s="245"/>
      <c r="H680" s="245"/>
    </row>
    <row r="681" spans="4:8">
      <c r="D681" s="245"/>
      <c r="H681" s="245"/>
    </row>
    <row r="682" spans="4:8">
      <c r="D682" s="245"/>
      <c r="H682" s="245"/>
    </row>
    <row r="683" spans="4:8">
      <c r="D683" s="245"/>
      <c r="H683" s="245"/>
    </row>
    <row r="684" spans="4:8">
      <c r="D684" s="245"/>
      <c r="H684" s="245"/>
    </row>
    <row r="685" spans="4:8">
      <c r="D685" s="245"/>
      <c r="H685" s="245"/>
    </row>
    <row r="686" spans="4:8">
      <c r="D686" s="245"/>
      <c r="H686" s="245"/>
    </row>
    <row r="687" spans="4:8">
      <c r="D687" s="245"/>
      <c r="H687" s="245"/>
    </row>
    <row r="688" spans="4:8">
      <c r="D688" s="245"/>
      <c r="H688" s="245"/>
    </row>
    <row r="689" spans="4:8">
      <c r="D689" s="245"/>
      <c r="H689" s="245"/>
    </row>
    <row r="690" spans="4:8">
      <c r="D690" s="245"/>
      <c r="H690" s="245"/>
    </row>
    <row r="691" spans="4:8">
      <c r="D691" s="245"/>
      <c r="H691" s="245"/>
    </row>
    <row r="692" spans="4:8">
      <c r="D692" s="245"/>
      <c r="H692" s="245"/>
    </row>
    <row r="693" spans="4:8">
      <c r="D693" s="245"/>
      <c r="H693" s="245"/>
    </row>
    <row r="694" spans="4:8">
      <c r="D694" s="245"/>
      <c r="H694" s="245"/>
    </row>
    <row r="695" spans="4:8">
      <c r="D695" s="245"/>
      <c r="H695" s="245"/>
    </row>
    <row r="696" spans="4:8">
      <c r="D696" s="245"/>
      <c r="H696" s="245"/>
    </row>
    <row r="697" spans="4:8">
      <c r="D697" s="245"/>
      <c r="H697" s="245"/>
    </row>
    <row r="698" spans="4:8">
      <c r="D698" s="245"/>
      <c r="H698" s="245"/>
    </row>
    <row r="699" spans="4:8">
      <c r="D699" s="245"/>
      <c r="H699" s="245"/>
    </row>
    <row r="700" spans="4:8">
      <c r="D700" s="245"/>
      <c r="H700" s="245"/>
    </row>
    <row r="701" spans="4:8">
      <c r="D701" s="245"/>
      <c r="H701" s="245"/>
    </row>
    <row r="702" spans="4:8">
      <c r="D702" s="245"/>
      <c r="H702" s="245"/>
    </row>
    <row r="703" spans="4:8">
      <c r="D703" s="245"/>
      <c r="H703" s="245"/>
    </row>
    <row r="704" spans="4:8">
      <c r="D704" s="245"/>
      <c r="H704" s="245"/>
    </row>
    <row r="705" spans="4:8">
      <c r="D705" s="245"/>
      <c r="H705" s="245"/>
    </row>
    <row r="706" spans="4:8">
      <c r="D706" s="245"/>
      <c r="H706" s="245"/>
    </row>
    <row r="707" spans="4:8">
      <c r="D707" s="245"/>
      <c r="H707" s="245"/>
    </row>
    <row r="708" spans="4:8">
      <c r="D708" s="245"/>
      <c r="H708" s="245"/>
    </row>
    <row r="709" spans="4:8">
      <c r="D709" s="245"/>
      <c r="H709" s="245"/>
    </row>
    <row r="710" spans="4:8">
      <c r="D710" s="245"/>
      <c r="H710" s="245"/>
    </row>
    <row r="711" spans="4:8">
      <c r="D711" s="245"/>
      <c r="H711" s="245"/>
    </row>
    <row r="712" spans="4:8">
      <c r="D712" s="245"/>
      <c r="H712" s="245"/>
    </row>
    <row r="713" spans="4:8">
      <c r="D713" s="245"/>
      <c r="H713" s="245"/>
    </row>
    <row r="714" spans="4:8">
      <c r="D714" s="245"/>
      <c r="H714" s="245"/>
    </row>
    <row r="715" spans="4:8">
      <c r="D715" s="245"/>
      <c r="H715" s="245"/>
    </row>
    <row r="716" spans="4:8">
      <c r="D716" s="245"/>
      <c r="H716" s="245"/>
    </row>
    <row r="717" spans="4:8">
      <c r="D717" s="245"/>
      <c r="H717" s="245"/>
    </row>
    <row r="718" spans="4:8">
      <c r="D718" s="245"/>
      <c r="H718" s="245"/>
    </row>
    <row r="719" spans="4:8">
      <c r="D719" s="245"/>
      <c r="H719" s="245"/>
    </row>
    <row r="720" spans="4:8">
      <c r="D720" s="245"/>
      <c r="H720" s="245"/>
    </row>
    <row r="721" spans="4:8">
      <c r="D721" s="245"/>
      <c r="H721" s="245"/>
    </row>
    <row r="722" spans="4:8">
      <c r="D722" s="245"/>
      <c r="H722" s="245"/>
    </row>
    <row r="723" spans="4:8">
      <c r="D723" s="245"/>
      <c r="H723" s="245"/>
    </row>
    <row r="724" spans="4:8">
      <c r="D724" s="245"/>
      <c r="H724" s="245"/>
    </row>
    <row r="725" spans="4:8">
      <c r="D725" s="245"/>
      <c r="H725" s="245"/>
    </row>
    <row r="726" spans="4:8">
      <c r="D726" s="245"/>
      <c r="H726" s="245"/>
    </row>
    <row r="727" spans="4:8">
      <c r="D727" s="245"/>
      <c r="H727" s="245"/>
    </row>
    <row r="728" spans="4:8">
      <c r="D728" s="245"/>
      <c r="H728" s="245"/>
    </row>
    <row r="729" spans="4:8">
      <c r="D729" s="245"/>
      <c r="H729" s="245"/>
    </row>
    <row r="730" spans="4:8">
      <c r="D730" s="245"/>
      <c r="H730" s="245"/>
    </row>
    <row r="731" spans="4:8">
      <c r="D731" s="245"/>
      <c r="H731" s="245"/>
    </row>
    <row r="732" spans="4:8">
      <c r="D732" s="245"/>
      <c r="H732" s="245"/>
    </row>
    <row r="733" spans="4:8">
      <c r="D733" s="245"/>
      <c r="H733" s="245"/>
    </row>
    <row r="734" spans="4:8">
      <c r="D734" s="245"/>
      <c r="H734" s="245"/>
    </row>
    <row r="735" spans="4:8">
      <c r="D735" s="245"/>
      <c r="H735" s="245"/>
    </row>
    <row r="736" spans="4:8">
      <c r="D736" s="245"/>
      <c r="H736" s="245"/>
    </row>
    <row r="737" spans="4:8">
      <c r="D737" s="245"/>
      <c r="H737" s="245"/>
    </row>
    <row r="738" spans="4:8">
      <c r="D738" s="245"/>
      <c r="H738" s="245"/>
    </row>
    <row r="739" spans="4:8">
      <c r="D739" s="245"/>
      <c r="H739" s="245"/>
    </row>
    <row r="740" spans="4:8">
      <c r="D740" s="245"/>
      <c r="H740" s="245"/>
    </row>
    <row r="741" spans="4:8">
      <c r="D741" s="245"/>
      <c r="H741" s="245"/>
    </row>
    <row r="742" spans="4:8">
      <c r="D742" s="245"/>
      <c r="H742" s="245"/>
    </row>
    <row r="743" spans="4:8">
      <c r="D743" s="245"/>
      <c r="H743" s="245"/>
    </row>
    <row r="744" spans="4:8">
      <c r="D744" s="245"/>
      <c r="H744" s="245"/>
    </row>
    <row r="745" spans="4:8">
      <c r="D745" s="245"/>
      <c r="H745" s="245"/>
    </row>
    <row r="746" spans="4:8">
      <c r="D746" s="245"/>
      <c r="H746" s="245"/>
    </row>
    <row r="747" spans="4:8">
      <c r="D747" s="245"/>
      <c r="H747" s="245"/>
    </row>
    <row r="748" spans="4:8">
      <c r="D748" s="245"/>
      <c r="H748" s="245"/>
    </row>
    <row r="749" spans="4:8">
      <c r="D749" s="245"/>
      <c r="H749" s="245"/>
    </row>
    <row r="750" spans="4:8">
      <c r="D750" s="245"/>
      <c r="H750" s="245"/>
    </row>
    <row r="751" spans="4:8">
      <c r="D751" s="245"/>
      <c r="H751" s="245"/>
    </row>
    <row r="752" spans="4:8">
      <c r="D752" s="245"/>
      <c r="H752" s="245"/>
    </row>
    <row r="753" spans="4:8">
      <c r="D753" s="245"/>
      <c r="H753" s="245"/>
    </row>
    <row r="754" spans="4:8">
      <c r="D754" s="245"/>
      <c r="H754" s="245"/>
    </row>
    <row r="755" spans="4:8">
      <c r="D755" s="245"/>
      <c r="H755" s="245"/>
    </row>
    <row r="756" spans="4:8">
      <c r="D756" s="245"/>
      <c r="H756" s="245"/>
    </row>
    <row r="757" spans="4:8">
      <c r="D757" s="245"/>
      <c r="H757" s="245"/>
    </row>
    <row r="758" spans="4:8">
      <c r="D758" s="245"/>
      <c r="H758" s="245"/>
    </row>
    <row r="759" spans="4:8">
      <c r="D759" s="245"/>
      <c r="H759" s="245"/>
    </row>
    <row r="760" spans="4:8">
      <c r="D760" s="245"/>
      <c r="H760" s="245"/>
    </row>
    <row r="761" spans="4:8">
      <c r="D761" s="245"/>
      <c r="H761" s="245"/>
    </row>
    <row r="762" spans="4:8">
      <c r="D762" s="245"/>
      <c r="H762" s="245"/>
    </row>
    <row r="763" spans="4:8">
      <c r="D763" s="245"/>
      <c r="H763" s="245"/>
    </row>
    <row r="764" spans="4:8">
      <c r="D764" s="245"/>
      <c r="H764" s="245"/>
    </row>
    <row r="765" spans="4:8">
      <c r="D765" s="245"/>
      <c r="H765" s="245"/>
    </row>
    <row r="766" spans="4:8">
      <c r="D766" s="245"/>
      <c r="H766" s="245"/>
    </row>
    <row r="767" spans="4:8">
      <c r="D767" s="245"/>
      <c r="H767" s="245"/>
    </row>
    <row r="768" spans="4:8">
      <c r="D768" s="245"/>
      <c r="H768" s="245"/>
    </row>
    <row r="769" spans="4:8">
      <c r="D769" s="245"/>
      <c r="H769" s="245"/>
    </row>
    <row r="770" spans="4:8">
      <c r="D770" s="245"/>
      <c r="H770" s="245"/>
    </row>
    <row r="771" spans="4:8">
      <c r="D771" s="245"/>
      <c r="H771" s="245"/>
    </row>
    <row r="772" spans="4:8">
      <c r="D772" s="245"/>
      <c r="H772" s="245"/>
    </row>
    <row r="773" spans="4:8">
      <c r="D773" s="245"/>
      <c r="H773" s="245"/>
    </row>
    <row r="774" spans="4:8">
      <c r="D774" s="245"/>
      <c r="H774" s="245"/>
    </row>
    <row r="775" spans="4:8">
      <c r="D775" s="245"/>
      <c r="H775" s="245"/>
    </row>
    <row r="776" spans="4:8">
      <c r="D776" s="245"/>
      <c r="H776" s="245"/>
    </row>
    <row r="777" spans="4:8">
      <c r="D777" s="245"/>
      <c r="H777" s="245"/>
    </row>
    <row r="778" spans="4:8">
      <c r="D778" s="245"/>
      <c r="H778" s="245"/>
    </row>
    <row r="779" spans="4:8">
      <c r="D779" s="245"/>
      <c r="H779" s="245"/>
    </row>
    <row r="780" spans="4:8">
      <c r="D780" s="245"/>
      <c r="H780" s="245"/>
    </row>
    <row r="781" spans="4:8">
      <c r="D781" s="245"/>
      <c r="H781" s="245"/>
    </row>
    <row r="782" spans="4:8">
      <c r="D782" s="245"/>
      <c r="H782" s="245"/>
    </row>
    <row r="783" spans="4:8">
      <c r="D783" s="245"/>
      <c r="H783" s="245"/>
    </row>
    <row r="784" spans="4:8">
      <c r="D784" s="245"/>
      <c r="H784" s="245"/>
    </row>
    <row r="785" spans="4:8">
      <c r="D785" s="245"/>
      <c r="H785" s="245"/>
    </row>
    <row r="786" spans="4:8">
      <c r="D786" s="245"/>
      <c r="H786" s="245"/>
    </row>
    <row r="787" spans="4:8">
      <c r="D787" s="245"/>
      <c r="H787" s="245"/>
    </row>
    <row r="788" spans="4:8">
      <c r="D788" s="245"/>
      <c r="H788" s="245"/>
    </row>
    <row r="789" spans="4:8">
      <c r="D789" s="245"/>
      <c r="H789" s="245"/>
    </row>
    <row r="790" spans="4:8">
      <c r="D790" s="245"/>
      <c r="H790" s="245"/>
    </row>
    <row r="791" spans="4:8">
      <c r="D791" s="245"/>
      <c r="H791" s="245"/>
    </row>
    <row r="792" spans="4:8">
      <c r="D792" s="245"/>
      <c r="H792" s="245"/>
    </row>
    <row r="793" spans="4:8">
      <c r="D793" s="245"/>
      <c r="H793" s="245"/>
    </row>
    <row r="794" spans="4:8">
      <c r="D794" s="245"/>
      <c r="H794" s="245"/>
    </row>
    <row r="795" spans="4:8">
      <c r="D795" s="245"/>
      <c r="H795" s="245"/>
    </row>
    <row r="796" spans="4:8">
      <c r="D796" s="245"/>
      <c r="H796" s="245"/>
    </row>
    <row r="797" spans="4:8">
      <c r="D797" s="245"/>
      <c r="H797" s="245"/>
    </row>
    <row r="798" spans="4:8">
      <c r="D798" s="245"/>
      <c r="H798" s="245"/>
    </row>
    <row r="799" spans="4:8">
      <c r="D799" s="245"/>
      <c r="H799" s="245"/>
    </row>
    <row r="800" spans="4:8">
      <c r="D800" s="245"/>
      <c r="H800" s="245"/>
    </row>
    <row r="801" spans="4:8">
      <c r="D801" s="245"/>
      <c r="H801" s="245"/>
    </row>
    <row r="802" spans="4:8">
      <c r="D802" s="245"/>
      <c r="H802" s="245"/>
    </row>
    <row r="803" spans="4:8">
      <c r="D803" s="245"/>
      <c r="H803" s="245"/>
    </row>
    <row r="804" spans="4:8">
      <c r="D804" s="245"/>
      <c r="H804" s="245"/>
    </row>
    <row r="805" spans="4:8">
      <c r="D805" s="245"/>
      <c r="H805" s="245"/>
    </row>
    <row r="806" spans="4:8">
      <c r="D806" s="245"/>
      <c r="H806" s="245"/>
    </row>
    <row r="807" spans="4:8">
      <c r="D807" s="245"/>
      <c r="H807" s="245"/>
    </row>
    <row r="808" spans="4:8">
      <c r="D808" s="245"/>
      <c r="H808" s="245"/>
    </row>
    <row r="809" spans="4:8">
      <c r="D809" s="245"/>
      <c r="H809" s="245"/>
    </row>
    <row r="810" spans="4:8">
      <c r="D810" s="245"/>
      <c r="H810" s="245"/>
    </row>
    <row r="811" spans="4:8">
      <c r="D811" s="245"/>
      <c r="H811" s="245"/>
    </row>
    <row r="812" spans="4:8">
      <c r="D812" s="245"/>
      <c r="H812" s="245"/>
    </row>
    <row r="813" spans="4:8">
      <c r="D813" s="245"/>
      <c r="H813" s="245"/>
    </row>
    <row r="814" spans="4:8">
      <c r="D814" s="245"/>
      <c r="H814" s="245"/>
    </row>
    <row r="815" spans="4:8">
      <c r="D815" s="245"/>
      <c r="H815" s="245"/>
    </row>
    <row r="816" spans="4:8">
      <c r="D816" s="245"/>
      <c r="H816" s="245"/>
    </row>
    <row r="817" spans="4:8">
      <c r="D817" s="245"/>
      <c r="H817" s="245"/>
    </row>
    <row r="818" spans="4:8">
      <c r="D818" s="245"/>
      <c r="H818" s="245"/>
    </row>
    <row r="819" spans="4:8">
      <c r="D819" s="245"/>
      <c r="H819" s="245"/>
    </row>
    <row r="820" spans="4:8">
      <c r="D820" s="245"/>
      <c r="H820" s="245"/>
    </row>
    <row r="821" spans="4:8">
      <c r="D821" s="245"/>
      <c r="H821" s="245"/>
    </row>
    <row r="822" spans="4:8">
      <c r="D822" s="245"/>
      <c r="H822" s="245"/>
    </row>
    <row r="823" spans="4:8">
      <c r="D823" s="245"/>
      <c r="H823" s="245"/>
    </row>
    <row r="824" spans="4:8">
      <c r="D824" s="245"/>
      <c r="H824" s="245"/>
    </row>
    <row r="825" spans="4:8">
      <c r="D825" s="245"/>
      <c r="H825" s="245"/>
    </row>
    <row r="826" spans="4:8">
      <c r="D826" s="245"/>
      <c r="H826" s="245"/>
    </row>
    <row r="827" spans="4:8">
      <c r="D827" s="245"/>
      <c r="H827" s="245"/>
    </row>
    <row r="828" spans="4:8">
      <c r="D828" s="245"/>
      <c r="H828" s="245"/>
    </row>
    <row r="829" spans="4:8">
      <c r="D829" s="245"/>
      <c r="H829" s="245"/>
    </row>
    <row r="830" spans="4:8">
      <c r="D830" s="245"/>
      <c r="H830" s="245"/>
    </row>
    <row r="831" spans="4:8">
      <c r="D831" s="245"/>
      <c r="H831" s="245"/>
    </row>
    <row r="832" spans="4:8">
      <c r="D832" s="245"/>
      <c r="H832" s="245"/>
    </row>
    <row r="833" spans="4:8">
      <c r="D833" s="245"/>
      <c r="H833" s="245"/>
    </row>
    <row r="834" spans="4:8">
      <c r="D834" s="245"/>
      <c r="H834" s="245"/>
    </row>
    <row r="835" spans="4:8">
      <c r="D835" s="245"/>
      <c r="H835" s="245"/>
    </row>
    <row r="836" spans="4:8">
      <c r="D836" s="245"/>
      <c r="H836" s="245"/>
    </row>
    <row r="837" spans="4:8">
      <c r="D837" s="245"/>
      <c r="H837" s="245"/>
    </row>
    <row r="838" spans="4:8">
      <c r="D838" s="245"/>
      <c r="H838" s="245"/>
    </row>
    <row r="839" spans="4:8">
      <c r="D839" s="245"/>
      <c r="H839" s="245"/>
    </row>
    <row r="840" spans="4:8">
      <c r="D840" s="245"/>
      <c r="H840" s="245"/>
    </row>
    <row r="841" spans="4:8">
      <c r="D841" s="245"/>
      <c r="H841" s="245"/>
    </row>
    <row r="842" spans="4:8">
      <c r="D842" s="245"/>
      <c r="H842" s="245"/>
    </row>
    <row r="843" spans="4:8">
      <c r="D843" s="245"/>
      <c r="H843" s="245"/>
    </row>
    <row r="844" spans="4:8">
      <c r="D844" s="245"/>
      <c r="H844" s="245"/>
    </row>
    <row r="845" spans="4:8">
      <c r="D845" s="245"/>
      <c r="H845" s="245"/>
    </row>
    <row r="846" spans="4:8">
      <c r="D846" s="245"/>
      <c r="H846" s="245"/>
    </row>
    <row r="847" spans="4:8">
      <c r="D847" s="245"/>
      <c r="H847" s="245"/>
    </row>
    <row r="848" spans="4:8">
      <c r="D848" s="245"/>
      <c r="H848" s="245"/>
    </row>
    <row r="849" spans="4:8">
      <c r="D849" s="245"/>
      <c r="H849" s="245"/>
    </row>
    <row r="850" spans="4:8">
      <c r="D850" s="245"/>
      <c r="H850" s="245"/>
    </row>
    <row r="851" spans="4:8">
      <c r="D851" s="245"/>
      <c r="H851" s="245"/>
    </row>
    <row r="852" spans="4:8">
      <c r="D852" s="245"/>
      <c r="H852" s="245"/>
    </row>
    <row r="853" spans="4:8">
      <c r="D853" s="245"/>
      <c r="H853" s="245"/>
    </row>
    <row r="854" spans="4:8">
      <c r="D854" s="245"/>
      <c r="H854" s="245"/>
    </row>
    <row r="855" spans="4:8">
      <c r="D855" s="245"/>
      <c r="H855" s="245"/>
    </row>
    <row r="856" spans="4:8">
      <c r="D856" s="245"/>
      <c r="H856" s="245"/>
    </row>
    <row r="857" spans="4:8">
      <c r="D857" s="245"/>
      <c r="H857" s="245"/>
    </row>
    <row r="858" spans="4:8">
      <c r="D858" s="245"/>
      <c r="H858" s="245"/>
    </row>
    <row r="859" spans="4:8">
      <c r="D859" s="245"/>
      <c r="H859" s="245"/>
    </row>
    <row r="860" spans="4:8">
      <c r="D860" s="245"/>
      <c r="H860" s="245"/>
    </row>
    <row r="861" spans="4:8">
      <c r="D861" s="245"/>
      <c r="H861" s="245"/>
    </row>
    <row r="862" spans="4:8">
      <c r="D862" s="245"/>
      <c r="H862" s="245"/>
    </row>
    <row r="863" spans="4:8">
      <c r="D863" s="245"/>
      <c r="H863" s="245"/>
    </row>
    <row r="864" spans="4:8">
      <c r="D864" s="245"/>
      <c r="H864" s="245"/>
    </row>
    <row r="865" spans="4:8">
      <c r="D865" s="245"/>
      <c r="H865" s="245"/>
    </row>
    <row r="866" spans="4:8">
      <c r="D866" s="245"/>
      <c r="H866" s="245"/>
    </row>
    <row r="867" spans="4:8">
      <c r="D867" s="245"/>
      <c r="H867" s="245"/>
    </row>
    <row r="868" spans="4:8">
      <c r="D868" s="245"/>
      <c r="H868" s="245"/>
    </row>
    <row r="869" spans="4:8">
      <c r="D869" s="245"/>
      <c r="H869" s="245"/>
    </row>
    <row r="870" spans="4:8">
      <c r="D870" s="245"/>
      <c r="H870" s="245"/>
    </row>
    <row r="871" spans="4:8">
      <c r="D871" s="245"/>
      <c r="H871" s="245"/>
    </row>
    <row r="872" spans="4:8">
      <c r="D872" s="245"/>
      <c r="H872" s="245"/>
    </row>
    <row r="873" spans="4:8">
      <c r="D873" s="245"/>
      <c r="H873" s="245"/>
    </row>
    <row r="874" spans="4:8">
      <c r="D874" s="245"/>
      <c r="H874" s="245"/>
    </row>
    <row r="875" spans="4:8">
      <c r="D875" s="245"/>
      <c r="H875" s="245"/>
    </row>
    <row r="876" spans="4:8">
      <c r="D876" s="245"/>
      <c r="H876" s="245"/>
    </row>
    <row r="877" spans="4:8">
      <c r="D877" s="245"/>
      <c r="H877" s="245"/>
    </row>
    <row r="878" spans="4:8">
      <c r="D878" s="245"/>
      <c r="H878" s="245"/>
    </row>
    <row r="879" spans="4:8">
      <c r="D879" s="245"/>
      <c r="H879" s="245"/>
    </row>
    <row r="880" spans="4:8">
      <c r="D880" s="245"/>
      <c r="H880" s="245"/>
    </row>
    <row r="881" spans="4:8">
      <c r="D881" s="245"/>
      <c r="H881" s="245"/>
    </row>
    <row r="882" spans="4:8">
      <c r="D882" s="245"/>
      <c r="H882" s="245"/>
    </row>
    <row r="883" spans="4:8">
      <c r="D883" s="245"/>
      <c r="H883" s="245"/>
    </row>
    <row r="884" spans="4:8">
      <c r="D884" s="245"/>
      <c r="H884" s="245"/>
    </row>
    <row r="885" spans="4:8">
      <c r="D885" s="245"/>
      <c r="H885" s="245"/>
    </row>
    <row r="886" spans="4:8">
      <c r="D886" s="245"/>
      <c r="H886" s="245"/>
    </row>
    <row r="887" spans="4:8">
      <c r="D887" s="245"/>
      <c r="H887" s="245"/>
    </row>
    <row r="888" spans="4:8">
      <c r="D888" s="245"/>
      <c r="H888" s="245"/>
    </row>
    <row r="889" spans="4:8">
      <c r="D889" s="245"/>
      <c r="H889" s="245"/>
    </row>
    <row r="890" spans="4:8">
      <c r="D890" s="245"/>
      <c r="H890" s="245"/>
    </row>
    <row r="891" spans="4:8">
      <c r="D891" s="245"/>
      <c r="H891" s="245"/>
    </row>
    <row r="892" spans="4:8">
      <c r="D892" s="245"/>
      <c r="H892" s="245"/>
    </row>
    <row r="893" spans="4:8">
      <c r="D893" s="245"/>
      <c r="H893" s="245"/>
    </row>
    <row r="894" spans="4:8">
      <c r="D894" s="245"/>
      <c r="H894" s="245"/>
    </row>
    <row r="895" spans="4:8">
      <c r="D895" s="245"/>
      <c r="H895" s="245"/>
    </row>
    <row r="896" spans="4:8">
      <c r="D896" s="245"/>
      <c r="H896" s="245"/>
    </row>
    <row r="897" spans="4:8">
      <c r="D897" s="245"/>
      <c r="H897" s="245"/>
    </row>
    <row r="898" spans="4:8">
      <c r="D898" s="245"/>
      <c r="H898" s="245"/>
    </row>
    <row r="899" spans="4:8">
      <c r="D899" s="245"/>
      <c r="H899" s="245"/>
    </row>
    <row r="900" spans="4:8">
      <c r="D900" s="245"/>
      <c r="H900" s="245"/>
    </row>
    <row r="901" spans="4:8">
      <c r="D901" s="245"/>
      <c r="H901" s="245"/>
    </row>
    <row r="902" spans="4:8">
      <c r="D902" s="245"/>
      <c r="H902" s="245"/>
    </row>
    <row r="903" spans="4:8">
      <c r="D903" s="245"/>
      <c r="H903" s="245"/>
    </row>
    <row r="904" spans="4:8">
      <c r="D904" s="245"/>
      <c r="H904" s="245"/>
    </row>
    <row r="905" spans="4:8">
      <c r="D905" s="245"/>
      <c r="H905" s="245"/>
    </row>
    <row r="906" spans="4:8">
      <c r="D906" s="245"/>
      <c r="H906" s="245"/>
    </row>
    <row r="907" spans="4:8">
      <c r="D907" s="245"/>
      <c r="H907" s="245"/>
    </row>
    <row r="908" spans="4:8">
      <c r="D908" s="245"/>
      <c r="H908" s="245"/>
    </row>
    <row r="909" spans="4:8">
      <c r="D909" s="245"/>
      <c r="H909" s="245"/>
    </row>
    <row r="910" spans="4:8">
      <c r="D910" s="245"/>
      <c r="H910" s="245"/>
    </row>
    <row r="911" spans="4:8">
      <c r="D911" s="245"/>
      <c r="H911" s="245"/>
    </row>
    <row r="912" spans="4:8">
      <c r="D912" s="245"/>
      <c r="H912" s="245"/>
    </row>
    <row r="913" spans="4:8">
      <c r="D913" s="245"/>
      <c r="H913" s="245"/>
    </row>
    <row r="914" spans="4:8">
      <c r="D914" s="245"/>
      <c r="H914" s="245"/>
    </row>
    <row r="915" spans="4:8">
      <c r="D915" s="245"/>
      <c r="H915" s="245"/>
    </row>
    <row r="916" spans="4:8">
      <c r="D916" s="245"/>
      <c r="H916" s="245"/>
    </row>
    <row r="917" spans="4:8">
      <c r="D917" s="245"/>
      <c r="H917" s="245"/>
    </row>
    <row r="918" spans="4:8">
      <c r="D918" s="245"/>
      <c r="H918" s="245"/>
    </row>
    <row r="919" spans="4:8">
      <c r="D919" s="245"/>
      <c r="H919" s="245"/>
    </row>
    <row r="920" spans="4:8">
      <c r="D920" s="245"/>
      <c r="H920" s="245"/>
    </row>
    <row r="921" spans="4:8">
      <c r="D921" s="245"/>
      <c r="H921" s="245"/>
    </row>
    <row r="922" spans="4:8">
      <c r="D922" s="245"/>
      <c r="H922" s="245"/>
    </row>
    <row r="923" spans="4:8">
      <c r="D923" s="245"/>
      <c r="H923" s="245"/>
    </row>
    <row r="924" spans="4:8">
      <c r="D924" s="245"/>
      <c r="H924" s="245"/>
    </row>
    <row r="925" spans="4:8">
      <c r="D925" s="245"/>
      <c r="H925" s="245"/>
    </row>
    <row r="926" spans="4:8">
      <c r="D926" s="245"/>
      <c r="H926" s="245"/>
    </row>
    <row r="927" spans="4:8">
      <c r="D927" s="245"/>
      <c r="H927" s="245"/>
    </row>
    <row r="928" spans="4:8">
      <c r="D928" s="245"/>
      <c r="H928" s="245"/>
    </row>
    <row r="929" spans="4:8">
      <c r="D929" s="245"/>
      <c r="H929" s="245"/>
    </row>
    <row r="930" spans="4:8">
      <c r="D930" s="245"/>
      <c r="H930" s="245"/>
    </row>
    <row r="931" spans="4:8">
      <c r="D931" s="245"/>
      <c r="H931" s="245"/>
    </row>
    <row r="932" spans="4:8">
      <c r="D932" s="245"/>
      <c r="H932" s="245"/>
    </row>
    <row r="933" spans="4:8">
      <c r="D933" s="245"/>
      <c r="H933" s="245"/>
    </row>
    <row r="934" spans="4:8">
      <c r="D934" s="245"/>
      <c r="H934" s="245"/>
    </row>
    <row r="935" spans="4:8">
      <c r="D935" s="245"/>
      <c r="H935" s="245"/>
    </row>
    <row r="936" spans="4:8">
      <c r="D936" s="245"/>
      <c r="H936" s="245"/>
    </row>
    <row r="937" spans="4:8">
      <c r="D937" s="245"/>
      <c r="H937" s="245"/>
    </row>
    <row r="938" spans="4:8">
      <c r="D938" s="245"/>
      <c r="H938" s="245"/>
    </row>
    <row r="939" spans="4:8">
      <c r="D939" s="245"/>
      <c r="H939" s="245"/>
    </row>
    <row r="940" spans="4:8">
      <c r="D940" s="245"/>
      <c r="H940" s="245"/>
    </row>
    <row r="941" spans="4:8">
      <c r="D941" s="245"/>
      <c r="H941" s="245"/>
    </row>
    <row r="942" spans="4:8">
      <c r="D942" s="245"/>
      <c r="H942" s="245"/>
    </row>
    <row r="943" spans="4:8">
      <c r="D943" s="245"/>
      <c r="H943" s="245"/>
    </row>
    <row r="944" spans="4:8">
      <c r="D944" s="245"/>
      <c r="H944" s="245"/>
    </row>
    <row r="945" spans="4:8">
      <c r="D945" s="245"/>
      <c r="H945" s="245"/>
    </row>
    <row r="946" spans="4:8">
      <c r="D946" s="245"/>
      <c r="H946" s="245"/>
    </row>
    <row r="947" spans="4:8">
      <c r="D947" s="245"/>
      <c r="H947" s="245"/>
    </row>
    <row r="948" spans="4:8">
      <c r="D948" s="245"/>
      <c r="H948" s="245"/>
    </row>
    <row r="949" spans="4:8">
      <c r="D949" s="245"/>
      <c r="H949" s="245"/>
    </row>
    <row r="950" spans="4:8">
      <c r="D950" s="245"/>
      <c r="H950" s="245"/>
    </row>
    <row r="951" spans="4:8">
      <c r="D951" s="245"/>
      <c r="H951" s="245"/>
    </row>
    <row r="952" spans="4:8">
      <c r="D952" s="245"/>
      <c r="H952" s="245"/>
    </row>
    <row r="953" spans="4:8">
      <c r="D953" s="245"/>
      <c r="H953" s="245"/>
    </row>
    <row r="954" spans="4:8">
      <c r="D954" s="245"/>
      <c r="H954" s="245"/>
    </row>
    <row r="955" spans="4:8">
      <c r="D955" s="245"/>
      <c r="H955" s="245"/>
    </row>
    <row r="956" spans="4:8">
      <c r="D956" s="245"/>
      <c r="H956" s="245"/>
    </row>
    <row r="957" spans="4:8">
      <c r="D957" s="245"/>
      <c r="H957" s="245"/>
    </row>
    <row r="958" spans="4:8">
      <c r="D958" s="245"/>
      <c r="H958" s="245"/>
    </row>
    <row r="959" spans="4:8">
      <c r="D959" s="245"/>
      <c r="H959" s="245"/>
    </row>
    <row r="960" spans="4:8">
      <c r="D960" s="245"/>
      <c r="H960" s="245"/>
    </row>
    <row r="961" spans="4:8">
      <c r="D961" s="245"/>
      <c r="H961" s="245"/>
    </row>
    <row r="962" spans="4:8">
      <c r="D962" s="245"/>
      <c r="H962" s="245"/>
    </row>
    <row r="963" spans="4:8">
      <c r="D963" s="245"/>
      <c r="H963" s="245"/>
    </row>
    <row r="964" spans="4:8">
      <c r="D964" s="245"/>
      <c r="H964" s="245"/>
    </row>
    <row r="965" spans="4:8">
      <c r="D965" s="245"/>
      <c r="H965" s="245"/>
    </row>
    <row r="966" spans="4:8">
      <c r="D966" s="245"/>
      <c r="H966" s="245"/>
    </row>
    <row r="967" spans="4:8">
      <c r="D967" s="245"/>
      <c r="H967" s="245"/>
    </row>
    <row r="968" spans="4:8">
      <c r="D968" s="245"/>
      <c r="H968" s="245"/>
    </row>
    <row r="969" spans="4:8">
      <c r="D969" s="245"/>
      <c r="H969" s="245"/>
    </row>
    <row r="970" spans="4:8">
      <c r="D970" s="245"/>
      <c r="H970" s="245"/>
    </row>
    <row r="971" spans="4:8">
      <c r="D971" s="245"/>
      <c r="H971" s="245"/>
    </row>
    <row r="972" spans="4:8">
      <c r="D972" s="245"/>
      <c r="H972" s="245"/>
    </row>
    <row r="973" spans="4:8">
      <c r="D973" s="245"/>
      <c r="H973" s="245"/>
    </row>
    <row r="974" spans="4:8">
      <c r="D974" s="245"/>
      <c r="H974" s="245"/>
    </row>
    <row r="975" spans="4:8">
      <c r="D975" s="245"/>
      <c r="H975" s="245"/>
    </row>
    <row r="976" spans="4:8">
      <c r="D976" s="245"/>
      <c r="H976" s="245"/>
    </row>
    <row r="977" spans="4:8">
      <c r="D977" s="245"/>
      <c r="H977" s="245"/>
    </row>
    <row r="978" spans="4:8">
      <c r="D978" s="245"/>
      <c r="H978" s="245"/>
    </row>
    <row r="979" spans="4:8">
      <c r="D979" s="245"/>
      <c r="H979" s="245"/>
    </row>
    <row r="980" spans="4:8">
      <c r="D980" s="245"/>
      <c r="H980" s="245"/>
    </row>
    <row r="981" spans="4:8">
      <c r="D981" s="245"/>
      <c r="H981" s="245"/>
    </row>
    <row r="982" spans="4:8">
      <c r="D982" s="245"/>
      <c r="H982" s="245"/>
    </row>
    <row r="983" spans="4:8">
      <c r="D983" s="245"/>
      <c r="H983" s="245"/>
    </row>
    <row r="984" spans="4:8">
      <c r="D984" s="245"/>
      <c r="H984" s="245"/>
    </row>
    <row r="985" spans="4:8">
      <c r="D985" s="245"/>
      <c r="H985" s="245"/>
    </row>
    <row r="986" spans="4:8">
      <c r="D986" s="245"/>
      <c r="H986" s="245"/>
    </row>
    <row r="987" spans="4:8">
      <c r="D987" s="245"/>
      <c r="H987" s="245"/>
    </row>
    <row r="988" spans="4:8">
      <c r="D988" s="245"/>
      <c r="H988" s="245"/>
    </row>
    <row r="989" spans="4:8">
      <c r="D989" s="245"/>
      <c r="H989" s="245"/>
    </row>
    <row r="990" spans="4:8">
      <c r="D990" s="245"/>
      <c r="H990" s="245"/>
    </row>
    <row r="991" spans="4:8">
      <c r="D991" s="245"/>
      <c r="H991" s="245"/>
    </row>
    <row r="992" spans="4:8">
      <c r="D992" s="245"/>
      <c r="H992" s="245"/>
    </row>
    <row r="993" spans="4:8">
      <c r="D993" s="245"/>
      <c r="H993" s="245"/>
    </row>
    <row r="994" spans="4:8">
      <c r="D994" s="245"/>
      <c r="H994" s="245"/>
    </row>
    <row r="995" spans="4:8">
      <c r="D995" s="245"/>
      <c r="H995" s="245"/>
    </row>
    <row r="996" spans="4:8">
      <c r="D996" s="245"/>
      <c r="H996" s="245"/>
    </row>
    <row r="997" spans="4:8">
      <c r="D997" s="245"/>
      <c r="H997" s="245"/>
    </row>
    <row r="998" spans="4:8">
      <c r="D998" s="245"/>
      <c r="H998" s="245"/>
    </row>
    <row r="999" spans="4:8">
      <c r="D999" s="245"/>
      <c r="H999" s="245"/>
    </row>
    <row r="1000" spans="4:8">
      <c r="D1000" s="245"/>
      <c r="H1000" s="245"/>
    </row>
    <row r="1001" spans="4:8">
      <c r="D1001" s="245"/>
      <c r="H1001" s="245"/>
    </row>
    <row r="1002" spans="4:8">
      <c r="D1002" s="245"/>
      <c r="H1002" s="245"/>
    </row>
    <row r="1003" spans="4:8">
      <c r="D1003" s="245"/>
      <c r="H1003" s="245"/>
    </row>
    <row r="1004" spans="4:8">
      <c r="D1004" s="245"/>
      <c r="H1004" s="245"/>
    </row>
    <row r="1005" spans="4:8">
      <c r="D1005" s="245"/>
      <c r="H1005" s="245"/>
    </row>
    <row r="1006" spans="4:8">
      <c r="D1006" s="245"/>
      <c r="H1006" s="245"/>
    </row>
    <row r="1007" spans="4:8">
      <c r="D1007" s="245"/>
      <c r="H1007" s="245"/>
    </row>
    <row r="1008" spans="4:8">
      <c r="D1008" s="245"/>
      <c r="H1008" s="245"/>
    </row>
    <row r="1009" spans="4:8">
      <c r="D1009" s="245"/>
      <c r="H1009" s="245"/>
    </row>
    <row r="1010" spans="4:8">
      <c r="D1010" s="245"/>
      <c r="H1010" s="245"/>
    </row>
    <row r="1011" spans="4:8">
      <c r="D1011" s="245"/>
      <c r="H1011" s="245"/>
    </row>
    <row r="1012" spans="4:8">
      <c r="D1012" s="245"/>
      <c r="H1012" s="245"/>
    </row>
    <row r="1013" spans="4:8">
      <c r="D1013" s="245"/>
      <c r="H1013" s="245"/>
    </row>
    <row r="1014" spans="4:8">
      <c r="D1014" s="245"/>
      <c r="H1014" s="245"/>
    </row>
    <row r="1015" spans="4:8">
      <c r="D1015" s="245"/>
      <c r="H1015" s="245"/>
    </row>
    <row r="1016" spans="4:8">
      <c r="D1016" s="245"/>
      <c r="H1016" s="245"/>
    </row>
    <row r="1017" spans="4:8">
      <c r="D1017" s="245"/>
      <c r="H1017" s="245"/>
    </row>
    <row r="1018" spans="4:8">
      <c r="D1018" s="245"/>
      <c r="H1018" s="245"/>
    </row>
    <row r="1019" spans="4:8">
      <c r="D1019" s="245"/>
      <c r="H1019" s="245"/>
    </row>
    <row r="1020" spans="4:8">
      <c r="D1020" s="245"/>
      <c r="H1020" s="245"/>
    </row>
    <row r="1021" spans="4:8">
      <c r="D1021" s="245"/>
      <c r="H1021" s="245"/>
    </row>
    <row r="1022" spans="4:8">
      <c r="D1022" s="245"/>
      <c r="H1022" s="245"/>
    </row>
    <row r="1023" spans="4:8">
      <c r="D1023" s="245"/>
      <c r="H1023" s="245"/>
    </row>
    <row r="1024" spans="4:8">
      <c r="D1024" s="245"/>
      <c r="H1024" s="245"/>
    </row>
    <row r="1025" spans="4:8">
      <c r="D1025" s="245"/>
      <c r="H1025" s="245"/>
    </row>
    <row r="1026" spans="4:8">
      <c r="D1026" s="245"/>
      <c r="H1026" s="245"/>
    </row>
    <row r="1027" spans="4:8">
      <c r="D1027" s="245"/>
      <c r="H1027" s="245"/>
    </row>
    <row r="1028" spans="4:8">
      <c r="D1028" s="245"/>
      <c r="H1028" s="245"/>
    </row>
    <row r="1029" spans="4:8">
      <c r="D1029" s="245"/>
      <c r="H1029" s="245"/>
    </row>
    <row r="1030" spans="4:8">
      <c r="D1030" s="245"/>
      <c r="H1030" s="245"/>
    </row>
    <row r="1031" spans="4:8">
      <c r="D1031" s="245"/>
      <c r="H1031" s="245"/>
    </row>
    <row r="1032" spans="4:8">
      <c r="D1032" s="245"/>
      <c r="H1032" s="245"/>
    </row>
    <row r="1033" spans="4:8">
      <c r="D1033" s="245"/>
      <c r="H1033" s="245"/>
    </row>
    <row r="1034" spans="4:8">
      <c r="D1034" s="245"/>
      <c r="H1034" s="245"/>
    </row>
    <row r="1035" spans="4:8">
      <c r="D1035" s="245"/>
      <c r="H1035" s="245"/>
    </row>
    <row r="1036" spans="4:8">
      <c r="D1036" s="245"/>
      <c r="H1036" s="245"/>
    </row>
    <row r="1037" spans="4:8">
      <c r="D1037" s="245"/>
      <c r="H1037" s="245"/>
    </row>
    <row r="1038" spans="4:8">
      <c r="D1038" s="245"/>
      <c r="H1038" s="245"/>
    </row>
    <row r="1039" spans="4:8">
      <c r="D1039" s="245"/>
      <c r="H1039" s="245"/>
    </row>
    <row r="1040" spans="4:8">
      <c r="D1040" s="245"/>
      <c r="H1040" s="245"/>
    </row>
    <row r="1041" spans="4:8">
      <c r="D1041" s="245"/>
      <c r="H1041" s="245"/>
    </row>
    <row r="1042" spans="4:8">
      <c r="D1042" s="245"/>
      <c r="H1042" s="245"/>
    </row>
    <row r="1043" spans="4:8">
      <c r="D1043" s="245"/>
      <c r="H1043" s="245"/>
    </row>
    <row r="1044" spans="4:8">
      <c r="D1044" s="245"/>
      <c r="H1044" s="245"/>
    </row>
    <row r="1045" spans="4:8">
      <c r="D1045" s="245"/>
      <c r="H1045" s="245"/>
    </row>
    <row r="1046" spans="4:8">
      <c r="D1046" s="245"/>
      <c r="H1046" s="245"/>
    </row>
    <row r="1047" spans="4:8">
      <c r="D1047" s="245"/>
      <c r="H1047" s="245"/>
    </row>
    <row r="1048" spans="4:8">
      <c r="D1048" s="245"/>
      <c r="H1048" s="245"/>
    </row>
    <row r="1049" spans="4:8">
      <c r="D1049" s="245"/>
      <c r="H1049" s="245"/>
    </row>
    <row r="1050" spans="4:8">
      <c r="D1050" s="245"/>
      <c r="H1050" s="245"/>
    </row>
    <row r="1051" spans="4:8">
      <c r="D1051" s="245"/>
      <c r="H1051" s="245"/>
    </row>
    <row r="1052" spans="4:8">
      <c r="D1052" s="245"/>
      <c r="H1052" s="245"/>
    </row>
    <row r="1053" spans="4:8">
      <c r="D1053" s="245"/>
      <c r="H1053" s="245"/>
    </row>
    <row r="1054" spans="4:8">
      <c r="D1054" s="245"/>
      <c r="H1054" s="245"/>
    </row>
    <row r="1055" spans="4:8">
      <c r="D1055" s="245"/>
      <c r="H1055" s="245"/>
    </row>
    <row r="1056" spans="4:8">
      <c r="D1056" s="245"/>
      <c r="H1056" s="245"/>
    </row>
    <row r="1057" spans="4:8">
      <c r="D1057" s="245"/>
      <c r="H1057" s="245"/>
    </row>
    <row r="1058" spans="4:8">
      <c r="D1058" s="245"/>
      <c r="H1058" s="245"/>
    </row>
    <row r="1059" spans="4:8">
      <c r="D1059" s="245"/>
      <c r="H1059" s="245"/>
    </row>
    <row r="1060" spans="4:8">
      <c r="D1060" s="245"/>
      <c r="H1060" s="245"/>
    </row>
    <row r="1061" spans="4:8">
      <c r="D1061" s="245"/>
      <c r="H1061" s="245"/>
    </row>
    <row r="1062" spans="4:8">
      <c r="D1062" s="245"/>
      <c r="H1062" s="245"/>
    </row>
    <row r="1063" spans="4:8">
      <c r="D1063" s="245"/>
      <c r="H1063" s="245"/>
    </row>
    <row r="1064" spans="4:8">
      <c r="D1064" s="245"/>
      <c r="H1064" s="245"/>
    </row>
    <row r="1065" spans="4:8">
      <c r="D1065" s="245"/>
      <c r="H1065" s="245"/>
    </row>
    <row r="1066" spans="4:8">
      <c r="D1066" s="245"/>
      <c r="H1066" s="245"/>
    </row>
    <row r="1067" spans="4:8">
      <c r="D1067" s="245"/>
      <c r="H1067" s="245"/>
    </row>
    <row r="1068" spans="4:8">
      <c r="D1068" s="245"/>
      <c r="H1068" s="245"/>
    </row>
    <row r="1069" spans="4:8">
      <c r="D1069" s="245"/>
      <c r="H1069" s="245"/>
    </row>
    <row r="1070" spans="4:8">
      <c r="D1070" s="245"/>
      <c r="H1070" s="245"/>
    </row>
    <row r="1071" spans="4:8">
      <c r="D1071" s="245"/>
      <c r="H1071" s="245"/>
    </row>
    <row r="1072" spans="4:8">
      <c r="D1072" s="245"/>
      <c r="H1072" s="245"/>
    </row>
    <row r="1073" spans="4:8">
      <c r="D1073" s="245"/>
      <c r="H1073" s="245"/>
    </row>
    <row r="1074" spans="4:8">
      <c r="D1074" s="245"/>
      <c r="H1074" s="245"/>
    </row>
    <row r="1075" spans="4:8">
      <c r="D1075" s="245"/>
      <c r="H1075" s="245"/>
    </row>
    <row r="1076" spans="4:8">
      <c r="D1076" s="245"/>
      <c r="H1076" s="245"/>
    </row>
    <row r="1077" spans="4:8">
      <c r="D1077" s="245"/>
      <c r="H1077" s="245"/>
    </row>
    <row r="1078" spans="4:8">
      <c r="D1078" s="245"/>
      <c r="H1078" s="245"/>
    </row>
    <row r="1079" spans="4:8">
      <c r="D1079" s="245"/>
      <c r="H1079" s="245"/>
    </row>
    <row r="1080" spans="4:8">
      <c r="D1080" s="245"/>
      <c r="H1080" s="245"/>
    </row>
    <row r="1081" spans="4:8">
      <c r="D1081" s="245"/>
      <c r="H1081" s="245"/>
    </row>
    <row r="1082" spans="4:8">
      <c r="D1082" s="245"/>
      <c r="H1082" s="245"/>
    </row>
    <row r="1083" spans="4:8">
      <c r="D1083" s="245"/>
      <c r="H1083" s="245"/>
    </row>
    <row r="1084" spans="4:8">
      <c r="D1084" s="245"/>
      <c r="H1084" s="245"/>
    </row>
    <row r="1085" spans="4:8">
      <c r="D1085" s="245"/>
      <c r="H1085" s="245"/>
    </row>
    <row r="1086" spans="4:8">
      <c r="D1086" s="245"/>
      <c r="H1086" s="245"/>
    </row>
    <row r="1087" spans="4:8">
      <c r="D1087" s="245"/>
      <c r="H1087" s="245"/>
    </row>
    <row r="1088" spans="4:8">
      <c r="D1088" s="245"/>
      <c r="H1088" s="245"/>
    </row>
    <row r="1089" spans="4:8">
      <c r="D1089" s="245"/>
      <c r="H1089" s="245"/>
    </row>
    <row r="1090" spans="4:8">
      <c r="D1090" s="245"/>
      <c r="H1090" s="245"/>
    </row>
    <row r="1091" spans="4:8">
      <c r="D1091" s="245"/>
      <c r="H1091" s="245"/>
    </row>
    <row r="1092" spans="4:8">
      <c r="D1092" s="245"/>
      <c r="H1092" s="245"/>
    </row>
    <row r="1093" spans="4:8">
      <c r="D1093" s="245"/>
      <c r="H1093" s="245"/>
    </row>
    <row r="1094" spans="4:8">
      <c r="D1094" s="245"/>
      <c r="H1094" s="245"/>
    </row>
    <row r="1095" spans="4:8">
      <c r="D1095" s="245"/>
      <c r="H1095" s="245"/>
    </row>
    <row r="1096" spans="4:8">
      <c r="D1096" s="245"/>
      <c r="H1096" s="245"/>
    </row>
    <row r="1097" spans="4:8">
      <c r="D1097" s="245"/>
      <c r="H1097" s="245"/>
    </row>
    <row r="1098" spans="4:8">
      <c r="D1098" s="245"/>
      <c r="H1098" s="245"/>
    </row>
    <row r="1099" spans="4:8">
      <c r="D1099" s="245"/>
      <c r="H1099" s="245"/>
    </row>
    <row r="1100" spans="4:8">
      <c r="D1100" s="245"/>
      <c r="H1100" s="245"/>
    </row>
    <row r="1101" spans="4:8">
      <c r="D1101" s="245"/>
      <c r="H1101" s="245"/>
    </row>
    <row r="1102" spans="4:8">
      <c r="D1102" s="245"/>
      <c r="H1102" s="245"/>
    </row>
    <row r="1103" spans="4:8">
      <c r="D1103" s="245"/>
      <c r="H1103" s="245"/>
    </row>
    <row r="1104" spans="4:8">
      <c r="D1104" s="245"/>
      <c r="H1104" s="245"/>
    </row>
    <row r="1105" spans="4:8">
      <c r="D1105" s="245"/>
      <c r="H1105" s="245"/>
    </row>
    <row r="1106" spans="4:8">
      <c r="D1106" s="245"/>
      <c r="H1106" s="245"/>
    </row>
    <row r="1107" spans="4:8">
      <c r="D1107" s="245"/>
      <c r="H1107" s="245"/>
    </row>
    <row r="1108" spans="4:8">
      <c r="D1108" s="245"/>
      <c r="H1108" s="245"/>
    </row>
    <row r="1109" spans="4:8">
      <c r="D1109" s="245"/>
      <c r="H1109" s="245"/>
    </row>
    <row r="1110" spans="4:8">
      <c r="D1110" s="245"/>
      <c r="H1110" s="245"/>
    </row>
    <row r="1111" spans="4:8">
      <c r="D1111" s="245"/>
      <c r="H1111" s="245"/>
    </row>
    <row r="1112" spans="4:8">
      <c r="D1112" s="245"/>
      <c r="H1112" s="245"/>
    </row>
    <row r="1113" spans="4:8">
      <c r="D1113" s="245"/>
      <c r="H1113" s="245"/>
    </row>
    <row r="1114" spans="4:8">
      <c r="D1114" s="245"/>
      <c r="H1114" s="245"/>
    </row>
    <row r="1115" spans="4:8">
      <c r="D1115" s="245"/>
      <c r="H1115" s="245"/>
    </row>
    <row r="1116" spans="4:8">
      <c r="D1116" s="245"/>
      <c r="H1116" s="245"/>
    </row>
    <row r="1117" spans="4:8">
      <c r="D1117" s="245"/>
      <c r="H1117" s="245"/>
    </row>
    <row r="1118" spans="4:8">
      <c r="D1118" s="245"/>
      <c r="H1118" s="245"/>
    </row>
    <row r="1119" spans="4:8">
      <c r="D1119" s="245"/>
      <c r="H1119" s="245"/>
    </row>
    <row r="1120" spans="4:8">
      <c r="D1120" s="245"/>
      <c r="H1120" s="245"/>
    </row>
    <row r="1121" spans="4:8">
      <c r="D1121" s="245"/>
      <c r="H1121" s="245"/>
    </row>
    <row r="1122" spans="4:8">
      <c r="D1122" s="245"/>
      <c r="H1122" s="245"/>
    </row>
    <row r="1123" spans="4:8">
      <c r="D1123" s="245"/>
      <c r="H1123" s="245"/>
    </row>
    <row r="1124" spans="4:8">
      <c r="D1124" s="245"/>
      <c r="H1124" s="245"/>
    </row>
    <row r="1125" spans="4:8">
      <c r="D1125" s="245"/>
      <c r="H1125" s="245"/>
    </row>
    <row r="1126" spans="4:8">
      <c r="D1126" s="245"/>
      <c r="H1126" s="245"/>
    </row>
    <row r="1127" spans="4:8">
      <c r="D1127" s="245"/>
      <c r="H1127" s="245"/>
    </row>
    <row r="1128" spans="4:8">
      <c r="D1128" s="245"/>
      <c r="H1128" s="245"/>
    </row>
    <row r="1129" spans="4:8">
      <c r="D1129" s="245"/>
      <c r="H1129" s="245"/>
    </row>
    <row r="1130" spans="4:8">
      <c r="D1130" s="245"/>
      <c r="H1130" s="245"/>
    </row>
    <row r="1131" spans="4:8">
      <c r="D1131" s="245"/>
      <c r="H1131" s="245"/>
    </row>
    <row r="1132" spans="4:8">
      <c r="D1132" s="245"/>
      <c r="H1132" s="245"/>
    </row>
    <row r="1133" spans="4:8">
      <c r="D1133" s="245"/>
      <c r="H1133" s="245"/>
    </row>
    <row r="1134" spans="4:8">
      <c r="D1134" s="245"/>
      <c r="H1134" s="245"/>
    </row>
    <row r="1135" spans="4:8">
      <c r="D1135" s="245"/>
      <c r="H1135" s="245"/>
    </row>
    <row r="1136" spans="4:8">
      <c r="D1136" s="245"/>
      <c r="H1136" s="245"/>
    </row>
    <row r="1137" spans="4:8">
      <c r="D1137" s="245"/>
      <c r="H1137" s="245"/>
    </row>
    <row r="1138" spans="4:8">
      <c r="D1138" s="245"/>
      <c r="H1138" s="245"/>
    </row>
    <row r="1139" spans="4:8">
      <c r="D1139" s="245"/>
      <c r="H1139" s="245"/>
    </row>
    <row r="1140" spans="4:8">
      <c r="D1140" s="245"/>
      <c r="H1140" s="245"/>
    </row>
    <row r="1141" spans="4:8">
      <c r="D1141" s="245"/>
      <c r="H1141" s="245"/>
    </row>
    <row r="1142" spans="4:8">
      <c r="D1142" s="245"/>
      <c r="H1142" s="245"/>
    </row>
    <row r="1143" spans="4:8">
      <c r="D1143" s="245"/>
      <c r="H1143" s="245"/>
    </row>
    <row r="1144" spans="4:8">
      <c r="D1144" s="245"/>
      <c r="H1144" s="245"/>
    </row>
    <row r="1145" spans="4:8">
      <c r="D1145" s="245"/>
      <c r="H1145" s="245"/>
    </row>
    <row r="1146" spans="4:8">
      <c r="D1146" s="245"/>
      <c r="H1146" s="245"/>
    </row>
    <row r="1147" spans="4:8">
      <c r="D1147" s="245"/>
      <c r="H1147" s="245"/>
    </row>
    <row r="1148" spans="4:8">
      <c r="D1148" s="245"/>
      <c r="H1148" s="245"/>
    </row>
    <row r="1149" spans="4:8">
      <c r="D1149" s="245"/>
      <c r="H1149" s="245"/>
    </row>
    <row r="1150" spans="4:8">
      <c r="D1150" s="245"/>
      <c r="H1150" s="245"/>
    </row>
    <row r="1151" spans="4:8">
      <c r="D1151" s="245"/>
      <c r="H1151" s="245"/>
    </row>
    <row r="1152" spans="4:8">
      <c r="D1152" s="245"/>
      <c r="H1152" s="245"/>
    </row>
    <row r="1153" spans="4:8">
      <c r="D1153" s="245"/>
      <c r="H1153" s="245"/>
    </row>
    <row r="1154" spans="4:8">
      <c r="D1154" s="245"/>
      <c r="H1154" s="245"/>
    </row>
    <row r="1155" spans="4:8">
      <c r="D1155" s="245"/>
      <c r="H1155" s="245"/>
    </row>
    <row r="1156" spans="4:8">
      <c r="D1156" s="245"/>
      <c r="H1156" s="245"/>
    </row>
    <row r="1157" spans="4:8">
      <c r="D1157" s="245"/>
      <c r="H1157" s="245"/>
    </row>
    <row r="1158" spans="4:8">
      <c r="D1158" s="245"/>
      <c r="H1158" s="245"/>
    </row>
    <row r="1159" spans="4:8">
      <c r="D1159" s="245"/>
      <c r="H1159" s="245"/>
    </row>
    <row r="1160" spans="4:8">
      <c r="D1160" s="245"/>
      <c r="H1160" s="245"/>
    </row>
    <row r="1161" spans="4:8">
      <c r="D1161" s="245"/>
      <c r="H1161" s="245"/>
    </row>
    <row r="1162" spans="4:8">
      <c r="D1162" s="245"/>
      <c r="H1162" s="245"/>
    </row>
    <row r="1163" spans="4:8">
      <c r="D1163" s="245"/>
      <c r="H1163" s="245"/>
    </row>
    <row r="1164" spans="4:8">
      <c r="D1164" s="245"/>
      <c r="H1164" s="245"/>
    </row>
    <row r="1165" spans="4:8">
      <c r="D1165" s="245"/>
      <c r="H1165" s="245"/>
    </row>
    <row r="1166" spans="4:8">
      <c r="D1166" s="245"/>
      <c r="H1166" s="245"/>
    </row>
    <row r="1167" spans="4:8">
      <c r="D1167" s="245"/>
      <c r="H1167" s="245"/>
    </row>
    <row r="1168" spans="4:8">
      <c r="D1168" s="245"/>
      <c r="H1168" s="245"/>
    </row>
    <row r="1169" spans="4:8">
      <c r="D1169" s="245"/>
      <c r="H1169" s="245"/>
    </row>
    <row r="1170" spans="4:8">
      <c r="D1170" s="245"/>
      <c r="H1170" s="245"/>
    </row>
    <row r="1171" spans="4:8">
      <c r="D1171" s="245"/>
      <c r="H1171" s="245"/>
    </row>
    <row r="1172" spans="4:8">
      <c r="D1172" s="245"/>
      <c r="H1172" s="245"/>
    </row>
    <row r="1173" spans="4:8">
      <c r="D1173" s="245"/>
      <c r="H1173" s="245"/>
    </row>
    <row r="1174" spans="4:8">
      <c r="D1174" s="245"/>
      <c r="H1174" s="245"/>
    </row>
    <row r="1175" spans="4:8">
      <c r="D1175" s="245"/>
      <c r="H1175" s="245"/>
    </row>
    <row r="1176" spans="4:8">
      <c r="D1176" s="245"/>
      <c r="H1176" s="245"/>
    </row>
    <row r="1177" spans="4:8">
      <c r="D1177" s="245"/>
      <c r="H1177" s="245"/>
    </row>
    <row r="1178" spans="4:8">
      <c r="D1178" s="245"/>
      <c r="H1178" s="245"/>
    </row>
    <row r="1179" spans="4:8">
      <c r="D1179" s="245"/>
      <c r="H1179" s="245"/>
    </row>
    <row r="1180" spans="4:8">
      <c r="D1180" s="245"/>
      <c r="H1180" s="245"/>
    </row>
    <row r="1181" spans="4:8">
      <c r="D1181" s="245"/>
      <c r="H1181" s="245"/>
    </row>
    <row r="1182" spans="4:8">
      <c r="D1182" s="245"/>
      <c r="H1182" s="245"/>
    </row>
    <row r="1183" spans="4:8">
      <c r="D1183" s="245"/>
      <c r="H1183" s="245"/>
    </row>
    <row r="1184" spans="4:8">
      <c r="D1184" s="245"/>
      <c r="H1184" s="245"/>
    </row>
    <row r="1185" spans="4:8">
      <c r="D1185" s="245"/>
      <c r="H1185" s="245"/>
    </row>
    <row r="1186" spans="4:8">
      <c r="D1186" s="245"/>
      <c r="H1186" s="245"/>
    </row>
    <row r="1187" spans="4:8">
      <c r="D1187" s="245"/>
      <c r="H1187" s="245"/>
    </row>
    <row r="1188" spans="4:8">
      <c r="D1188" s="245"/>
      <c r="H1188" s="245"/>
    </row>
    <row r="1189" spans="4:8">
      <c r="D1189" s="245"/>
      <c r="H1189" s="245"/>
    </row>
    <row r="1190" spans="4:8">
      <c r="D1190" s="245"/>
      <c r="H1190" s="245"/>
    </row>
    <row r="1191" spans="4:8">
      <c r="D1191" s="245"/>
      <c r="H1191" s="245"/>
    </row>
    <row r="1192" spans="4:8">
      <c r="D1192" s="245"/>
      <c r="H1192" s="245"/>
    </row>
    <row r="1193" spans="4:8">
      <c r="D1193" s="245"/>
      <c r="H1193" s="245"/>
    </row>
    <row r="1194" spans="4:8">
      <c r="D1194" s="245"/>
      <c r="H1194" s="245"/>
    </row>
    <row r="1195" spans="4:8">
      <c r="D1195" s="245"/>
      <c r="H1195" s="245"/>
    </row>
    <row r="1196" spans="4:8">
      <c r="D1196" s="245"/>
      <c r="H1196" s="245"/>
    </row>
    <row r="1197" spans="4:8">
      <c r="D1197" s="245"/>
      <c r="H1197" s="245"/>
    </row>
    <row r="1198" spans="4:8">
      <c r="D1198" s="245"/>
      <c r="H1198" s="245"/>
    </row>
    <row r="1199" spans="4:8">
      <c r="D1199" s="245"/>
      <c r="H1199" s="245"/>
    </row>
    <row r="1200" spans="4:8">
      <c r="D1200" s="245"/>
      <c r="H1200" s="245"/>
    </row>
    <row r="1201" spans="4:8">
      <c r="D1201" s="245"/>
      <c r="H1201" s="245"/>
    </row>
    <row r="1202" spans="4:8">
      <c r="D1202" s="245"/>
      <c r="H1202" s="245"/>
    </row>
    <row r="1203" spans="4:8">
      <c r="D1203" s="245"/>
      <c r="H1203" s="245"/>
    </row>
    <row r="1204" spans="4:8">
      <c r="D1204" s="245"/>
      <c r="H1204" s="245"/>
    </row>
    <row r="1205" spans="4:8">
      <c r="D1205" s="245"/>
      <c r="H1205" s="245"/>
    </row>
    <row r="1206" spans="4:8">
      <c r="D1206" s="245"/>
      <c r="H1206" s="245"/>
    </row>
    <row r="1207" spans="4:8">
      <c r="D1207" s="245"/>
      <c r="H1207" s="245"/>
    </row>
    <row r="1208" spans="4:8">
      <c r="D1208" s="245"/>
      <c r="H1208" s="245"/>
    </row>
    <row r="1209" spans="4:8">
      <c r="D1209" s="245"/>
      <c r="H1209" s="245"/>
    </row>
    <row r="1210" spans="4:8">
      <c r="D1210" s="245"/>
      <c r="H1210" s="245"/>
    </row>
    <row r="1211" spans="4:8">
      <c r="D1211" s="245"/>
      <c r="H1211" s="245"/>
    </row>
    <row r="1212" spans="4:8">
      <c r="D1212" s="245"/>
      <c r="H1212" s="245"/>
    </row>
    <row r="1213" spans="4:8">
      <c r="D1213" s="245"/>
      <c r="H1213" s="245"/>
    </row>
    <row r="1214" spans="4:8">
      <c r="D1214" s="245"/>
      <c r="H1214" s="245"/>
    </row>
    <row r="1215" spans="4:8">
      <c r="D1215" s="245"/>
      <c r="H1215" s="245"/>
    </row>
    <row r="1216" spans="4:8">
      <c r="D1216" s="245"/>
      <c r="H1216" s="245"/>
    </row>
    <row r="1217" spans="4:8">
      <c r="D1217" s="245"/>
      <c r="H1217" s="245"/>
    </row>
    <row r="1218" spans="4:8">
      <c r="D1218" s="245"/>
      <c r="H1218" s="245"/>
    </row>
    <row r="1219" spans="4:8">
      <c r="D1219" s="245"/>
      <c r="H1219" s="245"/>
    </row>
    <row r="1220" spans="4:8">
      <c r="D1220" s="245"/>
      <c r="H1220" s="245"/>
    </row>
    <row r="1221" spans="4:8">
      <c r="D1221" s="245"/>
      <c r="H1221" s="245"/>
    </row>
    <row r="1222" spans="4:8">
      <c r="D1222" s="245"/>
      <c r="H1222" s="245"/>
    </row>
    <row r="1223" spans="4:8">
      <c r="D1223" s="245"/>
      <c r="H1223" s="245"/>
    </row>
    <row r="1224" spans="4:8">
      <c r="D1224" s="245"/>
      <c r="H1224" s="245"/>
    </row>
    <row r="1225" spans="4:8">
      <c r="D1225" s="245"/>
      <c r="H1225" s="245"/>
    </row>
    <row r="1226" spans="4:8">
      <c r="D1226" s="245"/>
      <c r="H1226" s="245"/>
    </row>
    <row r="1227" spans="4:8">
      <c r="D1227" s="245"/>
      <c r="H1227" s="245"/>
    </row>
    <row r="1228" spans="4:8">
      <c r="D1228" s="245"/>
      <c r="H1228" s="245"/>
    </row>
    <row r="1229" spans="4:8">
      <c r="D1229" s="245"/>
      <c r="H1229" s="245"/>
    </row>
    <row r="1230" spans="4:8">
      <c r="D1230" s="245"/>
      <c r="H1230" s="245"/>
    </row>
    <row r="1231" spans="4:8">
      <c r="D1231" s="245"/>
      <c r="H1231" s="245"/>
    </row>
    <row r="1232" spans="4:8">
      <c r="D1232" s="245"/>
      <c r="H1232" s="245"/>
    </row>
    <row r="1233" spans="4:8">
      <c r="D1233" s="245"/>
      <c r="H1233" s="245"/>
    </row>
    <row r="1234" spans="4:8">
      <c r="D1234" s="245"/>
      <c r="H1234" s="245"/>
    </row>
    <row r="1235" spans="4:8">
      <c r="D1235" s="245"/>
      <c r="H1235" s="245"/>
    </row>
    <row r="1236" spans="4:8">
      <c r="D1236" s="245"/>
      <c r="H1236" s="245"/>
    </row>
    <row r="1237" spans="4:8">
      <c r="D1237" s="245"/>
      <c r="H1237" s="245"/>
    </row>
    <row r="1238" spans="4:8">
      <c r="D1238" s="245"/>
      <c r="H1238" s="245"/>
    </row>
    <row r="1239" spans="4:8">
      <c r="D1239" s="245"/>
      <c r="H1239" s="245"/>
    </row>
    <row r="1240" spans="4:8">
      <c r="D1240" s="245"/>
      <c r="H1240" s="245"/>
    </row>
    <row r="1241" spans="4:8">
      <c r="D1241" s="245"/>
      <c r="H1241" s="245"/>
    </row>
    <row r="1242" spans="4:8">
      <c r="D1242" s="245"/>
      <c r="H1242" s="245"/>
    </row>
    <row r="1243" spans="4:8">
      <c r="D1243" s="245"/>
      <c r="H1243" s="245"/>
    </row>
    <row r="1244" spans="4:8">
      <c r="D1244" s="245"/>
      <c r="H1244" s="245"/>
    </row>
    <row r="1245" spans="4:8">
      <c r="D1245" s="245"/>
      <c r="H1245" s="245"/>
    </row>
    <row r="1246" spans="4:8">
      <c r="D1246" s="245"/>
      <c r="H1246" s="245"/>
    </row>
    <row r="1247" spans="4:8">
      <c r="D1247" s="245"/>
      <c r="H1247" s="245"/>
    </row>
    <row r="1248" spans="4:8">
      <c r="D1248" s="245"/>
      <c r="H1248" s="245"/>
    </row>
    <row r="1249" spans="4:8">
      <c r="D1249" s="245"/>
      <c r="H1249" s="245"/>
    </row>
    <row r="1250" spans="4:8">
      <c r="D1250" s="245"/>
      <c r="H1250" s="245"/>
    </row>
    <row r="1251" spans="4:8">
      <c r="D1251" s="245"/>
      <c r="H1251" s="245"/>
    </row>
    <row r="1252" spans="4:8">
      <c r="D1252" s="245"/>
      <c r="H1252" s="245"/>
    </row>
    <row r="1253" spans="4:8">
      <c r="D1253" s="245"/>
      <c r="H1253" s="245"/>
    </row>
    <row r="1254" spans="4:8">
      <c r="D1254" s="245"/>
      <c r="H1254" s="245"/>
    </row>
    <row r="1255" spans="4:8">
      <c r="D1255" s="245"/>
      <c r="H1255" s="245"/>
    </row>
    <row r="1256" spans="4:8">
      <c r="D1256" s="245"/>
      <c r="H1256" s="245"/>
    </row>
    <row r="1257" spans="4:8">
      <c r="D1257" s="245"/>
      <c r="H1257" s="245"/>
    </row>
    <row r="1258" spans="4:8">
      <c r="D1258" s="245"/>
      <c r="H1258" s="245"/>
    </row>
    <row r="1259" spans="4:8">
      <c r="D1259" s="245"/>
      <c r="H1259" s="245"/>
    </row>
    <row r="1260" spans="4:8">
      <c r="D1260" s="245"/>
      <c r="H1260" s="245"/>
    </row>
    <row r="1261" spans="4:8">
      <c r="D1261" s="245"/>
      <c r="H1261" s="245"/>
    </row>
    <row r="1262" spans="4:8">
      <c r="D1262" s="245"/>
      <c r="H1262" s="245"/>
    </row>
    <row r="1263" spans="4:8">
      <c r="D1263" s="245"/>
      <c r="H1263" s="245"/>
    </row>
    <row r="1264" spans="4:8">
      <c r="D1264" s="245"/>
      <c r="H1264" s="245"/>
    </row>
    <row r="1265" spans="4:8">
      <c r="D1265" s="245"/>
      <c r="H1265" s="245"/>
    </row>
    <row r="1266" spans="4:8">
      <c r="D1266" s="245"/>
      <c r="H1266" s="245"/>
    </row>
    <row r="1267" spans="4:8">
      <c r="D1267" s="245"/>
      <c r="H1267" s="245"/>
    </row>
    <row r="1268" spans="4:8">
      <c r="D1268" s="245"/>
      <c r="H1268" s="245"/>
    </row>
    <row r="1269" spans="4:8">
      <c r="D1269" s="245"/>
      <c r="H1269" s="245"/>
    </row>
    <row r="1270" spans="4:8">
      <c r="D1270" s="245"/>
      <c r="H1270" s="245"/>
    </row>
    <row r="1271" spans="4:8">
      <c r="D1271" s="245"/>
      <c r="H1271" s="245"/>
    </row>
    <row r="1272" spans="4:8">
      <c r="D1272" s="245"/>
      <c r="H1272" s="245"/>
    </row>
    <row r="1273" spans="4:8">
      <c r="D1273" s="245"/>
      <c r="H1273" s="245"/>
    </row>
    <row r="1274" spans="4:8">
      <c r="D1274" s="245"/>
      <c r="H1274" s="245"/>
    </row>
    <row r="1275" spans="4:8">
      <c r="D1275" s="245"/>
      <c r="H1275" s="245"/>
    </row>
    <row r="1276" spans="4:8">
      <c r="D1276" s="245"/>
      <c r="H1276" s="245"/>
    </row>
    <row r="1277" spans="4:8">
      <c r="D1277" s="245"/>
      <c r="H1277" s="245"/>
    </row>
    <row r="1278" spans="4:8">
      <c r="D1278" s="245"/>
      <c r="H1278" s="245"/>
    </row>
    <row r="1279" spans="4:8">
      <c r="D1279" s="245"/>
      <c r="H1279" s="245"/>
    </row>
    <row r="1280" spans="4:8">
      <c r="D1280" s="245"/>
      <c r="H1280" s="245"/>
    </row>
    <row r="1281" spans="4:8">
      <c r="D1281" s="245"/>
      <c r="H1281" s="245"/>
    </row>
    <row r="1282" spans="4:8">
      <c r="D1282" s="245"/>
      <c r="H1282" s="245"/>
    </row>
    <row r="1283" spans="4:8">
      <c r="D1283" s="245"/>
      <c r="H1283" s="245"/>
    </row>
    <row r="1284" spans="4:8">
      <c r="D1284" s="245"/>
      <c r="H1284" s="245"/>
    </row>
    <row r="1285" spans="4:8">
      <c r="D1285" s="245"/>
      <c r="H1285" s="245"/>
    </row>
    <row r="1286" spans="4:8">
      <c r="D1286" s="245"/>
      <c r="H1286" s="245"/>
    </row>
    <row r="1287" spans="4:8">
      <c r="D1287" s="245"/>
      <c r="H1287" s="245"/>
    </row>
    <row r="1288" spans="4:8">
      <c r="D1288" s="245"/>
      <c r="H1288" s="245"/>
    </row>
    <row r="1289" spans="4:8">
      <c r="D1289" s="245"/>
      <c r="H1289" s="245"/>
    </row>
    <row r="1290" spans="4:8">
      <c r="D1290" s="245"/>
      <c r="H1290" s="245"/>
    </row>
    <row r="1291" spans="4:8">
      <c r="D1291" s="245"/>
      <c r="H1291" s="245"/>
    </row>
    <row r="1292" spans="4:8">
      <c r="D1292" s="245"/>
      <c r="H1292" s="245"/>
    </row>
    <row r="1293" spans="4:8">
      <c r="D1293" s="245"/>
      <c r="H1293" s="245"/>
    </row>
    <row r="1294" spans="4:8">
      <c r="D1294" s="245"/>
      <c r="H1294" s="245"/>
    </row>
    <row r="1295" spans="4:8">
      <c r="D1295" s="245"/>
      <c r="H1295" s="245"/>
    </row>
    <row r="1296" spans="4:8">
      <c r="D1296" s="245"/>
      <c r="H1296" s="245"/>
    </row>
    <row r="1297" spans="4:8">
      <c r="D1297" s="245"/>
      <c r="H1297" s="245"/>
    </row>
    <row r="1298" spans="4:8">
      <c r="D1298" s="245"/>
      <c r="H1298" s="245"/>
    </row>
    <row r="1299" spans="4:8">
      <c r="D1299" s="245"/>
      <c r="H1299" s="245"/>
    </row>
    <row r="1300" spans="4:8">
      <c r="D1300" s="245"/>
      <c r="H1300" s="245"/>
    </row>
    <row r="1301" spans="4:8">
      <c r="D1301" s="245"/>
      <c r="H1301" s="245"/>
    </row>
    <row r="1302" spans="4:8">
      <c r="D1302" s="245"/>
      <c r="H1302" s="245"/>
    </row>
    <row r="1303" spans="4:8">
      <c r="D1303" s="245"/>
      <c r="H1303" s="245"/>
    </row>
    <row r="1304" spans="4:8">
      <c r="D1304" s="245"/>
      <c r="H1304" s="245"/>
    </row>
    <row r="1305" spans="4:8">
      <c r="D1305" s="245"/>
      <c r="H1305" s="245"/>
    </row>
    <row r="1306" spans="4:8">
      <c r="D1306" s="245"/>
      <c r="H1306" s="245"/>
    </row>
    <row r="1307" spans="4:8">
      <c r="D1307" s="245"/>
      <c r="H1307" s="245"/>
    </row>
    <row r="1308" spans="4:8">
      <c r="D1308" s="245"/>
      <c r="H1308" s="245"/>
    </row>
    <row r="1309" spans="4:8">
      <c r="D1309" s="245"/>
      <c r="H1309" s="245"/>
    </row>
    <row r="1310" spans="4:8">
      <c r="D1310" s="245"/>
      <c r="H1310" s="245"/>
    </row>
    <row r="1311" spans="4:8">
      <c r="D1311" s="245"/>
      <c r="H1311" s="245"/>
    </row>
    <row r="1312" spans="4:8">
      <c r="D1312" s="245"/>
      <c r="H1312" s="245"/>
    </row>
    <row r="1313" spans="4:8">
      <c r="D1313" s="245"/>
      <c r="H1313" s="245"/>
    </row>
    <row r="1314" spans="4:8">
      <c r="D1314" s="245"/>
      <c r="H1314" s="245"/>
    </row>
    <row r="1315" spans="4:8">
      <c r="D1315" s="245"/>
      <c r="H1315" s="245"/>
    </row>
    <row r="1316" spans="4:8">
      <c r="D1316" s="245"/>
      <c r="H1316" s="245"/>
    </row>
    <row r="1317" spans="4:8">
      <c r="D1317" s="245"/>
      <c r="H1317" s="245"/>
    </row>
    <row r="1318" spans="4:8">
      <c r="D1318" s="245"/>
      <c r="H1318" s="245"/>
    </row>
    <row r="1319" spans="4:8">
      <c r="D1319" s="245"/>
      <c r="H1319" s="245"/>
    </row>
    <row r="1320" spans="4:8">
      <c r="D1320" s="245"/>
      <c r="H1320" s="245"/>
    </row>
    <row r="1321" spans="4:8">
      <c r="D1321" s="245"/>
      <c r="H1321" s="245"/>
    </row>
    <row r="1322" spans="4:8">
      <c r="D1322" s="245"/>
      <c r="H1322" s="245"/>
    </row>
    <row r="1323" spans="4:8">
      <c r="D1323" s="245"/>
      <c r="H1323" s="245"/>
    </row>
    <row r="1324" spans="4:8">
      <c r="D1324" s="245"/>
      <c r="H1324" s="245"/>
    </row>
    <row r="1325" spans="4:8">
      <c r="D1325" s="245"/>
      <c r="H1325" s="245"/>
    </row>
    <row r="1326" spans="4:8">
      <c r="D1326" s="245"/>
      <c r="H1326" s="245"/>
    </row>
    <row r="1327" spans="4:8">
      <c r="D1327" s="245"/>
      <c r="H1327" s="245"/>
    </row>
    <row r="1328" spans="4:8">
      <c r="D1328" s="245"/>
      <c r="H1328" s="245"/>
    </row>
    <row r="1329" spans="4:8">
      <c r="D1329" s="245"/>
      <c r="H1329" s="245"/>
    </row>
    <row r="1330" spans="4:8">
      <c r="D1330" s="245"/>
      <c r="H1330" s="245"/>
    </row>
    <row r="1331" spans="4:8">
      <c r="D1331" s="245"/>
      <c r="H1331" s="245"/>
    </row>
    <row r="1332" spans="4:8">
      <c r="D1332" s="245"/>
      <c r="H1332" s="245"/>
    </row>
    <row r="1333" spans="4:8">
      <c r="D1333" s="245"/>
      <c r="H1333" s="245"/>
    </row>
    <row r="1334" spans="4:8">
      <c r="D1334" s="245"/>
      <c r="H1334" s="245"/>
    </row>
    <row r="1335" spans="4:8">
      <c r="D1335" s="245"/>
      <c r="H1335" s="245"/>
    </row>
    <row r="1336" spans="4:8">
      <c r="D1336" s="245"/>
      <c r="H1336" s="245"/>
    </row>
    <row r="1337" spans="4:8">
      <c r="D1337" s="245"/>
      <c r="H1337" s="245"/>
    </row>
    <row r="1338" spans="4:8">
      <c r="D1338" s="245"/>
      <c r="H1338" s="245"/>
    </row>
    <row r="1339" spans="4:8">
      <c r="D1339" s="245"/>
      <c r="H1339" s="245"/>
    </row>
    <row r="1340" spans="4:8">
      <c r="D1340" s="245"/>
      <c r="H1340" s="245"/>
    </row>
    <row r="1341" spans="4:8">
      <c r="D1341" s="245"/>
      <c r="H1341" s="245"/>
    </row>
    <row r="1342" spans="4:8">
      <c r="D1342" s="245"/>
      <c r="H1342" s="245"/>
    </row>
    <row r="1343" spans="4:8">
      <c r="D1343" s="245"/>
      <c r="H1343" s="245"/>
    </row>
    <row r="1344" spans="4:8">
      <c r="D1344" s="245"/>
      <c r="H1344" s="245"/>
    </row>
    <row r="1345" spans="4:8">
      <c r="D1345" s="245"/>
      <c r="H1345" s="245"/>
    </row>
    <row r="1346" spans="4:8">
      <c r="D1346" s="245"/>
      <c r="H1346" s="245"/>
    </row>
    <row r="1347" spans="4:8">
      <c r="D1347" s="245"/>
      <c r="H1347" s="245"/>
    </row>
    <row r="1348" spans="4:8">
      <c r="D1348" s="245"/>
      <c r="H1348" s="245"/>
    </row>
    <row r="1349" spans="4:8">
      <c r="D1349" s="245"/>
      <c r="H1349" s="245"/>
    </row>
    <row r="1350" spans="4:8">
      <c r="D1350" s="245"/>
      <c r="H1350" s="245"/>
    </row>
    <row r="1351" spans="4:8">
      <c r="D1351" s="245"/>
      <c r="H1351" s="245"/>
    </row>
    <row r="1352" spans="4:8">
      <c r="D1352" s="245"/>
      <c r="H1352" s="245"/>
    </row>
    <row r="1353" spans="4:8">
      <c r="D1353" s="245"/>
      <c r="H1353" s="245"/>
    </row>
    <row r="1354" spans="4:8">
      <c r="D1354" s="245"/>
      <c r="H1354" s="245"/>
    </row>
    <row r="1355" spans="4:8">
      <c r="D1355" s="245"/>
      <c r="H1355" s="245"/>
    </row>
    <row r="1356" spans="4:8">
      <c r="D1356" s="245"/>
      <c r="H1356" s="245"/>
    </row>
    <row r="1357" spans="4:8">
      <c r="D1357" s="245"/>
      <c r="H1357" s="245"/>
    </row>
    <row r="1358" spans="4:8">
      <c r="D1358" s="245"/>
      <c r="H1358" s="245"/>
    </row>
    <row r="1359" spans="4:8">
      <c r="D1359" s="245"/>
      <c r="H1359" s="245"/>
    </row>
    <row r="1360" spans="4:8">
      <c r="D1360" s="245"/>
      <c r="H1360" s="245"/>
    </row>
    <row r="1361" spans="4:8">
      <c r="D1361" s="245"/>
      <c r="H1361" s="245"/>
    </row>
    <row r="1362" spans="4:8">
      <c r="D1362" s="245"/>
      <c r="H1362" s="245"/>
    </row>
    <row r="1363" spans="4:8">
      <c r="D1363" s="245"/>
      <c r="H1363" s="245"/>
    </row>
    <row r="1364" spans="4:8">
      <c r="D1364" s="245"/>
      <c r="H1364" s="245"/>
    </row>
    <row r="1365" spans="4:8">
      <c r="D1365" s="245"/>
      <c r="H1365" s="245"/>
    </row>
    <row r="1366" spans="4:8">
      <c r="D1366" s="245"/>
      <c r="H1366" s="245"/>
    </row>
    <row r="1367" spans="4:8">
      <c r="D1367" s="245"/>
      <c r="H1367" s="245"/>
    </row>
    <row r="1368" spans="4:8">
      <c r="D1368" s="245"/>
      <c r="H1368" s="245"/>
    </row>
    <row r="1369" spans="4:8">
      <c r="D1369" s="245"/>
      <c r="H1369" s="245"/>
    </row>
    <row r="1370" spans="4:8">
      <c r="D1370" s="245"/>
      <c r="H1370" s="245"/>
    </row>
    <row r="1371" spans="4:8">
      <c r="D1371" s="245"/>
      <c r="H1371" s="245"/>
    </row>
    <row r="1372" spans="4:8">
      <c r="D1372" s="245"/>
      <c r="H1372" s="245"/>
    </row>
    <row r="1373" spans="4:8">
      <c r="D1373" s="245"/>
      <c r="H1373" s="245"/>
    </row>
    <row r="1374" spans="4:8">
      <c r="D1374" s="245"/>
      <c r="H1374" s="245"/>
    </row>
    <row r="1375" spans="4:8">
      <c r="D1375" s="245"/>
      <c r="H1375" s="245"/>
    </row>
    <row r="1376" spans="4:8">
      <c r="D1376" s="245"/>
      <c r="H1376" s="245"/>
    </row>
    <row r="1377" spans="4:8">
      <c r="D1377" s="245"/>
      <c r="H1377" s="245"/>
    </row>
    <row r="1378" spans="4:8">
      <c r="D1378" s="245"/>
      <c r="H1378" s="245"/>
    </row>
    <row r="1379" spans="4:8">
      <c r="D1379" s="245"/>
      <c r="H1379" s="245"/>
    </row>
    <row r="1380" spans="4:8">
      <c r="D1380" s="245"/>
      <c r="H1380" s="245"/>
    </row>
    <row r="1381" spans="4:8">
      <c r="D1381" s="245"/>
      <c r="H1381" s="245"/>
    </row>
    <row r="1382" spans="4:8">
      <c r="D1382" s="245"/>
      <c r="H1382" s="245"/>
    </row>
    <row r="1383" spans="4:8">
      <c r="D1383" s="245"/>
      <c r="H1383" s="245"/>
    </row>
    <row r="1384" spans="4:8">
      <c r="D1384" s="245"/>
      <c r="H1384" s="245"/>
    </row>
    <row r="1385" spans="4:8">
      <c r="D1385" s="245"/>
      <c r="H1385" s="245"/>
    </row>
    <row r="1386" spans="4:8">
      <c r="D1386" s="245"/>
      <c r="H1386" s="245"/>
    </row>
    <row r="1387" spans="4:8">
      <c r="D1387" s="245"/>
      <c r="H1387" s="245"/>
    </row>
    <row r="1388" spans="4:8">
      <c r="D1388" s="245"/>
      <c r="H1388" s="245"/>
    </row>
    <row r="1389" spans="4:8">
      <c r="D1389" s="245"/>
      <c r="H1389" s="245"/>
    </row>
    <row r="1390" spans="4:8">
      <c r="D1390" s="245"/>
      <c r="H1390" s="245"/>
    </row>
    <row r="1391" spans="4:8">
      <c r="D1391" s="245"/>
      <c r="H1391" s="245"/>
    </row>
    <row r="1392" spans="4:8">
      <c r="D1392" s="245"/>
      <c r="H1392" s="245"/>
    </row>
    <row r="1393" spans="4:8">
      <c r="D1393" s="245"/>
      <c r="H1393" s="245"/>
    </row>
    <row r="1394" spans="4:8">
      <c r="D1394" s="245"/>
      <c r="H1394" s="245"/>
    </row>
    <row r="1395" spans="4:8">
      <c r="D1395" s="245"/>
      <c r="H1395" s="245"/>
    </row>
    <row r="1396" spans="4:8">
      <c r="D1396" s="245"/>
      <c r="H1396" s="245"/>
    </row>
    <row r="1397" spans="4:8">
      <c r="D1397" s="245"/>
      <c r="H1397" s="245"/>
    </row>
    <row r="1398" spans="4:8">
      <c r="D1398" s="245"/>
      <c r="H1398" s="245"/>
    </row>
    <row r="1399" spans="4:8">
      <c r="D1399" s="245"/>
      <c r="H1399" s="245"/>
    </row>
    <row r="1400" spans="4:8">
      <c r="D1400" s="245"/>
      <c r="H1400" s="245"/>
    </row>
    <row r="1401" spans="4:8">
      <c r="D1401" s="245"/>
      <c r="H1401" s="245"/>
    </row>
    <row r="1402" spans="4:8">
      <c r="D1402" s="245"/>
      <c r="H1402" s="245"/>
    </row>
    <row r="1403" spans="4:8">
      <c r="D1403" s="245"/>
      <c r="H1403" s="245"/>
    </row>
    <row r="1404" spans="4:8">
      <c r="D1404" s="245"/>
      <c r="H1404" s="245"/>
    </row>
    <row r="1405" spans="4:8">
      <c r="D1405" s="245"/>
      <c r="H1405" s="245"/>
    </row>
    <row r="1406" spans="4:8">
      <c r="D1406" s="245"/>
      <c r="H1406" s="245"/>
    </row>
    <row r="1407" spans="4:8">
      <c r="D1407" s="245"/>
      <c r="H1407" s="245"/>
    </row>
    <row r="1408" spans="4:8">
      <c r="D1408" s="245"/>
      <c r="H1408" s="245"/>
    </row>
    <row r="1409" spans="4:8">
      <c r="D1409" s="245"/>
      <c r="H1409" s="245"/>
    </row>
    <row r="1410" spans="4:8">
      <c r="D1410" s="245"/>
      <c r="H1410" s="245"/>
    </row>
    <row r="1411" spans="4:8">
      <c r="D1411" s="245"/>
      <c r="H1411" s="245"/>
    </row>
    <row r="1412" spans="4:8">
      <c r="D1412" s="245"/>
      <c r="H1412" s="245"/>
    </row>
    <row r="1413" spans="4:8">
      <c r="D1413" s="245"/>
      <c r="H1413" s="245"/>
    </row>
    <row r="1414" spans="4:8">
      <c r="D1414" s="245"/>
      <c r="H1414" s="245"/>
    </row>
    <row r="1415" spans="4:8">
      <c r="D1415" s="245"/>
      <c r="H1415" s="245"/>
    </row>
    <row r="1416" spans="4:8">
      <c r="D1416" s="245"/>
      <c r="H1416" s="245"/>
    </row>
    <row r="1417" spans="4:8">
      <c r="D1417" s="245"/>
      <c r="H1417" s="245"/>
    </row>
    <row r="1418" spans="4:8">
      <c r="D1418" s="245"/>
      <c r="H1418" s="245"/>
    </row>
    <row r="1419" spans="4:8">
      <c r="D1419" s="245"/>
      <c r="H1419" s="245"/>
    </row>
    <row r="1420" spans="4:8">
      <c r="D1420" s="245"/>
      <c r="H1420" s="245"/>
    </row>
    <row r="1421" spans="4:8">
      <c r="D1421" s="245"/>
      <c r="H1421" s="245"/>
    </row>
    <row r="1422" spans="4:8">
      <c r="D1422" s="245"/>
      <c r="H1422" s="245"/>
    </row>
    <row r="1423" spans="4:8">
      <c r="D1423" s="245"/>
      <c r="H1423" s="245"/>
    </row>
    <row r="1424" spans="4:8">
      <c r="D1424" s="245"/>
      <c r="H1424" s="245"/>
    </row>
    <row r="1425" spans="4:8">
      <c r="D1425" s="245"/>
      <c r="H1425" s="245"/>
    </row>
    <row r="1426" spans="4:8">
      <c r="D1426" s="245"/>
      <c r="H1426" s="245"/>
    </row>
    <row r="1427" spans="4:8">
      <c r="D1427" s="245"/>
      <c r="H1427" s="245"/>
    </row>
    <row r="1428" spans="4:8">
      <c r="D1428" s="245"/>
      <c r="H1428" s="245"/>
    </row>
    <row r="1429" spans="4:8">
      <c r="D1429" s="245"/>
      <c r="H1429" s="245"/>
    </row>
    <row r="1430" spans="4:8">
      <c r="D1430" s="245"/>
      <c r="H1430" s="245"/>
    </row>
    <row r="1431" spans="4:8">
      <c r="D1431" s="245"/>
      <c r="H1431" s="245"/>
    </row>
    <row r="1432" spans="4:8">
      <c r="D1432" s="245"/>
      <c r="H1432" s="245"/>
    </row>
    <row r="1433" spans="4:8">
      <c r="D1433" s="245"/>
      <c r="H1433" s="245"/>
    </row>
    <row r="1434" spans="4:8">
      <c r="D1434" s="245"/>
      <c r="H1434" s="245"/>
    </row>
    <row r="1435" spans="4:8">
      <c r="D1435" s="245"/>
      <c r="H1435" s="245"/>
    </row>
    <row r="1436" spans="4:8">
      <c r="D1436" s="245"/>
      <c r="H1436" s="245"/>
    </row>
    <row r="1437" spans="4:8">
      <c r="D1437" s="245"/>
      <c r="H1437" s="245"/>
    </row>
    <row r="1438" spans="4:8">
      <c r="D1438" s="245"/>
      <c r="H1438" s="245"/>
    </row>
    <row r="1439" spans="4:8">
      <c r="D1439" s="245"/>
      <c r="H1439" s="245"/>
    </row>
    <row r="1440" spans="4:8">
      <c r="D1440" s="245"/>
      <c r="H1440" s="245"/>
    </row>
    <row r="1441" spans="4:8">
      <c r="D1441" s="245"/>
      <c r="H1441" s="245"/>
    </row>
    <row r="1442" spans="4:8">
      <c r="D1442" s="245"/>
      <c r="H1442" s="245"/>
    </row>
    <row r="1443" spans="4:8">
      <c r="D1443" s="245"/>
      <c r="H1443" s="245"/>
    </row>
    <row r="1444" spans="4:8">
      <c r="D1444" s="245"/>
      <c r="H1444" s="245"/>
    </row>
    <row r="1445" spans="4:8">
      <c r="D1445" s="245"/>
      <c r="H1445" s="245"/>
    </row>
    <row r="1446" spans="4:8">
      <c r="D1446" s="245"/>
      <c r="H1446" s="245"/>
    </row>
    <row r="1447" spans="4:8">
      <c r="D1447" s="245"/>
      <c r="H1447" s="245"/>
    </row>
    <row r="1448" spans="4:8">
      <c r="D1448" s="245"/>
      <c r="H1448" s="245"/>
    </row>
    <row r="1449" spans="4:8">
      <c r="D1449" s="245"/>
      <c r="H1449" s="245"/>
    </row>
    <row r="1450" spans="4:8">
      <c r="D1450" s="245"/>
      <c r="H1450" s="245"/>
    </row>
    <row r="1451" spans="4:8">
      <c r="D1451" s="245"/>
      <c r="H1451" s="245"/>
    </row>
    <row r="1452" spans="4:8">
      <c r="D1452" s="245"/>
      <c r="H1452" s="245"/>
    </row>
    <row r="1453" spans="4:8">
      <c r="D1453" s="245"/>
      <c r="H1453" s="245"/>
    </row>
    <row r="1454" spans="4:8">
      <c r="D1454" s="245"/>
      <c r="H1454" s="245"/>
    </row>
    <row r="1455" spans="4:8">
      <c r="D1455" s="245"/>
      <c r="H1455" s="245"/>
    </row>
    <row r="1456" spans="4:8">
      <c r="D1456" s="245"/>
      <c r="H1456" s="245"/>
    </row>
    <row r="1457" spans="4:8">
      <c r="D1457" s="245"/>
      <c r="H1457" s="245"/>
    </row>
    <row r="1458" spans="4:8">
      <c r="D1458" s="245"/>
      <c r="H1458" s="245"/>
    </row>
    <row r="1459" spans="4:8">
      <c r="D1459" s="245"/>
      <c r="H1459" s="245"/>
    </row>
    <row r="1460" spans="4:8">
      <c r="D1460" s="245"/>
      <c r="H1460" s="245"/>
    </row>
    <row r="1461" spans="4:8">
      <c r="D1461" s="245"/>
      <c r="H1461" s="245"/>
    </row>
    <row r="1462" spans="4:8">
      <c r="D1462" s="245"/>
      <c r="H1462" s="245"/>
    </row>
    <row r="1463" spans="4:8">
      <c r="D1463" s="245"/>
      <c r="H1463" s="245"/>
    </row>
    <row r="1464" spans="4:8">
      <c r="D1464" s="245"/>
      <c r="H1464" s="245"/>
    </row>
    <row r="1465" spans="4:8">
      <c r="D1465" s="245"/>
      <c r="H1465" s="245"/>
    </row>
    <row r="1466" spans="4:8">
      <c r="D1466" s="245"/>
      <c r="H1466" s="245"/>
    </row>
    <row r="1467" spans="4:8">
      <c r="D1467" s="245"/>
      <c r="H1467" s="245"/>
    </row>
    <row r="1468" spans="4:8">
      <c r="D1468" s="245"/>
      <c r="H1468" s="245"/>
    </row>
    <row r="1469" spans="4:8">
      <c r="D1469" s="245"/>
      <c r="H1469" s="245"/>
    </row>
    <row r="1470" spans="4:8">
      <c r="D1470" s="245"/>
      <c r="H1470" s="245"/>
    </row>
    <row r="1471" spans="4:8">
      <c r="D1471" s="245"/>
      <c r="H1471" s="245"/>
    </row>
    <row r="1472" spans="4:8">
      <c r="D1472" s="245"/>
      <c r="H1472" s="245"/>
    </row>
    <row r="1473" spans="4:8">
      <c r="D1473" s="245"/>
      <c r="H1473" s="245"/>
    </row>
    <row r="1474" spans="4:8">
      <c r="D1474" s="245"/>
      <c r="H1474" s="245"/>
    </row>
    <row r="1475" spans="4:8">
      <c r="D1475" s="245"/>
      <c r="H1475" s="245"/>
    </row>
    <row r="1476" spans="4:8">
      <c r="D1476" s="245"/>
      <c r="H1476" s="245"/>
    </row>
    <row r="1477" spans="4:8">
      <c r="D1477" s="245"/>
      <c r="H1477" s="245"/>
    </row>
    <row r="1478" spans="4:8">
      <c r="D1478" s="245"/>
      <c r="H1478" s="245"/>
    </row>
    <row r="1479" spans="4:8">
      <c r="D1479" s="245"/>
      <c r="H1479" s="245"/>
    </row>
    <row r="1480" spans="4:8">
      <c r="D1480" s="245"/>
      <c r="H1480" s="245"/>
    </row>
    <row r="1481" spans="4:8">
      <c r="D1481" s="245"/>
      <c r="H1481" s="245"/>
    </row>
    <row r="1482" spans="4:8">
      <c r="D1482" s="245"/>
      <c r="H1482" s="245"/>
    </row>
    <row r="1483" spans="4:8">
      <c r="D1483" s="245"/>
      <c r="H1483" s="245"/>
    </row>
    <row r="1484" spans="4:8">
      <c r="D1484" s="245"/>
      <c r="H1484" s="245"/>
    </row>
    <row r="1485" spans="4:8">
      <c r="D1485" s="245"/>
      <c r="H1485" s="245"/>
    </row>
    <row r="1486" spans="4:8">
      <c r="D1486" s="245"/>
      <c r="H1486" s="245"/>
    </row>
    <row r="1487" spans="4:8">
      <c r="D1487" s="245"/>
      <c r="H1487" s="245"/>
    </row>
    <row r="1488" spans="4:8">
      <c r="D1488" s="245"/>
      <c r="H1488" s="245"/>
    </row>
    <row r="1489" spans="4:8">
      <c r="D1489" s="245"/>
      <c r="H1489" s="245"/>
    </row>
    <row r="1490" spans="4:8">
      <c r="D1490" s="245"/>
      <c r="H1490" s="245"/>
    </row>
    <row r="1491" spans="4:8">
      <c r="D1491" s="245"/>
      <c r="H1491" s="245"/>
    </row>
    <row r="1492" spans="4:8">
      <c r="D1492" s="245"/>
      <c r="H1492" s="245"/>
    </row>
    <row r="1493" spans="4:8">
      <c r="D1493" s="245"/>
      <c r="H1493" s="245"/>
    </row>
    <row r="1494" spans="4:8">
      <c r="D1494" s="245"/>
      <c r="H1494" s="245"/>
    </row>
    <row r="1495" spans="4:8">
      <c r="D1495" s="245"/>
      <c r="H1495" s="245"/>
    </row>
    <row r="1496" spans="4:8">
      <c r="D1496" s="245"/>
      <c r="H1496" s="245"/>
    </row>
    <row r="1497" spans="4:8">
      <c r="D1497" s="245"/>
      <c r="H1497" s="245"/>
    </row>
    <row r="1498" spans="4:8">
      <c r="D1498" s="245"/>
      <c r="H1498" s="245"/>
    </row>
    <row r="1499" spans="4:8">
      <c r="D1499" s="245"/>
      <c r="H1499" s="245"/>
    </row>
    <row r="1500" spans="4:8">
      <c r="D1500" s="245"/>
      <c r="H1500" s="245"/>
    </row>
    <row r="1501" spans="4:8">
      <c r="D1501" s="245"/>
      <c r="H1501" s="245"/>
    </row>
    <row r="1502" spans="4:8">
      <c r="D1502" s="245"/>
      <c r="H1502" s="245"/>
    </row>
    <row r="1503" spans="4:8">
      <c r="D1503" s="245"/>
      <c r="H1503" s="245"/>
    </row>
    <row r="1504" spans="4:8">
      <c r="D1504" s="245"/>
      <c r="H1504" s="245"/>
    </row>
    <row r="1505" spans="4:8">
      <c r="D1505" s="245"/>
      <c r="H1505" s="245"/>
    </row>
    <row r="1506" spans="4:8">
      <c r="D1506" s="245"/>
      <c r="H1506" s="245"/>
    </row>
    <row r="1507" spans="4:8">
      <c r="D1507" s="245"/>
      <c r="H1507" s="245"/>
    </row>
    <row r="1508" spans="4:8">
      <c r="D1508" s="245"/>
      <c r="H1508" s="245"/>
    </row>
    <row r="1509" spans="4:8">
      <c r="D1509" s="245"/>
      <c r="H1509" s="245"/>
    </row>
    <row r="1510" spans="4:8">
      <c r="D1510" s="245"/>
      <c r="H1510" s="245"/>
    </row>
    <row r="1511" spans="4:8">
      <c r="D1511" s="245"/>
      <c r="H1511" s="245"/>
    </row>
    <row r="1512" spans="4:8">
      <c r="D1512" s="245"/>
      <c r="H1512" s="245"/>
    </row>
    <row r="1513" spans="4:8">
      <c r="D1513" s="245"/>
      <c r="H1513" s="245"/>
    </row>
    <row r="1514" spans="4:8">
      <c r="D1514" s="245"/>
      <c r="H1514" s="245"/>
    </row>
    <row r="1515" spans="4:8">
      <c r="D1515" s="245"/>
      <c r="H1515" s="245"/>
    </row>
    <row r="1516" spans="4:8">
      <c r="D1516" s="245"/>
      <c r="H1516" s="245"/>
    </row>
    <row r="1517" spans="4:8">
      <c r="D1517" s="245"/>
      <c r="H1517" s="245"/>
    </row>
    <row r="1518" spans="4:8">
      <c r="D1518" s="245"/>
      <c r="H1518" s="245"/>
    </row>
    <row r="1519" spans="4:8">
      <c r="D1519" s="245"/>
      <c r="H1519" s="245"/>
    </row>
    <row r="1520" spans="4:8">
      <c r="D1520" s="245"/>
      <c r="H1520" s="245"/>
    </row>
    <row r="1521" spans="4:8">
      <c r="D1521" s="245"/>
      <c r="H1521" s="245"/>
    </row>
    <row r="1522" spans="4:8">
      <c r="D1522" s="245"/>
      <c r="H1522" s="245"/>
    </row>
    <row r="1523" spans="4:8">
      <c r="D1523" s="245"/>
      <c r="H1523" s="245"/>
    </row>
    <row r="1524" spans="4:8">
      <c r="D1524" s="245"/>
      <c r="H1524" s="245"/>
    </row>
    <row r="1525" spans="4:8">
      <c r="D1525" s="245"/>
      <c r="H1525" s="245"/>
    </row>
    <row r="1526" spans="4:8">
      <c r="D1526" s="245"/>
      <c r="H1526" s="245"/>
    </row>
    <row r="1527" spans="4:8">
      <c r="D1527" s="245"/>
      <c r="H1527" s="245"/>
    </row>
    <row r="1528" spans="4:8">
      <c r="D1528" s="245"/>
      <c r="H1528" s="245"/>
    </row>
    <row r="1529" spans="4:8">
      <c r="D1529" s="245"/>
      <c r="H1529" s="245"/>
    </row>
    <row r="1530" spans="4:8">
      <c r="D1530" s="245"/>
      <c r="H1530" s="245"/>
    </row>
    <row r="1531" spans="4:8">
      <c r="D1531" s="245"/>
      <c r="H1531" s="245"/>
    </row>
    <row r="1532" spans="4:8">
      <c r="D1532" s="245"/>
      <c r="H1532" s="245"/>
    </row>
    <row r="1533" spans="4:8">
      <c r="D1533" s="245"/>
      <c r="H1533" s="245"/>
    </row>
    <row r="1534" spans="4:8">
      <c r="D1534" s="245"/>
      <c r="H1534" s="245"/>
    </row>
    <row r="1535" spans="4:8">
      <c r="D1535" s="245"/>
      <c r="H1535" s="245"/>
    </row>
    <row r="1536" spans="4:8">
      <c r="D1536" s="245"/>
      <c r="H1536" s="245"/>
    </row>
    <row r="1537" spans="4:8">
      <c r="D1537" s="245"/>
      <c r="H1537" s="245"/>
    </row>
    <row r="1538" spans="4:8">
      <c r="D1538" s="245"/>
      <c r="H1538" s="245"/>
    </row>
    <row r="1539" spans="4:8">
      <c r="D1539" s="245"/>
      <c r="H1539" s="245"/>
    </row>
    <row r="1540" spans="4:8">
      <c r="D1540" s="245"/>
      <c r="H1540" s="245"/>
    </row>
    <row r="1541" spans="4:8">
      <c r="D1541" s="245"/>
      <c r="H1541" s="245"/>
    </row>
    <row r="1542" spans="4:8">
      <c r="D1542" s="245"/>
      <c r="H1542" s="245"/>
    </row>
    <row r="1543" spans="4:8">
      <c r="D1543" s="245"/>
      <c r="H1543" s="245"/>
    </row>
    <row r="1544" spans="4:8">
      <c r="D1544" s="245"/>
      <c r="H1544" s="245"/>
    </row>
    <row r="1545" spans="4:8">
      <c r="D1545" s="245"/>
      <c r="H1545" s="245"/>
    </row>
    <row r="1546" spans="4:8">
      <c r="D1546" s="245"/>
      <c r="H1546" s="245"/>
    </row>
    <row r="1547" spans="4:8">
      <c r="D1547" s="245"/>
      <c r="H1547" s="245"/>
    </row>
    <row r="1548" spans="4:8">
      <c r="D1548" s="245"/>
      <c r="H1548" s="245"/>
    </row>
    <row r="1549" spans="4:8">
      <c r="D1549" s="245"/>
      <c r="H1549" s="245"/>
    </row>
    <row r="1550" spans="4:8">
      <c r="D1550" s="245"/>
      <c r="H1550" s="245"/>
    </row>
    <row r="1551" spans="4:8">
      <c r="D1551" s="245"/>
      <c r="H1551" s="245"/>
    </row>
    <row r="1552" spans="4:8">
      <c r="D1552" s="245"/>
      <c r="H1552" s="245"/>
    </row>
    <row r="1553" spans="4:8">
      <c r="D1553" s="245"/>
      <c r="H1553" s="245"/>
    </row>
    <row r="1554" spans="4:8">
      <c r="D1554" s="245"/>
      <c r="H1554" s="245"/>
    </row>
    <row r="1555" spans="4:8">
      <c r="D1555" s="245"/>
      <c r="H1555" s="245"/>
    </row>
    <row r="1556" spans="4:8">
      <c r="D1556" s="245"/>
      <c r="H1556" s="245"/>
    </row>
    <row r="1557" spans="4:8">
      <c r="D1557" s="245"/>
      <c r="H1557" s="245"/>
    </row>
    <row r="1558" spans="4:8">
      <c r="D1558" s="245"/>
      <c r="H1558" s="245"/>
    </row>
    <row r="1559" spans="4:8">
      <c r="D1559" s="245"/>
      <c r="H1559" s="245"/>
    </row>
    <row r="1560" spans="4:8">
      <c r="D1560" s="245"/>
      <c r="H1560" s="245"/>
    </row>
    <row r="1561" spans="4:8">
      <c r="D1561" s="245"/>
      <c r="H1561" s="245"/>
    </row>
    <row r="1562" spans="4:8">
      <c r="D1562" s="245"/>
      <c r="H1562" s="245"/>
    </row>
    <row r="1563" spans="4:8">
      <c r="D1563" s="245"/>
      <c r="H1563" s="245"/>
    </row>
    <row r="1564" spans="4:8">
      <c r="D1564" s="245"/>
      <c r="H1564" s="245"/>
    </row>
    <row r="1565" spans="4:8">
      <c r="D1565" s="245"/>
      <c r="H1565" s="245"/>
    </row>
    <row r="1566" spans="4:8">
      <c r="D1566" s="245"/>
      <c r="H1566" s="245"/>
    </row>
    <row r="1567" spans="4:8">
      <c r="D1567" s="245"/>
      <c r="H1567" s="245"/>
    </row>
    <row r="1568" spans="4:8">
      <c r="D1568" s="245"/>
      <c r="H1568" s="245"/>
    </row>
    <row r="1569" spans="4:8">
      <c r="D1569" s="245"/>
      <c r="H1569" s="245"/>
    </row>
    <row r="1570" spans="4:8">
      <c r="D1570" s="245"/>
      <c r="H1570" s="245"/>
    </row>
    <row r="1571" spans="4:8">
      <c r="D1571" s="245"/>
      <c r="H1571" s="245"/>
    </row>
    <row r="1572" spans="4:8">
      <c r="D1572" s="245"/>
      <c r="H1572" s="245"/>
    </row>
    <row r="1573" spans="4:8">
      <c r="D1573" s="245"/>
      <c r="H1573" s="245"/>
    </row>
    <row r="1574" spans="4:8">
      <c r="D1574" s="245"/>
      <c r="H1574" s="245"/>
    </row>
    <row r="1575" spans="4:8">
      <c r="D1575" s="245"/>
      <c r="H1575" s="245"/>
    </row>
    <row r="1576" spans="4:8">
      <c r="D1576" s="245"/>
      <c r="H1576" s="245"/>
    </row>
    <row r="1577" spans="4:8">
      <c r="D1577" s="245"/>
      <c r="H1577" s="245"/>
    </row>
    <row r="1578" spans="4:8">
      <c r="D1578" s="245"/>
      <c r="H1578" s="245"/>
    </row>
    <row r="1579" spans="4:8">
      <c r="D1579" s="245"/>
      <c r="H1579" s="245"/>
    </row>
    <row r="1580" spans="4:8">
      <c r="D1580" s="245"/>
      <c r="H1580" s="245"/>
    </row>
    <row r="1581" spans="4:8">
      <c r="D1581" s="245"/>
      <c r="H1581" s="245"/>
    </row>
    <row r="1582" spans="4:8">
      <c r="D1582" s="245"/>
      <c r="H1582" s="245"/>
    </row>
    <row r="1583" spans="4:8">
      <c r="D1583" s="245"/>
      <c r="H1583" s="245"/>
    </row>
    <row r="1584" spans="4:8">
      <c r="D1584" s="245"/>
      <c r="H1584" s="245"/>
    </row>
    <row r="1585" spans="4:8">
      <c r="D1585" s="245"/>
      <c r="H1585" s="245"/>
    </row>
    <row r="1586" spans="4:8">
      <c r="D1586" s="245"/>
      <c r="H1586" s="245"/>
    </row>
    <row r="1587" spans="4:8">
      <c r="D1587" s="245"/>
      <c r="H1587" s="245"/>
    </row>
    <row r="1588" spans="4:8">
      <c r="D1588" s="245"/>
      <c r="H1588" s="245"/>
    </row>
    <row r="1589" spans="4:8">
      <c r="D1589" s="245"/>
      <c r="H1589" s="245"/>
    </row>
    <row r="1590" spans="4:8">
      <c r="D1590" s="245"/>
      <c r="H1590" s="245"/>
    </row>
    <row r="1591" spans="4:8">
      <c r="D1591" s="245"/>
      <c r="H1591" s="245"/>
    </row>
    <row r="1592" spans="4:8">
      <c r="D1592" s="245"/>
      <c r="H1592" s="245"/>
    </row>
    <row r="1593" spans="4:8">
      <c r="D1593" s="245"/>
      <c r="H1593" s="245"/>
    </row>
    <row r="1594" spans="4:8">
      <c r="D1594" s="245"/>
      <c r="H1594" s="245"/>
    </row>
    <row r="1595" spans="4:8">
      <c r="D1595" s="245"/>
      <c r="H1595" s="245"/>
    </row>
    <row r="1596" spans="4:8">
      <c r="D1596" s="245"/>
      <c r="H1596" s="245"/>
    </row>
    <row r="1597" spans="4:8">
      <c r="D1597" s="245"/>
      <c r="H1597" s="245"/>
    </row>
    <row r="1598" spans="4:8">
      <c r="D1598" s="245"/>
      <c r="H1598" s="245"/>
    </row>
    <row r="1599" spans="4:8">
      <c r="D1599" s="245"/>
      <c r="H1599" s="245"/>
    </row>
    <row r="1600" spans="4:8">
      <c r="D1600" s="245"/>
      <c r="H1600" s="245"/>
    </row>
    <row r="1601" spans="4:8">
      <c r="D1601" s="245"/>
      <c r="H1601" s="245"/>
    </row>
    <row r="1602" spans="4:8">
      <c r="D1602" s="245"/>
      <c r="H1602" s="245"/>
    </row>
    <row r="1603" spans="4:8">
      <c r="D1603" s="245"/>
      <c r="H1603" s="245"/>
    </row>
    <row r="1604" spans="4:8">
      <c r="D1604" s="245"/>
      <c r="H1604" s="245"/>
    </row>
    <row r="1605" spans="4:8">
      <c r="D1605" s="245"/>
      <c r="H1605" s="245"/>
    </row>
    <row r="1606" spans="4:8">
      <c r="D1606" s="245"/>
      <c r="H1606" s="245"/>
    </row>
    <row r="1607" spans="4:8">
      <c r="D1607" s="245"/>
      <c r="H1607" s="245"/>
    </row>
    <row r="1608" spans="4:8">
      <c r="D1608" s="245"/>
      <c r="H1608" s="245"/>
    </row>
    <row r="1609" spans="4:8">
      <c r="D1609" s="245"/>
      <c r="H1609" s="245"/>
    </row>
    <row r="1610" spans="4:8">
      <c r="D1610" s="245"/>
      <c r="H1610" s="245"/>
    </row>
    <row r="1611" spans="4:8">
      <c r="D1611" s="245"/>
      <c r="H1611" s="245"/>
    </row>
    <row r="1612" spans="4:8">
      <c r="D1612" s="245"/>
      <c r="H1612" s="245"/>
    </row>
    <row r="1613" spans="4:8">
      <c r="D1613" s="245"/>
      <c r="H1613" s="245"/>
    </row>
    <row r="1614" spans="4:8">
      <c r="D1614" s="245"/>
      <c r="H1614" s="245"/>
    </row>
    <row r="1615" spans="4:8">
      <c r="D1615" s="245"/>
      <c r="H1615" s="245"/>
    </row>
    <row r="1616" spans="4:8">
      <c r="D1616" s="245"/>
      <c r="H1616" s="245"/>
    </row>
    <row r="1617" spans="4:8">
      <c r="D1617" s="245"/>
      <c r="H1617" s="245"/>
    </row>
    <row r="1618" spans="4:8">
      <c r="D1618" s="245"/>
      <c r="H1618" s="245"/>
    </row>
    <row r="1619" spans="4:8">
      <c r="D1619" s="245"/>
      <c r="H1619" s="245"/>
    </row>
    <row r="1620" spans="4:8">
      <c r="D1620" s="245"/>
      <c r="H1620" s="245"/>
    </row>
    <row r="1621" spans="4:8">
      <c r="D1621" s="245"/>
      <c r="H1621" s="245"/>
    </row>
    <row r="1622" spans="4:8">
      <c r="D1622" s="245"/>
      <c r="H1622" s="245"/>
    </row>
    <row r="1623" spans="4:8">
      <c r="D1623" s="245"/>
      <c r="H1623" s="245"/>
    </row>
    <row r="1624" spans="4:8">
      <c r="D1624" s="245"/>
      <c r="H1624" s="245"/>
    </row>
    <row r="1625" spans="4:8">
      <c r="D1625" s="245"/>
      <c r="H1625" s="245"/>
    </row>
    <row r="1626" spans="4:8">
      <c r="D1626" s="245"/>
      <c r="H1626" s="245"/>
    </row>
    <row r="1627" spans="4:8">
      <c r="D1627" s="245"/>
      <c r="H1627" s="245"/>
    </row>
    <row r="1628" spans="4:8">
      <c r="D1628" s="245"/>
      <c r="H1628" s="245"/>
    </row>
    <row r="1629" spans="4:8">
      <c r="D1629" s="245"/>
      <c r="H1629" s="245"/>
    </row>
    <row r="1630" spans="4:8">
      <c r="D1630" s="245"/>
      <c r="H1630" s="245"/>
    </row>
    <row r="1631" spans="4:8">
      <c r="D1631" s="245"/>
      <c r="H1631" s="245"/>
    </row>
    <row r="1632" spans="4:8">
      <c r="D1632" s="245"/>
      <c r="H1632" s="245"/>
    </row>
    <row r="1633" spans="4:8">
      <c r="D1633" s="245"/>
      <c r="H1633" s="245"/>
    </row>
    <row r="1634" spans="4:8">
      <c r="D1634" s="245"/>
      <c r="H1634" s="245"/>
    </row>
    <row r="1635" spans="4:8">
      <c r="D1635" s="245"/>
      <c r="H1635" s="245"/>
    </row>
    <row r="1636" spans="4:8">
      <c r="D1636" s="245"/>
      <c r="H1636" s="245"/>
    </row>
    <row r="1637" spans="4:8">
      <c r="D1637" s="245"/>
      <c r="H1637" s="245"/>
    </row>
    <row r="1638" spans="4:8">
      <c r="D1638" s="245"/>
      <c r="H1638" s="245"/>
    </row>
    <row r="1639" spans="4:8">
      <c r="D1639" s="245"/>
      <c r="H1639" s="245"/>
    </row>
    <row r="1640" spans="4:8">
      <c r="D1640" s="245"/>
      <c r="H1640" s="245"/>
    </row>
    <row r="1641" spans="4:8">
      <c r="D1641" s="245"/>
      <c r="H1641" s="245"/>
    </row>
    <row r="1642" spans="4:8">
      <c r="D1642" s="245"/>
      <c r="H1642" s="245"/>
    </row>
    <row r="1643" spans="4:8">
      <c r="D1643" s="245"/>
      <c r="H1643" s="245"/>
    </row>
    <row r="1644" spans="4:8">
      <c r="D1644" s="245"/>
      <c r="H1644" s="245"/>
    </row>
    <row r="1645" spans="4:8">
      <c r="D1645" s="245"/>
      <c r="H1645" s="245"/>
    </row>
    <row r="1646" spans="4:8">
      <c r="D1646" s="245"/>
      <c r="H1646" s="245"/>
    </row>
    <row r="1647" spans="4:8">
      <c r="D1647" s="245"/>
      <c r="H1647" s="245"/>
    </row>
    <row r="1648" spans="4:8">
      <c r="D1648" s="245"/>
      <c r="H1648" s="245"/>
    </row>
    <row r="1649" spans="4:8">
      <c r="D1649" s="245"/>
      <c r="H1649" s="245"/>
    </row>
    <row r="1650" spans="4:8">
      <c r="D1650" s="245"/>
      <c r="H1650" s="245"/>
    </row>
    <row r="1651" spans="4:8">
      <c r="D1651" s="245"/>
      <c r="H1651" s="245"/>
    </row>
    <row r="1652" spans="4:8">
      <c r="D1652" s="245"/>
      <c r="H1652" s="245"/>
    </row>
    <row r="1653" spans="4:8">
      <c r="D1653" s="245"/>
      <c r="H1653" s="245"/>
    </row>
    <row r="1654" spans="4:8">
      <c r="D1654" s="245"/>
      <c r="H1654" s="245"/>
    </row>
    <row r="1655" spans="4:8">
      <c r="D1655" s="245"/>
      <c r="H1655" s="245"/>
    </row>
    <row r="1656" spans="4:8">
      <c r="D1656" s="245"/>
      <c r="H1656" s="245"/>
    </row>
    <row r="1657" spans="4:8">
      <c r="D1657" s="245"/>
      <c r="H1657" s="245"/>
    </row>
    <row r="1658" spans="4:8">
      <c r="D1658" s="245"/>
      <c r="H1658" s="245"/>
    </row>
    <row r="1659" spans="4:8">
      <c r="D1659" s="245"/>
      <c r="H1659" s="245"/>
    </row>
    <row r="1660" spans="4:8">
      <c r="D1660" s="245"/>
      <c r="H1660" s="245"/>
    </row>
    <row r="1661" spans="4:8">
      <c r="D1661" s="245"/>
      <c r="H1661" s="245"/>
    </row>
    <row r="1662" spans="4:8">
      <c r="D1662" s="245"/>
      <c r="H1662" s="245"/>
    </row>
    <row r="1663" spans="4:8">
      <c r="D1663" s="245"/>
      <c r="H1663" s="245"/>
    </row>
    <row r="1664" spans="4:8">
      <c r="D1664" s="245"/>
      <c r="H1664" s="245"/>
    </row>
    <row r="1665" spans="4:8">
      <c r="D1665" s="245"/>
      <c r="H1665" s="245"/>
    </row>
    <row r="1666" spans="4:8">
      <c r="D1666" s="245"/>
      <c r="H1666" s="245"/>
    </row>
    <row r="1667" spans="4:8">
      <c r="D1667" s="245"/>
      <c r="H1667" s="245"/>
    </row>
    <row r="1668" spans="4:8">
      <c r="D1668" s="245"/>
      <c r="H1668" s="245"/>
    </row>
    <row r="1669" spans="4:8">
      <c r="D1669" s="245"/>
      <c r="H1669" s="245"/>
    </row>
    <row r="1670" spans="4:8">
      <c r="D1670" s="245"/>
      <c r="H1670" s="245"/>
    </row>
    <row r="1671" spans="4:8">
      <c r="D1671" s="245"/>
      <c r="H1671" s="245"/>
    </row>
    <row r="1672" spans="4:8">
      <c r="D1672" s="245"/>
      <c r="H1672" s="245"/>
    </row>
    <row r="1673" spans="4:8">
      <c r="D1673" s="245"/>
      <c r="H1673" s="245"/>
    </row>
    <row r="1674" spans="4:8">
      <c r="D1674" s="245"/>
      <c r="H1674" s="245"/>
    </row>
    <row r="1675" spans="4:8">
      <c r="D1675" s="245"/>
      <c r="H1675" s="245"/>
    </row>
    <row r="1676" spans="4:8">
      <c r="D1676" s="245"/>
      <c r="H1676" s="245"/>
    </row>
    <row r="1677" spans="4:8">
      <c r="D1677" s="245"/>
      <c r="H1677" s="245"/>
    </row>
    <row r="1678" spans="4:8">
      <c r="D1678" s="245"/>
      <c r="H1678" s="245"/>
    </row>
    <row r="1679" spans="4:8">
      <c r="D1679" s="245"/>
      <c r="H1679" s="245"/>
    </row>
    <row r="1680" spans="4:8">
      <c r="D1680" s="245"/>
      <c r="H1680" s="245"/>
    </row>
    <row r="1681" spans="4:8">
      <c r="D1681" s="245"/>
      <c r="H1681" s="245"/>
    </row>
    <row r="1682" spans="4:8">
      <c r="D1682" s="245"/>
      <c r="H1682" s="245"/>
    </row>
    <row r="1683" spans="4:8">
      <c r="D1683" s="245"/>
      <c r="H1683" s="245"/>
    </row>
    <row r="1684" spans="4:8">
      <c r="D1684" s="245"/>
      <c r="H1684" s="245"/>
    </row>
    <row r="1685" spans="4:8">
      <c r="D1685" s="245"/>
      <c r="H1685" s="245"/>
    </row>
    <row r="1686" spans="4:8">
      <c r="D1686" s="245"/>
      <c r="H1686" s="245"/>
    </row>
    <row r="1687" spans="4:8">
      <c r="D1687" s="245"/>
      <c r="H1687" s="245"/>
    </row>
    <row r="1688" spans="4:8">
      <c r="D1688" s="245"/>
      <c r="H1688" s="245"/>
    </row>
    <row r="1689" spans="4:8">
      <c r="D1689" s="245"/>
      <c r="H1689" s="245"/>
    </row>
    <row r="1690" spans="4:8">
      <c r="D1690" s="245"/>
      <c r="H1690" s="245"/>
    </row>
    <row r="1691" spans="4:8">
      <c r="D1691" s="245"/>
      <c r="H1691" s="245"/>
    </row>
    <row r="1692" spans="4:8">
      <c r="D1692" s="245"/>
      <c r="H1692" s="245"/>
    </row>
    <row r="1693" spans="4:8">
      <c r="D1693" s="245"/>
      <c r="H1693" s="245"/>
    </row>
    <row r="1694" spans="4:8">
      <c r="D1694" s="245"/>
      <c r="H1694" s="245"/>
    </row>
    <row r="1695" spans="4:8">
      <c r="D1695" s="245"/>
      <c r="H1695" s="245"/>
    </row>
    <row r="1696" spans="4:8">
      <c r="D1696" s="245"/>
      <c r="H1696" s="245"/>
    </row>
    <row r="1697" spans="4:8">
      <c r="D1697" s="245"/>
      <c r="H1697" s="245"/>
    </row>
    <row r="1698" spans="4:8">
      <c r="D1698" s="245"/>
      <c r="H1698" s="245"/>
    </row>
    <row r="1699" spans="4:8">
      <c r="D1699" s="245"/>
      <c r="H1699" s="245"/>
    </row>
    <row r="1700" spans="4:8">
      <c r="D1700" s="245"/>
      <c r="H1700" s="245"/>
    </row>
    <row r="1701" spans="4:8">
      <c r="D1701" s="245"/>
      <c r="H1701" s="245"/>
    </row>
    <row r="1702" spans="4:8">
      <c r="D1702" s="245"/>
      <c r="H1702" s="245"/>
    </row>
    <row r="1703" spans="4:8">
      <c r="D1703" s="245"/>
      <c r="H1703" s="245"/>
    </row>
    <row r="1704" spans="4:8">
      <c r="D1704" s="245"/>
      <c r="H1704" s="245"/>
    </row>
    <row r="1705" spans="4:8">
      <c r="D1705" s="245"/>
      <c r="H1705" s="245"/>
    </row>
    <row r="1706" spans="4:8">
      <c r="D1706" s="245"/>
      <c r="H1706" s="245"/>
    </row>
    <row r="1707" spans="4:8">
      <c r="D1707" s="245"/>
      <c r="H1707" s="245"/>
    </row>
    <row r="1708" spans="4:8">
      <c r="D1708" s="245"/>
      <c r="H1708" s="245"/>
    </row>
    <row r="1709" spans="4:8">
      <c r="D1709" s="245"/>
      <c r="H1709" s="245"/>
    </row>
    <row r="1710" spans="4:8">
      <c r="D1710" s="245"/>
      <c r="H1710" s="245"/>
    </row>
    <row r="1711" spans="4:8">
      <c r="D1711" s="245"/>
      <c r="H1711" s="245"/>
    </row>
    <row r="1712" spans="4:8">
      <c r="D1712" s="245"/>
      <c r="H1712" s="245"/>
    </row>
    <row r="1713" spans="4:8">
      <c r="D1713" s="245"/>
      <c r="H1713" s="245"/>
    </row>
    <row r="1714" spans="4:8">
      <c r="D1714" s="245"/>
      <c r="H1714" s="245"/>
    </row>
    <row r="1715" spans="4:8">
      <c r="D1715" s="245"/>
      <c r="H1715" s="245"/>
    </row>
    <row r="1716" spans="4:8">
      <c r="D1716" s="245"/>
      <c r="H1716" s="245"/>
    </row>
    <row r="1717" spans="4:8">
      <c r="D1717" s="245"/>
      <c r="H1717" s="245"/>
    </row>
    <row r="1718" spans="4:8">
      <c r="D1718" s="245"/>
      <c r="H1718" s="245"/>
    </row>
    <row r="1719" spans="4:8">
      <c r="D1719" s="245"/>
      <c r="H1719" s="245"/>
    </row>
    <row r="1720" spans="4:8">
      <c r="D1720" s="245"/>
      <c r="H1720" s="245"/>
    </row>
    <row r="1721" spans="4:8">
      <c r="D1721" s="245"/>
      <c r="H1721" s="245"/>
    </row>
    <row r="1722" spans="4:8">
      <c r="D1722" s="245"/>
      <c r="H1722" s="245"/>
    </row>
    <row r="1723" spans="4:8">
      <c r="D1723" s="245"/>
      <c r="H1723" s="245"/>
    </row>
    <row r="1724" spans="4:8">
      <c r="D1724" s="245"/>
      <c r="H1724" s="245"/>
    </row>
    <row r="1725" spans="4:8">
      <c r="D1725" s="245"/>
      <c r="H1725" s="245"/>
    </row>
    <row r="1726" spans="4:8">
      <c r="D1726" s="245"/>
      <c r="H1726" s="245"/>
    </row>
    <row r="1727" spans="4:8">
      <c r="D1727" s="245"/>
      <c r="H1727" s="245"/>
    </row>
    <row r="1728" spans="4:8">
      <c r="D1728" s="245"/>
      <c r="H1728" s="245"/>
    </row>
    <row r="1729" spans="4:8">
      <c r="D1729" s="245"/>
      <c r="H1729" s="245"/>
    </row>
    <row r="1730" spans="4:8">
      <c r="D1730" s="245"/>
      <c r="H1730" s="245"/>
    </row>
    <row r="1731" spans="4:8">
      <c r="D1731" s="245"/>
      <c r="H1731" s="245"/>
    </row>
    <row r="1732" spans="4:8">
      <c r="D1732" s="245"/>
      <c r="H1732" s="245"/>
    </row>
    <row r="1733" spans="4:8">
      <c r="D1733" s="245"/>
      <c r="H1733" s="245"/>
    </row>
    <row r="1734" spans="4:8">
      <c r="D1734" s="245"/>
      <c r="H1734" s="245"/>
    </row>
    <row r="1735" spans="4:8">
      <c r="D1735" s="245"/>
      <c r="H1735" s="245"/>
    </row>
    <row r="1736" spans="4:8">
      <c r="D1736" s="245"/>
      <c r="H1736" s="245"/>
    </row>
    <row r="1737" spans="4:8">
      <c r="D1737" s="245"/>
      <c r="H1737" s="245"/>
    </row>
    <row r="1738" spans="4:8">
      <c r="D1738" s="245"/>
      <c r="H1738" s="245"/>
    </row>
    <row r="1739" spans="4:8">
      <c r="D1739" s="245"/>
      <c r="H1739" s="245"/>
    </row>
    <row r="1740" spans="4:8">
      <c r="D1740" s="245"/>
      <c r="H1740" s="245"/>
    </row>
    <row r="1741" spans="4:8">
      <c r="D1741" s="245"/>
      <c r="H1741" s="245"/>
    </row>
    <row r="1742" spans="4:8">
      <c r="D1742" s="245"/>
      <c r="H1742" s="245"/>
    </row>
    <row r="1743" spans="4:8">
      <c r="D1743" s="245"/>
      <c r="H1743" s="245"/>
    </row>
    <row r="1744" spans="4:8">
      <c r="D1744" s="245"/>
      <c r="H1744" s="245"/>
    </row>
    <row r="1745" spans="4:8">
      <c r="D1745" s="245"/>
      <c r="H1745" s="245"/>
    </row>
    <row r="1746" spans="4:8">
      <c r="D1746" s="245"/>
      <c r="H1746" s="245"/>
    </row>
    <row r="1747" spans="4:8">
      <c r="D1747" s="245"/>
      <c r="H1747" s="245"/>
    </row>
    <row r="1748" spans="4:8">
      <c r="D1748" s="245"/>
      <c r="H1748" s="245"/>
    </row>
    <row r="1749" spans="4:8">
      <c r="D1749" s="245"/>
      <c r="H1749" s="245"/>
    </row>
    <row r="1750" spans="4:8">
      <c r="D1750" s="245"/>
      <c r="H1750" s="245"/>
    </row>
    <row r="1751" spans="4:8">
      <c r="D1751" s="245"/>
      <c r="H1751" s="245"/>
    </row>
    <row r="1752" spans="4:8">
      <c r="D1752" s="245"/>
      <c r="H1752" s="245"/>
    </row>
    <row r="1753" spans="4:8">
      <c r="D1753" s="245"/>
      <c r="H1753" s="245"/>
    </row>
    <row r="1754" spans="4:8">
      <c r="D1754" s="245"/>
      <c r="H1754" s="245"/>
    </row>
    <row r="1755" spans="4:8">
      <c r="D1755" s="245"/>
      <c r="H1755" s="245"/>
    </row>
    <row r="1756" spans="4:8">
      <c r="D1756" s="245"/>
      <c r="H1756" s="245"/>
    </row>
    <row r="1757" spans="4:8">
      <c r="D1757" s="245"/>
      <c r="H1757" s="245"/>
    </row>
    <row r="1758" spans="4:8">
      <c r="D1758" s="245"/>
      <c r="H1758" s="245"/>
    </row>
    <row r="1759" spans="4:8">
      <c r="D1759" s="245"/>
      <c r="H1759" s="245"/>
    </row>
    <row r="1760" spans="4:8">
      <c r="D1760" s="245"/>
      <c r="H1760" s="245"/>
    </row>
    <row r="1761" spans="4:8">
      <c r="D1761" s="245"/>
      <c r="H1761" s="245"/>
    </row>
    <row r="1762" spans="4:8">
      <c r="D1762" s="245"/>
      <c r="H1762" s="245"/>
    </row>
    <row r="1763" spans="4:8">
      <c r="D1763" s="245"/>
      <c r="H1763" s="245"/>
    </row>
    <row r="1764" spans="4:8">
      <c r="D1764" s="245"/>
      <c r="H1764" s="245"/>
    </row>
    <row r="1765" spans="4:8">
      <c r="D1765" s="245"/>
      <c r="H1765" s="245"/>
    </row>
    <row r="1766" spans="4:8">
      <c r="D1766" s="245"/>
      <c r="H1766" s="245"/>
    </row>
    <row r="1767" spans="4:8">
      <c r="D1767" s="245"/>
      <c r="H1767" s="245"/>
    </row>
    <row r="1768" spans="4:8">
      <c r="D1768" s="245"/>
      <c r="H1768" s="245"/>
    </row>
    <row r="1769" spans="4:8">
      <c r="D1769" s="245"/>
      <c r="H1769" s="245"/>
    </row>
    <row r="1770" spans="4:8">
      <c r="D1770" s="245"/>
      <c r="H1770" s="245"/>
    </row>
    <row r="1771" spans="4:8">
      <c r="D1771" s="245"/>
      <c r="H1771" s="245"/>
    </row>
    <row r="1772" spans="4:8">
      <c r="D1772" s="245"/>
      <c r="H1772" s="245"/>
    </row>
    <row r="1773" spans="4:8">
      <c r="D1773" s="245"/>
      <c r="H1773" s="245"/>
    </row>
    <row r="1774" spans="4:8">
      <c r="D1774" s="245"/>
      <c r="H1774" s="245"/>
    </row>
    <row r="1775" spans="4:8">
      <c r="D1775" s="245"/>
      <c r="H1775" s="245"/>
    </row>
    <row r="1776" spans="4:8">
      <c r="D1776" s="245"/>
      <c r="H1776" s="245"/>
    </row>
    <row r="1777" spans="4:8">
      <c r="D1777" s="245"/>
      <c r="H1777" s="245"/>
    </row>
    <row r="1778" spans="4:8">
      <c r="D1778" s="245"/>
      <c r="H1778" s="245"/>
    </row>
    <row r="1779" spans="4:8">
      <c r="D1779" s="245"/>
      <c r="H1779" s="245"/>
    </row>
    <row r="1780" spans="4:8">
      <c r="D1780" s="245"/>
      <c r="H1780" s="245"/>
    </row>
    <row r="1781" spans="4:8">
      <c r="D1781" s="245"/>
      <c r="H1781" s="245"/>
    </row>
    <row r="1782" spans="4:8">
      <c r="D1782" s="245"/>
      <c r="H1782" s="245"/>
    </row>
    <row r="1783" spans="4:8">
      <c r="D1783" s="245"/>
      <c r="H1783" s="245"/>
    </row>
    <row r="1784" spans="4:8">
      <c r="D1784" s="245"/>
      <c r="H1784" s="245"/>
    </row>
    <row r="1785" spans="4:8">
      <c r="D1785" s="245"/>
      <c r="H1785" s="245"/>
    </row>
    <row r="1786" spans="4:8">
      <c r="D1786" s="245"/>
      <c r="H1786" s="245"/>
    </row>
    <row r="1787" spans="4:8">
      <c r="D1787" s="245"/>
      <c r="H1787" s="245"/>
    </row>
    <row r="1788" spans="4:8">
      <c r="D1788" s="245"/>
      <c r="H1788" s="245"/>
    </row>
    <row r="1789" spans="4:8">
      <c r="D1789" s="245"/>
      <c r="H1789" s="245"/>
    </row>
    <row r="1790" spans="4:8">
      <c r="D1790" s="245"/>
      <c r="H1790" s="245"/>
    </row>
    <row r="1791" spans="4:8">
      <c r="D1791" s="245"/>
      <c r="H1791" s="245"/>
    </row>
    <row r="1792" spans="4:8">
      <c r="D1792" s="245"/>
      <c r="H1792" s="245"/>
    </row>
    <row r="1793" spans="4:8">
      <c r="D1793" s="245"/>
      <c r="H1793" s="245"/>
    </row>
    <row r="1794" spans="4:8">
      <c r="D1794" s="245"/>
      <c r="H1794" s="245"/>
    </row>
    <row r="1795" spans="4:8">
      <c r="D1795" s="245"/>
      <c r="H1795" s="245"/>
    </row>
    <row r="1796" spans="4:8">
      <c r="D1796" s="245"/>
      <c r="H1796" s="245"/>
    </row>
    <row r="1797" spans="4:8">
      <c r="D1797" s="245"/>
      <c r="H1797" s="245"/>
    </row>
    <row r="1798" spans="4:8">
      <c r="D1798" s="245"/>
      <c r="H1798" s="245"/>
    </row>
    <row r="1799" spans="4:8">
      <c r="D1799" s="245"/>
      <c r="H1799" s="245"/>
    </row>
    <row r="1800" spans="4:8">
      <c r="D1800" s="245"/>
      <c r="H1800" s="245"/>
    </row>
    <row r="1801" spans="4:8">
      <c r="D1801" s="245"/>
      <c r="H1801" s="245"/>
    </row>
    <row r="1802" spans="4:8">
      <c r="D1802" s="245"/>
      <c r="H1802" s="245"/>
    </row>
    <row r="1803" spans="4:8">
      <c r="D1803" s="245"/>
      <c r="H1803" s="245"/>
    </row>
    <row r="1804" spans="4:8">
      <c r="D1804" s="245"/>
      <c r="H1804" s="245"/>
    </row>
    <row r="1805" spans="4:8">
      <c r="D1805" s="245"/>
      <c r="H1805" s="245"/>
    </row>
    <row r="1806" spans="4:8">
      <c r="D1806" s="245"/>
      <c r="H1806" s="245"/>
    </row>
    <row r="1807" spans="4:8">
      <c r="D1807" s="245"/>
      <c r="H1807" s="245"/>
    </row>
    <row r="1808" spans="4:8">
      <c r="D1808" s="245"/>
      <c r="H1808" s="245"/>
    </row>
    <row r="1809" spans="4:8">
      <c r="D1809" s="245"/>
      <c r="H1809" s="245"/>
    </row>
    <row r="1810" spans="4:8">
      <c r="D1810" s="245"/>
      <c r="H1810" s="245"/>
    </row>
    <row r="1811" spans="4:8">
      <c r="D1811" s="245"/>
      <c r="H1811" s="245"/>
    </row>
    <row r="1812" spans="4:8">
      <c r="D1812" s="245"/>
      <c r="H1812" s="245"/>
    </row>
    <row r="1813" spans="4:8">
      <c r="D1813" s="245"/>
      <c r="H1813" s="245"/>
    </row>
    <row r="1814" spans="4:8">
      <c r="D1814" s="245"/>
      <c r="H1814" s="245"/>
    </row>
    <row r="1815" spans="4:8">
      <c r="D1815" s="245"/>
      <c r="H1815" s="245"/>
    </row>
    <row r="1816" spans="4:8">
      <c r="D1816" s="245"/>
      <c r="H1816" s="245"/>
    </row>
    <row r="1817" spans="4:8">
      <c r="D1817" s="245"/>
      <c r="H1817" s="245"/>
    </row>
    <row r="1818" spans="4:8">
      <c r="D1818" s="245"/>
      <c r="H1818" s="245"/>
    </row>
    <row r="1819" spans="4:8">
      <c r="D1819" s="245"/>
      <c r="H1819" s="245"/>
    </row>
    <row r="1820" spans="4:8">
      <c r="D1820" s="245"/>
      <c r="H1820" s="245"/>
    </row>
    <row r="1821" spans="4:8">
      <c r="D1821" s="245"/>
      <c r="H1821" s="245"/>
    </row>
    <row r="1822" spans="4:8">
      <c r="D1822" s="245"/>
      <c r="H1822" s="245"/>
    </row>
    <row r="1823" spans="4:8">
      <c r="D1823" s="245"/>
      <c r="H1823" s="245"/>
    </row>
    <row r="1824" spans="4:8">
      <c r="D1824" s="245"/>
      <c r="H1824" s="245"/>
    </row>
    <row r="1825" spans="4:8">
      <c r="D1825" s="245"/>
      <c r="H1825" s="245"/>
    </row>
    <row r="1826" spans="4:8">
      <c r="D1826" s="245"/>
      <c r="H1826" s="245"/>
    </row>
    <row r="1827" spans="4:8">
      <c r="D1827" s="245"/>
      <c r="H1827" s="245"/>
    </row>
    <row r="1828" spans="4:8">
      <c r="D1828" s="245"/>
      <c r="H1828" s="245"/>
    </row>
    <row r="1829" spans="4:8">
      <c r="D1829" s="245"/>
      <c r="H1829" s="245"/>
    </row>
    <row r="1830" spans="4:8">
      <c r="D1830" s="245"/>
      <c r="H1830" s="245"/>
    </row>
    <row r="1831" spans="4:8">
      <c r="D1831" s="245"/>
      <c r="H1831" s="245"/>
    </row>
    <row r="1832" spans="4:8">
      <c r="D1832" s="245"/>
      <c r="H1832" s="245"/>
    </row>
    <row r="1833" spans="4:8">
      <c r="D1833" s="245"/>
      <c r="H1833" s="245"/>
    </row>
    <row r="1834" spans="4:8">
      <c r="D1834" s="245"/>
      <c r="H1834" s="245"/>
    </row>
    <row r="1835" spans="4:8">
      <c r="D1835" s="245"/>
      <c r="H1835" s="245"/>
    </row>
    <row r="1836" spans="4:8">
      <c r="D1836" s="245"/>
      <c r="H1836" s="245"/>
    </row>
    <row r="1837" spans="4:8">
      <c r="D1837" s="245"/>
      <c r="H1837" s="245"/>
    </row>
    <row r="1838" spans="4:8">
      <c r="D1838" s="245"/>
      <c r="H1838" s="245"/>
    </row>
    <row r="1839" spans="4:8">
      <c r="D1839" s="245"/>
      <c r="H1839" s="245"/>
    </row>
    <row r="1840" spans="4:8">
      <c r="D1840" s="245"/>
      <c r="H1840" s="245"/>
    </row>
    <row r="1841" spans="4:8">
      <c r="D1841" s="245"/>
      <c r="H1841" s="245"/>
    </row>
    <row r="1842" spans="4:8">
      <c r="D1842" s="245"/>
      <c r="H1842" s="245"/>
    </row>
    <row r="1843" spans="4:8">
      <c r="D1843" s="245"/>
      <c r="H1843" s="245"/>
    </row>
    <row r="1844" spans="4:8">
      <c r="D1844" s="245"/>
      <c r="H1844" s="245"/>
    </row>
    <row r="1845" spans="4:8">
      <c r="D1845" s="245"/>
      <c r="H1845" s="245"/>
    </row>
    <row r="1846" spans="4:8">
      <c r="D1846" s="245"/>
      <c r="H1846" s="245"/>
    </row>
    <row r="1847" spans="4:8">
      <c r="D1847" s="245"/>
      <c r="H1847" s="245"/>
    </row>
    <row r="1848" spans="4:8">
      <c r="D1848" s="245"/>
      <c r="H1848" s="245"/>
    </row>
    <row r="1849" spans="4:8">
      <c r="D1849" s="245"/>
      <c r="H1849" s="245"/>
    </row>
    <row r="1850" spans="4:8">
      <c r="D1850" s="245"/>
      <c r="H1850" s="245"/>
    </row>
    <row r="1851" spans="4:8">
      <c r="D1851" s="245"/>
      <c r="H1851" s="245"/>
    </row>
    <row r="1852" spans="4:8">
      <c r="D1852" s="245"/>
      <c r="H1852" s="245"/>
    </row>
    <row r="1853" spans="4:8">
      <c r="D1853" s="245"/>
      <c r="H1853" s="245"/>
    </row>
    <row r="1854" spans="4:8">
      <c r="D1854" s="245"/>
      <c r="H1854" s="245"/>
    </row>
    <row r="1855" spans="4:8">
      <c r="D1855" s="245"/>
      <c r="H1855" s="245"/>
    </row>
    <row r="1856" spans="4:8">
      <c r="D1856" s="245"/>
      <c r="H1856" s="245"/>
    </row>
    <row r="1857" spans="4:8">
      <c r="D1857" s="245"/>
      <c r="H1857" s="245"/>
    </row>
    <row r="1858" spans="4:8">
      <c r="D1858" s="245"/>
      <c r="H1858" s="245"/>
    </row>
    <row r="1859" spans="4:8">
      <c r="D1859" s="245"/>
      <c r="H1859" s="245"/>
    </row>
    <row r="1860" spans="4:8">
      <c r="D1860" s="245"/>
      <c r="H1860" s="245"/>
    </row>
    <row r="1861" spans="4:8">
      <c r="D1861" s="245"/>
      <c r="H1861" s="245"/>
    </row>
    <row r="1862" spans="4:8">
      <c r="D1862" s="245"/>
      <c r="H1862" s="245"/>
    </row>
    <row r="1863" spans="4:8">
      <c r="D1863" s="245"/>
      <c r="H1863" s="245"/>
    </row>
    <row r="1864" spans="4:8">
      <c r="D1864" s="245"/>
      <c r="H1864" s="245"/>
    </row>
    <row r="1865" spans="4:8">
      <c r="D1865" s="245"/>
      <c r="H1865" s="245"/>
    </row>
    <row r="1866" spans="4:8">
      <c r="D1866" s="245"/>
      <c r="H1866" s="245"/>
    </row>
    <row r="1867" spans="4:8">
      <c r="D1867" s="245"/>
      <c r="H1867" s="245"/>
    </row>
    <row r="1868" spans="4:8">
      <c r="D1868" s="245"/>
      <c r="H1868" s="245"/>
    </row>
    <row r="1869" spans="4:8">
      <c r="D1869" s="245"/>
      <c r="H1869" s="245"/>
    </row>
    <row r="1870" spans="4:8">
      <c r="D1870" s="245"/>
      <c r="H1870" s="245"/>
    </row>
    <row r="1871" spans="4:8">
      <c r="D1871" s="245"/>
      <c r="H1871" s="245"/>
    </row>
    <row r="1872" spans="4:8">
      <c r="D1872" s="245"/>
      <c r="H1872" s="245"/>
    </row>
    <row r="1873" spans="4:8">
      <c r="D1873" s="245"/>
      <c r="H1873" s="245"/>
    </row>
    <row r="1874" spans="4:8">
      <c r="D1874" s="245"/>
      <c r="H1874" s="245"/>
    </row>
    <row r="1875" spans="4:8">
      <c r="D1875" s="245"/>
      <c r="H1875" s="245"/>
    </row>
    <row r="1876" spans="4:8">
      <c r="D1876" s="245"/>
      <c r="H1876" s="245"/>
    </row>
    <row r="1877" spans="4:8">
      <c r="D1877" s="245"/>
      <c r="H1877" s="245"/>
    </row>
    <row r="1878" spans="4:8">
      <c r="D1878" s="245"/>
      <c r="H1878" s="245"/>
    </row>
    <row r="1879" spans="4:8">
      <c r="D1879" s="245"/>
      <c r="H1879" s="245"/>
    </row>
    <row r="1880" spans="4:8">
      <c r="D1880" s="245"/>
      <c r="H1880" s="245"/>
    </row>
    <row r="1881" spans="4:8">
      <c r="D1881" s="245"/>
      <c r="H1881" s="245"/>
    </row>
    <row r="1882" spans="4:8">
      <c r="D1882" s="245"/>
      <c r="H1882" s="245"/>
    </row>
    <row r="1883" spans="4:8">
      <c r="D1883" s="245"/>
      <c r="H1883" s="245"/>
    </row>
    <row r="1884" spans="4:8">
      <c r="D1884" s="245"/>
      <c r="H1884" s="245"/>
    </row>
    <row r="1885" spans="4:8">
      <c r="D1885" s="245"/>
      <c r="H1885" s="245"/>
    </row>
    <row r="1886" spans="4:8">
      <c r="D1886" s="245"/>
      <c r="H1886" s="245"/>
    </row>
    <row r="1887" spans="4:8">
      <c r="D1887" s="245"/>
      <c r="H1887" s="245"/>
    </row>
    <row r="1888" spans="4:8">
      <c r="D1888" s="245"/>
      <c r="H1888" s="245"/>
    </row>
    <row r="1889" spans="4:8">
      <c r="D1889" s="245"/>
      <c r="H1889" s="245"/>
    </row>
    <row r="1890" spans="4:8">
      <c r="D1890" s="245"/>
      <c r="H1890" s="245"/>
    </row>
    <row r="1891" spans="4:8">
      <c r="D1891" s="245"/>
      <c r="H1891" s="245"/>
    </row>
    <row r="1892" spans="4:8">
      <c r="D1892" s="245"/>
      <c r="H1892" s="245"/>
    </row>
    <row r="1893" spans="4:8">
      <c r="D1893" s="245"/>
      <c r="H1893" s="245"/>
    </row>
    <row r="1894" spans="4:8">
      <c r="D1894" s="245"/>
      <c r="H1894" s="245"/>
    </row>
    <row r="1895" spans="4:8">
      <c r="D1895" s="245"/>
      <c r="H1895" s="245"/>
    </row>
    <row r="1896" spans="4:8">
      <c r="D1896" s="245"/>
      <c r="H1896" s="245"/>
    </row>
    <row r="1897" spans="4:8">
      <c r="D1897" s="245"/>
      <c r="H1897" s="245"/>
    </row>
    <row r="1898" spans="4:8">
      <c r="D1898" s="245"/>
      <c r="H1898" s="245"/>
    </row>
    <row r="1899" spans="4:8">
      <c r="D1899" s="245"/>
      <c r="H1899" s="245"/>
    </row>
    <row r="1900" spans="4:8">
      <c r="D1900" s="245"/>
      <c r="H1900" s="245"/>
    </row>
    <row r="1901" spans="4:8">
      <c r="D1901" s="245"/>
      <c r="H1901" s="245"/>
    </row>
    <row r="1902" spans="4:8">
      <c r="D1902" s="245"/>
      <c r="H1902" s="245"/>
    </row>
    <row r="1903" spans="4:8">
      <c r="D1903" s="245"/>
      <c r="H1903" s="245"/>
    </row>
    <row r="1904" spans="4:8">
      <c r="D1904" s="245"/>
      <c r="H1904" s="245"/>
    </row>
    <row r="1905" spans="4:8">
      <c r="D1905" s="245"/>
      <c r="H1905" s="245"/>
    </row>
    <row r="1906" spans="4:8">
      <c r="D1906" s="245"/>
      <c r="H1906" s="245"/>
    </row>
    <row r="1907" spans="4:8">
      <c r="D1907" s="245"/>
      <c r="H1907" s="245"/>
    </row>
    <row r="1908" spans="4:8">
      <c r="D1908" s="245"/>
      <c r="H1908" s="245"/>
    </row>
    <row r="1909" spans="4:8">
      <c r="D1909" s="245"/>
      <c r="H1909" s="245"/>
    </row>
    <row r="1910" spans="4:8">
      <c r="D1910" s="245"/>
      <c r="H1910" s="245"/>
    </row>
    <row r="1911" spans="4:8">
      <c r="D1911" s="245"/>
      <c r="H1911" s="245"/>
    </row>
    <row r="1912" spans="4:8">
      <c r="D1912" s="245"/>
      <c r="H1912" s="245"/>
    </row>
    <row r="1913" spans="4:8">
      <c r="D1913" s="245"/>
      <c r="H1913" s="245"/>
    </row>
    <row r="1914" spans="4:8">
      <c r="D1914" s="245"/>
      <c r="H1914" s="245"/>
    </row>
    <row r="1915" spans="4:8">
      <c r="D1915" s="245"/>
      <c r="H1915" s="245"/>
    </row>
    <row r="1916" spans="4:8">
      <c r="D1916" s="245"/>
      <c r="H1916" s="245"/>
    </row>
    <row r="1917" spans="4:8">
      <c r="D1917" s="245"/>
      <c r="H1917" s="245"/>
    </row>
    <row r="1918" spans="4:8">
      <c r="D1918" s="245"/>
      <c r="H1918" s="245"/>
    </row>
    <row r="1919" spans="4:8">
      <c r="D1919" s="245"/>
      <c r="H1919" s="245"/>
    </row>
    <row r="1920" spans="4:8">
      <c r="D1920" s="245"/>
      <c r="H1920" s="245"/>
    </row>
    <row r="1921" spans="4:8">
      <c r="D1921" s="245"/>
      <c r="H1921" s="245"/>
    </row>
    <row r="1922" spans="4:8">
      <c r="D1922" s="245"/>
      <c r="H1922" s="245"/>
    </row>
    <row r="1923" spans="4:8">
      <c r="D1923" s="245"/>
      <c r="H1923" s="245"/>
    </row>
    <row r="1924" spans="4:8">
      <c r="D1924" s="245"/>
      <c r="H1924" s="245"/>
    </row>
    <row r="1925" spans="4:8">
      <c r="D1925" s="245"/>
      <c r="H1925" s="245"/>
    </row>
    <row r="1926" spans="4:8">
      <c r="D1926" s="245"/>
      <c r="H1926" s="245"/>
    </row>
    <row r="1927" spans="4:8">
      <c r="D1927" s="245"/>
      <c r="H1927" s="245"/>
    </row>
    <row r="1928" spans="4:8">
      <c r="D1928" s="245"/>
      <c r="H1928" s="245"/>
    </row>
    <row r="1929" spans="4:8">
      <c r="D1929" s="245"/>
      <c r="H1929" s="245"/>
    </row>
    <row r="1930" spans="4:8">
      <c r="D1930" s="245"/>
      <c r="H1930" s="245"/>
    </row>
    <row r="1931" spans="4:8">
      <c r="D1931" s="245"/>
      <c r="H1931" s="245"/>
    </row>
    <row r="1932" spans="4:8">
      <c r="D1932" s="245"/>
      <c r="H1932" s="245"/>
    </row>
    <row r="1933" spans="4:8">
      <c r="D1933" s="245"/>
      <c r="H1933" s="245"/>
    </row>
    <row r="1934" spans="4:8">
      <c r="D1934" s="245"/>
      <c r="H1934" s="245"/>
    </row>
    <row r="1935" spans="4:8">
      <c r="D1935" s="245"/>
      <c r="H1935" s="245"/>
    </row>
    <row r="1936" spans="4:8">
      <c r="D1936" s="245"/>
      <c r="H1936" s="245"/>
    </row>
    <row r="1937" spans="4:8">
      <c r="D1937" s="245"/>
      <c r="H1937" s="245"/>
    </row>
    <row r="1938" spans="4:8">
      <c r="D1938" s="245"/>
      <c r="H1938" s="245"/>
    </row>
    <row r="1939" spans="4:8">
      <c r="D1939" s="245"/>
      <c r="H1939" s="245"/>
    </row>
    <row r="1940" spans="4:8">
      <c r="D1940" s="245"/>
      <c r="H1940" s="245"/>
    </row>
    <row r="1941" spans="4:8">
      <c r="D1941" s="245"/>
      <c r="H1941" s="245"/>
    </row>
    <row r="1942" spans="4:8">
      <c r="D1942" s="245"/>
      <c r="H1942" s="245"/>
    </row>
    <row r="1943" spans="4:8">
      <c r="D1943" s="245"/>
      <c r="H1943" s="245"/>
    </row>
    <row r="1944" spans="4:8">
      <c r="D1944" s="245"/>
      <c r="H1944" s="245"/>
    </row>
    <row r="1945" spans="4:8">
      <c r="D1945" s="245"/>
      <c r="H1945" s="245"/>
    </row>
    <row r="1946" spans="4:8">
      <c r="D1946" s="245"/>
      <c r="H1946" s="245"/>
    </row>
    <row r="1947" spans="4:8">
      <c r="D1947" s="245"/>
      <c r="H1947" s="245"/>
    </row>
    <row r="1948" spans="4:8">
      <c r="D1948" s="245"/>
      <c r="H1948" s="245"/>
    </row>
    <row r="1949" spans="4:8">
      <c r="D1949" s="245"/>
      <c r="H1949" s="245"/>
    </row>
    <row r="1950" spans="4:8">
      <c r="D1950" s="245"/>
      <c r="H1950" s="245"/>
    </row>
    <row r="1951" spans="4:8">
      <c r="D1951" s="245"/>
      <c r="H1951" s="245"/>
    </row>
    <row r="1952" spans="4:8">
      <c r="D1952" s="245"/>
      <c r="H1952" s="245"/>
    </row>
    <row r="1953" spans="4:8">
      <c r="D1953" s="245"/>
      <c r="H1953" s="245"/>
    </row>
    <row r="1954" spans="4:8">
      <c r="D1954" s="245"/>
      <c r="H1954" s="245"/>
    </row>
    <row r="1955" spans="4:8">
      <c r="D1955" s="245"/>
      <c r="H1955" s="245"/>
    </row>
    <row r="1956" spans="4:8">
      <c r="D1956" s="245"/>
      <c r="H1956" s="245"/>
    </row>
    <row r="1957" spans="4:8">
      <c r="D1957" s="245"/>
      <c r="H1957" s="245"/>
    </row>
    <row r="1958" spans="4:8">
      <c r="D1958" s="245"/>
      <c r="H1958" s="245"/>
    </row>
    <row r="1959" spans="4:8">
      <c r="D1959" s="245"/>
      <c r="H1959" s="245"/>
    </row>
    <row r="1960" spans="4:8">
      <c r="D1960" s="245"/>
      <c r="H1960" s="245"/>
    </row>
    <row r="1961" spans="4:8">
      <c r="D1961" s="245"/>
      <c r="H1961" s="245"/>
    </row>
    <row r="1962" spans="4:8">
      <c r="D1962" s="245"/>
      <c r="H1962" s="245"/>
    </row>
    <row r="1963" spans="4:8">
      <c r="D1963" s="245"/>
      <c r="H1963" s="245"/>
    </row>
    <row r="1964" spans="4:8">
      <c r="D1964" s="245"/>
      <c r="H1964" s="245"/>
    </row>
    <row r="1965" spans="4:8">
      <c r="D1965" s="245"/>
      <c r="H1965" s="245"/>
    </row>
    <row r="1966" spans="4:8">
      <c r="D1966" s="245"/>
      <c r="H1966" s="245"/>
    </row>
    <row r="1967" spans="4:8">
      <c r="D1967" s="245"/>
      <c r="H1967" s="245"/>
    </row>
    <row r="1968" spans="4:8">
      <c r="D1968" s="245"/>
      <c r="H1968" s="245"/>
    </row>
    <row r="1969" spans="4:8">
      <c r="D1969" s="245"/>
      <c r="H1969" s="245"/>
    </row>
    <row r="1970" spans="4:8">
      <c r="D1970" s="245"/>
      <c r="H1970" s="245"/>
    </row>
    <row r="1971" spans="4:8">
      <c r="D1971" s="245"/>
      <c r="H1971" s="245"/>
    </row>
    <row r="1972" spans="4:8">
      <c r="D1972" s="245"/>
      <c r="H1972" s="245"/>
    </row>
    <row r="1973" spans="4:8">
      <c r="D1973" s="245"/>
      <c r="H1973" s="245"/>
    </row>
    <row r="1974" spans="4:8">
      <c r="D1974" s="245"/>
      <c r="H1974" s="245"/>
    </row>
    <row r="1975" spans="4:8">
      <c r="D1975" s="245"/>
      <c r="H1975" s="245"/>
    </row>
    <row r="1976" spans="4:8">
      <c r="D1976" s="245"/>
      <c r="H1976" s="245"/>
    </row>
    <row r="1977" spans="4:8">
      <c r="D1977" s="245"/>
      <c r="H1977" s="245"/>
    </row>
    <row r="1978" spans="4:8">
      <c r="D1978" s="245"/>
      <c r="H1978" s="245"/>
    </row>
    <row r="1979" spans="4:8">
      <c r="D1979" s="245"/>
      <c r="H1979" s="245"/>
    </row>
    <row r="1980" spans="4:8">
      <c r="D1980" s="245"/>
      <c r="H1980" s="245"/>
    </row>
    <row r="1981" spans="4:8">
      <c r="D1981" s="245"/>
      <c r="H1981" s="245"/>
    </row>
    <row r="1982" spans="4:8">
      <c r="D1982" s="245"/>
      <c r="H1982" s="245"/>
    </row>
    <row r="1983" spans="4:8">
      <c r="D1983" s="245"/>
      <c r="H1983" s="245"/>
    </row>
    <row r="1984" spans="4:8">
      <c r="D1984" s="245"/>
      <c r="H1984" s="245"/>
    </row>
    <row r="1985" spans="4:8">
      <c r="D1985" s="245"/>
      <c r="H1985" s="245"/>
    </row>
    <row r="1986" spans="4:8">
      <c r="D1986" s="245"/>
      <c r="H1986" s="245"/>
    </row>
    <row r="1987" spans="4:8">
      <c r="D1987" s="245"/>
      <c r="H1987" s="245"/>
    </row>
    <row r="1988" spans="4:8">
      <c r="D1988" s="245"/>
      <c r="H1988" s="245"/>
    </row>
    <row r="1989" spans="4:8">
      <c r="D1989" s="245"/>
      <c r="H1989" s="245"/>
    </row>
    <row r="1990" spans="4:8">
      <c r="D1990" s="245"/>
      <c r="H1990" s="245"/>
    </row>
    <row r="1991" spans="4:8">
      <c r="D1991" s="245"/>
      <c r="H1991" s="245"/>
    </row>
    <row r="1992" spans="4:8">
      <c r="D1992" s="245"/>
      <c r="H1992" s="245"/>
    </row>
    <row r="1993" spans="4:8">
      <c r="D1993" s="245"/>
      <c r="H1993" s="245"/>
    </row>
    <row r="1994" spans="4:8">
      <c r="D1994" s="245"/>
      <c r="H1994" s="245"/>
    </row>
    <row r="1995" spans="4:8">
      <c r="D1995" s="245"/>
      <c r="H1995" s="245"/>
    </row>
    <row r="1996" spans="4:8">
      <c r="D1996" s="245"/>
      <c r="H1996" s="245"/>
    </row>
    <row r="1997" spans="4:8">
      <c r="D1997" s="245"/>
      <c r="H1997" s="245"/>
    </row>
    <row r="1998" spans="4:8">
      <c r="D1998" s="245"/>
      <c r="H1998" s="245"/>
    </row>
    <row r="1999" spans="4:8">
      <c r="D1999" s="245"/>
      <c r="H1999" s="245"/>
    </row>
    <row r="2000" spans="4:8">
      <c r="D2000" s="245"/>
      <c r="H2000" s="245"/>
    </row>
    <row r="2001" spans="4:8">
      <c r="D2001" s="245"/>
      <c r="H2001" s="245"/>
    </row>
    <row r="2002" spans="4:8">
      <c r="D2002" s="245"/>
      <c r="H2002" s="245"/>
    </row>
    <row r="2003" spans="4:8">
      <c r="D2003" s="245"/>
      <c r="H2003" s="245"/>
    </row>
    <row r="2004" spans="4:8">
      <c r="D2004" s="245"/>
      <c r="H2004" s="245"/>
    </row>
    <row r="2005" spans="4:8">
      <c r="D2005" s="245"/>
      <c r="H2005" s="245"/>
    </row>
    <row r="2006" spans="4:8">
      <c r="D2006" s="245"/>
      <c r="H2006" s="245"/>
    </row>
    <row r="2007" spans="4:8">
      <c r="D2007" s="245"/>
      <c r="H2007" s="245"/>
    </row>
    <row r="2008" spans="4:8">
      <c r="D2008" s="245"/>
      <c r="H2008" s="245"/>
    </row>
    <row r="2009" spans="4:8">
      <c r="D2009" s="245"/>
      <c r="H2009" s="245"/>
    </row>
    <row r="2010" spans="4:8">
      <c r="D2010" s="245"/>
      <c r="H2010" s="245"/>
    </row>
    <row r="2011" spans="4:8">
      <c r="D2011" s="245"/>
      <c r="H2011" s="245"/>
    </row>
    <row r="2012" spans="4:8">
      <c r="D2012" s="245"/>
      <c r="H2012" s="245"/>
    </row>
    <row r="2013" spans="4:8">
      <c r="D2013" s="245"/>
      <c r="H2013" s="245"/>
    </row>
    <row r="2014" spans="4:8">
      <c r="D2014" s="245"/>
      <c r="H2014" s="245"/>
    </row>
    <row r="2015" spans="4:8">
      <c r="D2015" s="245"/>
      <c r="H2015" s="245"/>
    </row>
    <row r="2016" spans="4:8">
      <c r="D2016" s="245"/>
      <c r="H2016" s="245"/>
    </row>
    <row r="2017" spans="4:8">
      <c r="D2017" s="245"/>
      <c r="H2017" s="245"/>
    </row>
    <row r="2018" spans="4:8">
      <c r="D2018" s="245"/>
      <c r="H2018" s="245"/>
    </row>
    <row r="2019" spans="4:8">
      <c r="D2019" s="245"/>
      <c r="H2019" s="245"/>
    </row>
    <row r="2020" spans="4:8">
      <c r="D2020" s="245"/>
      <c r="H2020" s="245"/>
    </row>
    <row r="2021" spans="4:8">
      <c r="D2021" s="245"/>
      <c r="H2021" s="245"/>
    </row>
    <row r="2022" spans="4:8">
      <c r="D2022" s="245"/>
      <c r="H2022" s="245"/>
    </row>
    <row r="2023" spans="4:8">
      <c r="D2023" s="245"/>
      <c r="H2023" s="245"/>
    </row>
    <row r="2024" spans="4:8">
      <c r="D2024" s="245"/>
      <c r="H2024" s="245"/>
    </row>
    <row r="2025" spans="4:8">
      <c r="D2025" s="245"/>
      <c r="H2025" s="245"/>
    </row>
    <row r="2026" spans="4:8">
      <c r="D2026" s="245"/>
      <c r="H2026" s="245"/>
    </row>
    <row r="2027" spans="4:8">
      <c r="D2027" s="245"/>
      <c r="H2027" s="245"/>
    </row>
    <row r="2028" spans="4:8">
      <c r="D2028" s="245"/>
      <c r="H2028" s="245"/>
    </row>
    <row r="2029" spans="4:8">
      <c r="D2029" s="245"/>
      <c r="H2029" s="245"/>
    </row>
    <row r="2030" spans="4:8">
      <c r="D2030" s="245"/>
      <c r="H2030" s="245"/>
    </row>
    <row r="2031" spans="4:8">
      <c r="D2031" s="245"/>
      <c r="H2031" s="245"/>
    </row>
    <row r="2032" spans="4:8">
      <c r="D2032" s="245"/>
      <c r="H2032" s="245"/>
    </row>
    <row r="2033" spans="4:8">
      <c r="D2033" s="245"/>
      <c r="H2033" s="245"/>
    </row>
    <row r="2034" spans="4:8">
      <c r="D2034" s="245"/>
      <c r="H2034" s="245"/>
    </row>
    <row r="2035" spans="4:8">
      <c r="D2035" s="245"/>
      <c r="H2035" s="245"/>
    </row>
    <row r="2036" spans="4:8">
      <c r="D2036" s="245"/>
      <c r="H2036" s="245"/>
    </row>
    <row r="2037" spans="4:8">
      <c r="D2037" s="245"/>
      <c r="H2037" s="245"/>
    </row>
    <row r="2038" spans="4:8">
      <c r="D2038" s="245"/>
      <c r="H2038" s="245"/>
    </row>
    <row r="2039" spans="4:8">
      <c r="D2039" s="245"/>
      <c r="H2039" s="245"/>
    </row>
    <row r="2040" spans="4:8">
      <c r="D2040" s="245"/>
      <c r="H2040" s="245"/>
    </row>
    <row r="2041" spans="4:8">
      <c r="D2041" s="245"/>
      <c r="H2041" s="245"/>
    </row>
    <row r="2042" spans="4:8">
      <c r="D2042" s="245"/>
      <c r="H2042" s="245"/>
    </row>
    <row r="2043" spans="4:8">
      <c r="D2043" s="245"/>
      <c r="H2043" s="245"/>
    </row>
    <row r="2044" spans="4:8">
      <c r="D2044" s="245"/>
      <c r="H2044" s="245"/>
    </row>
    <row r="2045" spans="4:8">
      <c r="D2045" s="245"/>
      <c r="H2045" s="245"/>
    </row>
    <row r="2046" spans="4:8">
      <c r="D2046" s="245"/>
      <c r="H2046" s="245"/>
    </row>
    <row r="2047" spans="4:8">
      <c r="D2047" s="245"/>
      <c r="H2047" s="245"/>
    </row>
    <row r="2048" spans="4:8">
      <c r="D2048" s="245"/>
      <c r="H2048" s="245"/>
    </row>
    <row r="2049" spans="4:8">
      <c r="D2049" s="245"/>
      <c r="H2049" s="245"/>
    </row>
    <row r="2050" spans="4:8">
      <c r="D2050" s="245"/>
      <c r="H2050" s="245"/>
    </row>
    <row r="2051" spans="4:8">
      <c r="D2051" s="245"/>
      <c r="H2051" s="245"/>
    </row>
    <row r="2052" spans="4:8">
      <c r="D2052" s="245"/>
      <c r="H2052" s="245"/>
    </row>
    <row r="2053" spans="4:8">
      <c r="D2053" s="245"/>
      <c r="H2053" s="245"/>
    </row>
    <row r="2054" spans="4:8">
      <c r="D2054" s="245"/>
      <c r="H2054" s="245"/>
    </row>
    <row r="2055" spans="4:8">
      <c r="D2055" s="245"/>
      <c r="H2055" s="245"/>
    </row>
    <row r="2056" spans="4:8">
      <c r="D2056" s="245"/>
      <c r="H2056" s="245"/>
    </row>
    <row r="2057" spans="4:8">
      <c r="D2057" s="245"/>
      <c r="H2057" s="245"/>
    </row>
    <row r="2058" spans="4:8">
      <c r="D2058" s="245"/>
      <c r="H2058" s="245"/>
    </row>
    <row r="2059" spans="4:8">
      <c r="D2059" s="245"/>
      <c r="H2059" s="245"/>
    </row>
    <row r="2060" spans="4:8">
      <c r="D2060" s="245"/>
      <c r="H2060" s="245"/>
    </row>
    <row r="2061" spans="4:8">
      <c r="D2061" s="245"/>
      <c r="H2061" s="245"/>
    </row>
    <row r="2062" spans="4:8">
      <c r="D2062" s="245"/>
      <c r="H2062" s="245"/>
    </row>
    <row r="2063" spans="4:8">
      <c r="D2063" s="245"/>
      <c r="H2063" s="245"/>
    </row>
    <row r="2064" spans="4:8">
      <c r="D2064" s="245"/>
      <c r="H2064" s="245"/>
    </row>
    <row r="2065" spans="4:8">
      <c r="D2065" s="245"/>
      <c r="H2065" s="245"/>
    </row>
    <row r="2066" spans="4:8">
      <c r="D2066" s="245"/>
      <c r="H2066" s="245"/>
    </row>
    <row r="2067" spans="4:8">
      <c r="D2067" s="245"/>
      <c r="H2067" s="245"/>
    </row>
    <row r="2068" spans="4:8">
      <c r="D2068" s="245"/>
      <c r="H2068" s="245"/>
    </row>
    <row r="2069" spans="4:8">
      <c r="D2069" s="245"/>
      <c r="H2069" s="245"/>
    </row>
    <row r="2070" spans="4:8">
      <c r="D2070" s="245"/>
      <c r="H2070" s="245"/>
    </row>
    <row r="2071" spans="4:8">
      <c r="D2071" s="245"/>
      <c r="H2071" s="245"/>
    </row>
    <row r="2072" spans="4:8">
      <c r="D2072" s="245"/>
      <c r="H2072" s="245"/>
    </row>
    <row r="2073" spans="4:8">
      <c r="D2073" s="245"/>
      <c r="H2073" s="245"/>
    </row>
    <row r="2074" spans="4:8">
      <c r="D2074" s="245"/>
      <c r="H2074" s="245"/>
    </row>
    <row r="2075" spans="4:8">
      <c r="D2075" s="245"/>
      <c r="H2075" s="245"/>
    </row>
    <row r="2076" spans="4:8">
      <c r="D2076" s="245"/>
      <c r="H2076" s="245"/>
    </row>
    <row r="2077" spans="4:8">
      <c r="D2077" s="245"/>
      <c r="H2077" s="245"/>
    </row>
    <row r="2078" spans="4:8">
      <c r="D2078" s="245"/>
      <c r="H2078" s="245"/>
    </row>
    <row r="2079" spans="4:8">
      <c r="D2079" s="245"/>
      <c r="H2079" s="245"/>
    </row>
    <row r="2080" spans="4:8">
      <c r="D2080" s="245"/>
      <c r="H2080" s="245"/>
    </row>
    <row r="2081" spans="4:8">
      <c r="D2081" s="245"/>
      <c r="H2081" s="245"/>
    </row>
    <row r="2082" spans="4:8">
      <c r="D2082" s="245"/>
      <c r="H2082" s="245"/>
    </row>
    <row r="2083" spans="4:8">
      <c r="D2083" s="245"/>
      <c r="H2083" s="245"/>
    </row>
    <row r="2084" spans="4:8">
      <c r="D2084" s="245"/>
      <c r="H2084" s="245"/>
    </row>
    <row r="2085" spans="4:8">
      <c r="D2085" s="245"/>
      <c r="H2085" s="245"/>
    </row>
    <row r="2086" spans="4:8">
      <c r="D2086" s="245"/>
      <c r="H2086" s="245"/>
    </row>
    <row r="2087" spans="4:8">
      <c r="D2087" s="245"/>
      <c r="H2087" s="245"/>
    </row>
    <row r="2088" spans="4:8">
      <c r="D2088" s="245"/>
      <c r="H2088" s="245"/>
    </row>
    <row r="2089" spans="4:8">
      <c r="D2089" s="245"/>
      <c r="H2089" s="245"/>
    </row>
    <row r="2090" spans="4:8">
      <c r="D2090" s="245"/>
      <c r="H2090" s="245"/>
    </row>
    <row r="2091" spans="4:8">
      <c r="D2091" s="245"/>
      <c r="H2091" s="245"/>
    </row>
    <row r="2092" spans="4:8">
      <c r="D2092" s="245"/>
      <c r="H2092" s="245"/>
    </row>
    <row r="2093" spans="4:8">
      <c r="D2093" s="245"/>
      <c r="H2093" s="245"/>
    </row>
    <row r="2094" spans="4:8">
      <c r="D2094" s="245"/>
      <c r="H2094" s="245"/>
    </row>
    <row r="2095" spans="4:8">
      <c r="D2095" s="245"/>
      <c r="H2095" s="245"/>
    </row>
    <row r="2096" spans="4:8">
      <c r="D2096" s="245"/>
      <c r="H2096" s="245"/>
    </row>
    <row r="2097" spans="4:8">
      <c r="D2097" s="245"/>
      <c r="H2097" s="245"/>
    </row>
    <row r="2098" spans="4:8">
      <c r="D2098" s="245"/>
      <c r="H2098" s="245"/>
    </row>
    <row r="2099" spans="4:8">
      <c r="D2099" s="245"/>
      <c r="H2099" s="245"/>
    </row>
    <row r="2100" spans="4:8">
      <c r="D2100" s="245"/>
      <c r="H2100" s="245"/>
    </row>
    <row r="2101" spans="4:8">
      <c r="D2101" s="245"/>
      <c r="H2101" s="245"/>
    </row>
    <row r="2102" spans="4:8">
      <c r="D2102" s="245"/>
      <c r="H2102" s="245"/>
    </row>
    <row r="2103" spans="4:8">
      <c r="D2103" s="245"/>
      <c r="H2103" s="245"/>
    </row>
    <row r="2104" spans="4:8">
      <c r="D2104" s="245"/>
      <c r="H2104" s="245"/>
    </row>
    <row r="2105" spans="4:8">
      <c r="D2105" s="245"/>
      <c r="H2105" s="245"/>
    </row>
    <row r="2106" spans="4:8">
      <c r="D2106" s="245"/>
      <c r="H2106" s="245"/>
    </row>
    <row r="2107" spans="4:8">
      <c r="D2107" s="245"/>
      <c r="H2107" s="245"/>
    </row>
    <row r="2108" spans="4:8">
      <c r="D2108" s="245"/>
      <c r="H2108" s="245"/>
    </row>
    <row r="2109" spans="4:8">
      <c r="D2109" s="245"/>
      <c r="H2109" s="245"/>
    </row>
    <row r="2110" spans="4:8">
      <c r="D2110" s="245"/>
      <c r="H2110" s="245"/>
    </row>
    <row r="2111" spans="4:8">
      <c r="D2111" s="245"/>
      <c r="H2111" s="245"/>
    </row>
    <row r="2112" spans="4:8">
      <c r="D2112" s="245"/>
      <c r="H2112" s="245"/>
    </row>
    <row r="2113" spans="4:8">
      <c r="D2113" s="245"/>
      <c r="H2113" s="245"/>
    </row>
    <row r="2114" spans="4:8">
      <c r="D2114" s="245"/>
      <c r="H2114" s="245"/>
    </row>
    <row r="2115" spans="4:8">
      <c r="D2115" s="245"/>
      <c r="H2115" s="245"/>
    </row>
    <row r="2116" spans="4:8">
      <c r="D2116" s="245"/>
      <c r="H2116" s="245"/>
    </row>
    <row r="2117" spans="4:8">
      <c r="D2117" s="245"/>
      <c r="H2117" s="245"/>
    </row>
    <row r="2118" spans="4:8">
      <c r="D2118" s="245"/>
      <c r="H2118" s="245"/>
    </row>
    <row r="2119" spans="4:8">
      <c r="D2119" s="245"/>
      <c r="H2119" s="245"/>
    </row>
    <row r="2120" spans="4:8">
      <c r="D2120" s="245"/>
      <c r="H2120" s="245"/>
    </row>
    <row r="2121" spans="4:8">
      <c r="D2121" s="245"/>
      <c r="H2121" s="245"/>
    </row>
    <row r="2122" spans="4:8">
      <c r="D2122" s="245"/>
      <c r="H2122" s="245"/>
    </row>
    <row r="2123" spans="4:8">
      <c r="D2123" s="245"/>
      <c r="H2123" s="245"/>
    </row>
    <row r="2124" spans="4:8">
      <c r="D2124" s="245"/>
      <c r="H2124" s="245"/>
    </row>
    <row r="2125" spans="4:8">
      <c r="D2125" s="245"/>
      <c r="H2125" s="245"/>
    </row>
    <row r="2126" spans="4:8">
      <c r="D2126" s="245"/>
      <c r="H2126" s="245"/>
    </row>
    <row r="2127" spans="4:8">
      <c r="D2127" s="245"/>
      <c r="H2127" s="245"/>
    </row>
    <row r="2128" spans="4:8">
      <c r="D2128" s="245"/>
      <c r="H2128" s="245"/>
    </row>
    <row r="2129" spans="4:8">
      <c r="D2129" s="245"/>
      <c r="H2129" s="245"/>
    </row>
    <row r="2130" spans="4:8">
      <c r="D2130" s="245"/>
      <c r="H2130" s="245"/>
    </row>
    <row r="2131" spans="4:8">
      <c r="D2131" s="245"/>
      <c r="H2131" s="245"/>
    </row>
    <row r="2132" spans="4:8">
      <c r="D2132" s="245"/>
      <c r="H2132" s="245"/>
    </row>
    <row r="2133" spans="4:8">
      <c r="D2133" s="245"/>
      <c r="H2133" s="245"/>
    </row>
    <row r="2134" spans="4:8">
      <c r="D2134" s="245"/>
      <c r="H2134" s="245"/>
    </row>
    <row r="2135" spans="4:8">
      <c r="D2135" s="245"/>
      <c r="H2135" s="245"/>
    </row>
    <row r="2136" spans="4:8">
      <c r="D2136" s="245"/>
      <c r="H2136" s="245"/>
    </row>
    <row r="2137" spans="4:8">
      <c r="D2137" s="245"/>
      <c r="H2137" s="245"/>
    </row>
    <row r="2138" spans="4:8">
      <c r="D2138" s="245"/>
      <c r="H2138" s="245"/>
    </row>
    <row r="2139" spans="4:8">
      <c r="D2139" s="245"/>
      <c r="H2139" s="245"/>
    </row>
    <row r="2140" spans="4:8">
      <c r="D2140" s="245"/>
      <c r="H2140" s="245"/>
    </row>
    <row r="2141" spans="4:8">
      <c r="D2141" s="245"/>
      <c r="H2141" s="245"/>
    </row>
    <row r="2142" spans="4:8">
      <c r="D2142" s="245"/>
      <c r="H2142" s="245"/>
    </row>
    <row r="2143" spans="4:8">
      <c r="D2143" s="245"/>
      <c r="H2143" s="245"/>
    </row>
    <row r="2144" spans="4:8">
      <c r="D2144" s="245"/>
      <c r="H2144" s="245"/>
    </row>
    <row r="2145" spans="4:8">
      <c r="D2145" s="245"/>
      <c r="H2145" s="245"/>
    </row>
    <row r="2146" spans="4:8">
      <c r="D2146" s="245"/>
      <c r="H2146" s="245"/>
    </row>
    <row r="2147" spans="4:8">
      <c r="D2147" s="245"/>
      <c r="H2147" s="245"/>
    </row>
    <row r="2148" spans="4:8">
      <c r="D2148" s="245"/>
      <c r="H2148" s="245"/>
    </row>
    <row r="2149" spans="4:8">
      <c r="D2149" s="245"/>
      <c r="H2149" s="245"/>
    </row>
    <row r="2150" spans="4:8">
      <c r="D2150" s="245"/>
      <c r="H2150" s="245"/>
    </row>
    <row r="2151" spans="4:8">
      <c r="D2151" s="245"/>
      <c r="H2151" s="245"/>
    </row>
    <row r="2152" spans="4:8">
      <c r="D2152" s="245"/>
      <c r="H2152" s="245"/>
    </row>
    <row r="2153" spans="4:8">
      <c r="D2153" s="245"/>
      <c r="H2153" s="245"/>
    </row>
    <row r="2154" spans="4:8">
      <c r="D2154" s="245"/>
      <c r="H2154" s="245"/>
    </row>
    <row r="2155" spans="4:8">
      <c r="D2155" s="245"/>
      <c r="H2155" s="245"/>
    </row>
    <row r="2156" spans="4:8">
      <c r="D2156" s="245"/>
      <c r="H2156" s="245"/>
    </row>
    <row r="2157" spans="4:8">
      <c r="D2157" s="245"/>
      <c r="H2157" s="245"/>
    </row>
    <row r="2158" spans="4:8">
      <c r="D2158" s="245"/>
      <c r="H2158" s="245"/>
    </row>
    <row r="2159" spans="4:8">
      <c r="D2159" s="245"/>
      <c r="H2159" s="245"/>
    </row>
    <row r="2160" spans="4:8">
      <c r="D2160" s="245"/>
      <c r="H2160" s="245"/>
    </row>
    <row r="2161" spans="4:8">
      <c r="D2161" s="245"/>
      <c r="H2161" s="245"/>
    </row>
    <row r="2162" spans="4:8">
      <c r="D2162" s="245"/>
      <c r="H2162" s="245"/>
    </row>
    <row r="2163" spans="4:8">
      <c r="D2163" s="245"/>
      <c r="H2163" s="245"/>
    </row>
    <row r="2164" spans="4:8">
      <c r="D2164" s="245"/>
      <c r="H2164" s="245"/>
    </row>
    <row r="2165" spans="4:8">
      <c r="D2165" s="245"/>
      <c r="H2165" s="245"/>
    </row>
    <row r="2166" spans="4:8">
      <c r="D2166" s="245"/>
      <c r="H2166" s="245"/>
    </row>
    <row r="2167" spans="4:8">
      <c r="D2167" s="245"/>
      <c r="H2167" s="245"/>
    </row>
    <row r="2168" spans="4:8">
      <c r="D2168" s="245"/>
      <c r="H2168" s="245"/>
    </row>
    <row r="2169" spans="4:8">
      <c r="D2169" s="245"/>
      <c r="H2169" s="245"/>
    </row>
    <row r="2170" spans="4:8">
      <c r="D2170" s="245"/>
      <c r="H2170" s="245"/>
    </row>
    <row r="2171" spans="4:8">
      <c r="D2171" s="245"/>
      <c r="H2171" s="245"/>
    </row>
    <row r="2172" spans="4:8">
      <c r="D2172" s="245"/>
      <c r="H2172" s="245"/>
    </row>
    <row r="2173" spans="4:8">
      <c r="D2173" s="245"/>
      <c r="H2173" s="245"/>
    </row>
    <row r="2174" spans="4:8">
      <c r="D2174" s="245"/>
      <c r="H2174" s="245"/>
    </row>
    <row r="2175" spans="4:8">
      <c r="D2175" s="245"/>
      <c r="H2175" s="245"/>
    </row>
    <row r="2176" spans="4:8">
      <c r="D2176" s="245"/>
      <c r="H2176" s="245"/>
    </row>
    <row r="2177" spans="4:8">
      <c r="D2177" s="245"/>
      <c r="H2177" s="245"/>
    </row>
    <row r="2178" spans="4:8">
      <c r="D2178" s="245"/>
      <c r="H2178" s="245"/>
    </row>
    <row r="2179" spans="4:8">
      <c r="D2179" s="245"/>
      <c r="H2179" s="245"/>
    </row>
    <row r="2180" spans="4:8">
      <c r="D2180" s="245"/>
      <c r="H2180" s="245"/>
    </row>
    <row r="2181" spans="4:8">
      <c r="D2181" s="245"/>
      <c r="H2181" s="245"/>
    </row>
    <row r="2182" spans="4:8">
      <c r="D2182" s="245"/>
      <c r="H2182" s="245"/>
    </row>
    <row r="2183" spans="4:8">
      <c r="D2183" s="245"/>
      <c r="H2183" s="245"/>
    </row>
    <row r="2184" spans="4:8">
      <c r="D2184" s="245"/>
      <c r="H2184" s="245"/>
    </row>
    <row r="2185" spans="4:8">
      <c r="D2185" s="245"/>
      <c r="H2185" s="245"/>
    </row>
    <row r="2186" spans="4:8">
      <c r="D2186" s="245"/>
      <c r="H2186" s="245"/>
    </row>
    <row r="2187" spans="4:8">
      <c r="D2187" s="245"/>
      <c r="H2187" s="245"/>
    </row>
    <row r="2188" spans="4:8">
      <c r="D2188" s="245"/>
      <c r="H2188" s="245"/>
    </row>
    <row r="2189" spans="4:8">
      <c r="D2189" s="245"/>
      <c r="H2189" s="245"/>
    </row>
    <row r="2190" spans="4:8">
      <c r="D2190" s="245"/>
      <c r="H2190" s="245"/>
    </row>
    <row r="2191" spans="4:8">
      <c r="D2191" s="245"/>
      <c r="H2191" s="245"/>
    </row>
    <row r="2192" spans="4:8">
      <c r="D2192" s="245"/>
      <c r="H2192" s="245"/>
    </row>
    <row r="2193" spans="4:8">
      <c r="D2193" s="245"/>
      <c r="H2193" s="245"/>
    </row>
    <row r="2194" spans="4:8">
      <c r="D2194" s="245"/>
      <c r="H2194" s="245"/>
    </row>
    <row r="2195" spans="4:8">
      <c r="D2195" s="245"/>
      <c r="H2195" s="245"/>
    </row>
    <row r="2196" spans="4:8">
      <c r="D2196" s="245"/>
      <c r="H2196" s="245"/>
    </row>
    <row r="2197" spans="4:8">
      <c r="D2197" s="245"/>
      <c r="H2197" s="245"/>
    </row>
    <row r="2198" spans="4:8">
      <c r="D2198" s="245"/>
      <c r="H2198" s="245"/>
    </row>
    <row r="2199" spans="4:8">
      <c r="D2199" s="245"/>
      <c r="H2199" s="245"/>
    </row>
    <row r="2200" spans="4:8">
      <c r="D2200" s="245"/>
      <c r="H2200" s="245"/>
    </row>
    <row r="2201" spans="4:8">
      <c r="D2201" s="245"/>
      <c r="H2201" s="245"/>
    </row>
    <row r="2202" spans="4:8">
      <c r="D2202" s="245"/>
      <c r="H2202" s="245"/>
    </row>
    <row r="2203" spans="4:8">
      <c r="D2203" s="245"/>
      <c r="H2203" s="245"/>
    </row>
    <row r="2204" spans="4:8">
      <c r="D2204" s="245"/>
      <c r="H2204" s="245"/>
    </row>
    <row r="2205" spans="4:8">
      <c r="D2205" s="245"/>
      <c r="H2205" s="245"/>
    </row>
    <row r="2206" spans="4:8">
      <c r="D2206" s="245"/>
      <c r="H2206" s="245"/>
    </row>
    <row r="2207" spans="4:8">
      <c r="D2207" s="245"/>
      <c r="H2207" s="245"/>
    </row>
    <row r="2208" spans="4:8">
      <c r="D2208" s="245"/>
      <c r="H2208" s="245"/>
    </row>
    <row r="2209" spans="4:8">
      <c r="D2209" s="245"/>
      <c r="H2209" s="245"/>
    </row>
    <row r="2210" spans="4:8">
      <c r="D2210" s="245"/>
      <c r="H2210" s="245"/>
    </row>
    <row r="2211" spans="4:8">
      <c r="D2211" s="245"/>
      <c r="H2211" s="245"/>
    </row>
    <row r="2212" spans="4:8">
      <c r="D2212" s="245"/>
      <c r="H2212" s="245"/>
    </row>
    <row r="2213" spans="4:8">
      <c r="D2213" s="245"/>
      <c r="H2213" s="245"/>
    </row>
    <row r="2214" spans="4:8">
      <c r="D2214" s="245"/>
      <c r="H2214" s="245"/>
    </row>
    <row r="2215" spans="4:8">
      <c r="D2215" s="245"/>
      <c r="H2215" s="245"/>
    </row>
    <row r="2216" spans="4:8">
      <c r="D2216" s="245"/>
      <c r="H2216" s="245"/>
    </row>
    <row r="2217" spans="4:8">
      <c r="D2217" s="245"/>
      <c r="H2217" s="245"/>
    </row>
    <row r="2218" spans="4:8">
      <c r="D2218" s="245"/>
      <c r="H2218" s="245"/>
    </row>
    <row r="2219" spans="4:8">
      <c r="D2219" s="245"/>
      <c r="H2219" s="245"/>
    </row>
    <row r="2220" spans="4:8">
      <c r="D2220" s="245"/>
      <c r="H2220" s="245"/>
    </row>
    <row r="2221" spans="4:8">
      <c r="D2221" s="245"/>
      <c r="H2221" s="245"/>
    </row>
    <row r="2222" spans="4:8">
      <c r="D2222" s="245"/>
      <c r="H2222" s="245"/>
    </row>
    <row r="2223" spans="4:8">
      <c r="D2223" s="245"/>
      <c r="H2223" s="245"/>
    </row>
    <row r="2224" spans="4:8">
      <c r="D2224" s="245"/>
      <c r="H2224" s="245"/>
    </row>
    <row r="2225" spans="4:8">
      <c r="D2225" s="245"/>
      <c r="H2225" s="245"/>
    </row>
    <row r="2226" spans="4:8">
      <c r="D2226" s="245"/>
      <c r="H2226" s="245"/>
    </row>
    <row r="2227" spans="4:8">
      <c r="D2227" s="245"/>
      <c r="H2227" s="245"/>
    </row>
    <row r="2228" spans="4:8">
      <c r="D2228" s="245"/>
      <c r="H2228" s="245"/>
    </row>
    <row r="2229" spans="4:8">
      <c r="D2229" s="245"/>
      <c r="H2229" s="245"/>
    </row>
    <row r="2230" spans="4:8">
      <c r="D2230" s="245"/>
      <c r="H2230" s="245"/>
    </row>
    <row r="2231" spans="4:8">
      <c r="D2231" s="245"/>
      <c r="H2231" s="245"/>
    </row>
    <row r="2232" spans="4:8">
      <c r="D2232" s="245"/>
      <c r="H2232" s="245"/>
    </row>
    <row r="2233" spans="4:8">
      <c r="D2233" s="245"/>
      <c r="H2233" s="245"/>
    </row>
    <row r="2234" spans="4:8">
      <c r="D2234" s="245"/>
      <c r="H2234" s="245"/>
    </row>
    <row r="2235" spans="4:8">
      <c r="D2235" s="245"/>
      <c r="H2235" s="245"/>
    </row>
    <row r="2236" spans="4:8">
      <c r="D2236" s="245"/>
      <c r="H2236" s="245"/>
    </row>
    <row r="2237" spans="4:8">
      <c r="D2237" s="245"/>
      <c r="H2237" s="245"/>
    </row>
    <row r="2238" spans="4:8">
      <c r="D2238" s="245"/>
      <c r="H2238" s="245"/>
    </row>
    <row r="2239" spans="4:8">
      <c r="D2239" s="245"/>
      <c r="H2239" s="245"/>
    </row>
    <row r="2240" spans="4:8">
      <c r="D2240" s="245"/>
      <c r="H2240" s="245"/>
    </row>
    <row r="2241" spans="4:8">
      <c r="D2241" s="245"/>
      <c r="H2241" s="245"/>
    </row>
    <row r="2242" spans="4:8">
      <c r="D2242" s="245"/>
      <c r="H2242" s="245"/>
    </row>
    <row r="2243" spans="4:8">
      <c r="D2243" s="245"/>
      <c r="H2243" s="245"/>
    </row>
    <row r="2244" spans="4:8">
      <c r="D2244" s="245"/>
      <c r="H2244" s="245"/>
    </row>
    <row r="2245" spans="4:8">
      <c r="D2245" s="245"/>
      <c r="H2245" s="245"/>
    </row>
    <row r="2246" spans="4:8">
      <c r="D2246" s="245"/>
      <c r="H2246" s="245"/>
    </row>
    <row r="2247" spans="4:8">
      <c r="D2247" s="245"/>
      <c r="H2247" s="245"/>
    </row>
    <row r="2248" spans="4:8">
      <c r="D2248" s="245"/>
      <c r="H2248" s="245"/>
    </row>
    <row r="2249" spans="4:8">
      <c r="D2249" s="245"/>
      <c r="H2249" s="245"/>
    </row>
    <row r="2250" spans="4:8">
      <c r="D2250" s="245"/>
      <c r="H2250" s="245"/>
    </row>
    <row r="2251" spans="4:8">
      <c r="D2251" s="245"/>
      <c r="H2251" s="245"/>
    </row>
    <row r="2252" spans="4:8">
      <c r="D2252" s="245"/>
      <c r="H2252" s="245"/>
    </row>
    <row r="2253" spans="4:8">
      <c r="D2253" s="245"/>
      <c r="H2253" s="245"/>
    </row>
    <row r="2254" spans="4:8">
      <c r="D2254" s="245"/>
      <c r="H2254" s="245"/>
    </row>
    <row r="2255" spans="4:8">
      <c r="D2255" s="245"/>
      <c r="H2255" s="245"/>
    </row>
    <row r="2256" spans="4:8">
      <c r="D2256" s="245"/>
      <c r="H2256" s="245"/>
    </row>
    <row r="2257" spans="4:8">
      <c r="D2257" s="245"/>
      <c r="H2257" s="245"/>
    </row>
    <row r="2258" spans="4:8">
      <c r="D2258" s="245"/>
      <c r="H2258" s="245"/>
    </row>
    <row r="2259" spans="4:8">
      <c r="D2259" s="245"/>
      <c r="H2259" s="245"/>
    </row>
    <row r="2260" spans="4:8">
      <c r="D2260" s="245"/>
      <c r="H2260" s="245"/>
    </row>
    <row r="2261" spans="4:8">
      <c r="D2261" s="245"/>
      <c r="H2261" s="245"/>
    </row>
    <row r="2262" spans="4:8">
      <c r="D2262" s="245"/>
      <c r="H2262" s="245"/>
    </row>
    <row r="2263" spans="4:8">
      <c r="D2263" s="245"/>
      <c r="H2263" s="245"/>
    </row>
    <row r="2264" spans="4:8">
      <c r="D2264" s="245"/>
      <c r="H2264" s="245"/>
    </row>
    <row r="2265" spans="4:8">
      <c r="D2265" s="245"/>
      <c r="H2265" s="245"/>
    </row>
    <row r="2266" spans="4:8">
      <c r="D2266" s="245"/>
      <c r="H2266" s="245"/>
    </row>
    <row r="2267" spans="4:8">
      <c r="D2267" s="245"/>
      <c r="H2267" s="245"/>
    </row>
    <row r="2268" spans="4:8">
      <c r="D2268" s="245"/>
      <c r="H2268" s="245"/>
    </row>
    <row r="2269" spans="4:8">
      <c r="D2269" s="245"/>
      <c r="H2269" s="245"/>
    </row>
    <row r="2270" spans="4:8">
      <c r="D2270" s="245"/>
      <c r="H2270" s="245"/>
    </row>
    <row r="2271" spans="4:8">
      <c r="D2271" s="245"/>
      <c r="H2271" s="245"/>
    </row>
    <row r="2272" spans="4:8">
      <c r="D2272" s="245"/>
      <c r="H2272" s="245"/>
    </row>
    <row r="2273" spans="4:8">
      <c r="D2273" s="245"/>
      <c r="H2273" s="245"/>
    </row>
    <row r="2274" spans="4:8">
      <c r="D2274" s="245"/>
      <c r="H2274" s="245"/>
    </row>
    <row r="2275" spans="4:8">
      <c r="D2275" s="245"/>
      <c r="H2275" s="245"/>
    </row>
    <row r="2276" spans="4:8">
      <c r="D2276" s="245"/>
      <c r="H2276" s="245"/>
    </row>
    <row r="2277" spans="4:8">
      <c r="D2277" s="245"/>
      <c r="H2277" s="245"/>
    </row>
    <row r="2278" spans="4:8">
      <c r="D2278" s="245"/>
      <c r="H2278" s="245"/>
    </row>
    <row r="2279" spans="4:8">
      <c r="D2279" s="245"/>
      <c r="H2279" s="245"/>
    </row>
    <row r="2280" spans="4:8">
      <c r="D2280" s="245"/>
      <c r="H2280" s="245"/>
    </row>
    <row r="2281" spans="4:8">
      <c r="D2281" s="245"/>
      <c r="H2281" s="245"/>
    </row>
    <row r="2282" spans="4:8">
      <c r="D2282" s="245"/>
      <c r="H2282" s="245"/>
    </row>
    <row r="2283" spans="4:8">
      <c r="D2283" s="245"/>
      <c r="H2283" s="245"/>
    </row>
    <row r="2284" spans="4:8">
      <c r="D2284" s="245"/>
      <c r="H2284" s="245"/>
    </row>
    <row r="2285" spans="4:8">
      <c r="D2285" s="245"/>
      <c r="H2285" s="245"/>
    </row>
    <row r="2286" spans="4:8">
      <c r="D2286" s="245"/>
      <c r="H2286" s="245"/>
    </row>
    <row r="2287" spans="4:8">
      <c r="D2287" s="245"/>
      <c r="H2287" s="245"/>
    </row>
    <row r="2288" spans="4:8">
      <c r="D2288" s="245"/>
      <c r="H2288" s="245"/>
    </row>
    <row r="2289" spans="4:8">
      <c r="D2289" s="245"/>
      <c r="H2289" s="245"/>
    </row>
    <row r="2290" spans="4:8">
      <c r="D2290" s="245"/>
      <c r="H2290" s="245"/>
    </row>
    <row r="2291" spans="4:8">
      <c r="D2291" s="245"/>
      <c r="H2291" s="245"/>
    </row>
    <row r="2292" spans="4:8">
      <c r="D2292" s="245"/>
      <c r="H2292" s="245"/>
    </row>
    <row r="2293" spans="4:8">
      <c r="D2293" s="245"/>
      <c r="H2293" s="245"/>
    </row>
    <row r="2294" spans="4:8">
      <c r="D2294" s="245"/>
      <c r="H2294" s="245"/>
    </row>
    <row r="2295" spans="4:8">
      <c r="D2295" s="245"/>
      <c r="H2295" s="245"/>
    </row>
    <row r="2296" spans="4:8">
      <c r="D2296" s="245"/>
      <c r="H2296" s="245"/>
    </row>
    <row r="2297" spans="4:8">
      <c r="D2297" s="245"/>
      <c r="H2297" s="245"/>
    </row>
    <row r="2298" spans="4:8">
      <c r="D2298" s="245"/>
      <c r="H2298" s="245"/>
    </row>
    <row r="2299" spans="4:8">
      <c r="D2299" s="245"/>
      <c r="H2299" s="245"/>
    </row>
    <row r="2300" spans="4:8">
      <c r="D2300" s="245"/>
      <c r="H2300" s="245"/>
    </row>
    <row r="2301" spans="4:8">
      <c r="D2301" s="245"/>
      <c r="H2301" s="245"/>
    </row>
    <row r="2302" spans="4:8">
      <c r="D2302" s="245"/>
      <c r="H2302" s="245"/>
    </row>
    <row r="2303" spans="4:8">
      <c r="D2303" s="245"/>
      <c r="H2303" s="245"/>
    </row>
    <row r="2304" spans="4:8">
      <c r="D2304" s="245"/>
      <c r="H2304" s="245"/>
    </row>
    <row r="2305" spans="4:8">
      <c r="D2305" s="245"/>
      <c r="H2305" s="245"/>
    </row>
    <row r="2306" spans="4:8">
      <c r="D2306" s="245"/>
      <c r="H2306" s="245"/>
    </row>
    <row r="2307" spans="4:8">
      <c r="D2307" s="245"/>
      <c r="H2307" s="245"/>
    </row>
    <row r="2308" spans="4:8">
      <c r="D2308" s="245"/>
      <c r="H2308" s="245"/>
    </row>
    <row r="2309" spans="4:8">
      <c r="D2309" s="245"/>
      <c r="H2309" s="245"/>
    </row>
    <row r="2310" spans="4:8">
      <c r="D2310" s="245"/>
      <c r="H2310" s="245"/>
    </row>
    <row r="2311" spans="4:8">
      <c r="D2311" s="245"/>
      <c r="H2311" s="245"/>
    </row>
    <row r="2312" spans="4:8">
      <c r="D2312" s="245"/>
      <c r="H2312" s="245"/>
    </row>
    <row r="2313" spans="4:8">
      <c r="D2313" s="245"/>
      <c r="H2313" s="245"/>
    </row>
    <row r="2314" spans="4:8">
      <c r="D2314" s="245"/>
      <c r="H2314" s="245"/>
    </row>
    <row r="2315" spans="4:8">
      <c r="D2315" s="245"/>
      <c r="H2315" s="245"/>
    </row>
    <row r="2316" spans="4:8">
      <c r="D2316" s="245"/>
      <c r="H2316" s="245"/>
    </row>
    <row r="2317" spans="4:8">
      <c r="D2317" s="245"/>
      <c r="H2317" s="245"/>
    </row>
    <row r="2318" spans="4:8">
      <c r="D2318" s="245"/>
      <c r="H2318" s="245"/>
    </row>
    <row r="2319" spans="4:8">
      <c r="D2319" s="245"/>
      <c r="H2319" s="245"/>
    </row>
    <row r="2320" spans="4:8">
      <c r="D2320" s="245"/>
      <c r="H2320" s="245"/>
    </row>
    <row r="2321" spans="4:8">
      <c r="D2321" s="245"/>
      <c r="H2321" s="245"/>
    </row>
    <row r="2322" spans="4:8">
      <c r="D2322" s="245"/>
      <c r="H2322" s="245"/>
    </row>
    <row r="2323" spans="4:8">
      <c r="D2323" s="245"/>
      <c r="H2323" s="245"/>
    </row>
    <row r="2324" spans="4:8">
      <c r="D2324" s="245"/>
      <c r="H2324" s="245"/>
    </row>
    <row r="2325" spans="4:8">
      <c r="D2325" s="245"/>
      <c r="H2325" s="245"/>
    </row>
    <row r="2326" spans="4:8">
      <c r="D2326" s="245"/>
      <c r="H2326" s="245"/>
    </row>
    <row r="2327" spans="4:8">
      <c r="D2327" s="245"/>
      <c r="H2327" s="245"/>
    </row>
    <row r="2328" spans="4:8">
      <c r="D2328" s="245"/>
      <c r="H2328" s="245"/>
    </row>
    <row r="2329" spans="4:8">
      <c r="D2329" s="245"/>
      <c r="H2329" s="245"/>
    </row>
    <row r="2330" spans="4:8">
      <c r="D2330" s="245"/>
      <c r="H2330" s="245"/>
    </row>
    <row r="2331" spans="4:8">
      <c r="D2331" s="245"/>
      <c r="H2331" s="245"/>
    </row>
    <row r="2332" spans="4:8">
      <c r="D2332" s="245"/>
      <c r="H2332" s="245"/>
    </row>
    <row r="2333" spans="4:8">
      <c r="D2333" s="245"/>
      <c r="H2333" s="245"/>
    </row>
    <row r="2334" spans="4:8">
      <c r="D2334" s="245"/>
      <c r="H2334" s="245"/>
    </row>
    <row r="2335" spans="4:8">
      <c r="D2335" s="245"/>
      <c r="H2335" s="245"/>
    </row>
    <row r="2336" spans="4:8">
      <c r="D2336" s="245"/>
      <c r="H2336" s="245"/>
    </row>
    <row r="2337" spans="4:8">
      <c r="D2337" s="245"/>
      <c r="H2337" s="245"/>
    </row>
    <row r="2338" spans="4:8">
      <c r="D2338" s="245"/>
      <c r="H2338" s="245"/>
    </row>
    <row r="2339" spans="4:8">
      <c r="D2339" s="245"/>
      <c r="H2339" s="245"/>
    </row>
    <row r="2340" spans="4:8">
      <c r="D2340" s="245"/>
      <c r="H2340" s="245"/>
    </row>
    <row r="2341" spans="4:8">
      <c r="D2341" s="245"/>
      <c r="H2341" s="245"/>
    </row>
    <row r="2342" spans="4:8">
      <c r="D2342" s="245"/>
      <c r="H2342" s="245"/>
    </row>
    <row r="2343" spans="4:8">
      <c r="D2343" s="245"/>
      <c r="H2343" s="245"/>
    </row>
    <row r="2344" spans="4:8">
      <c r="D2344" s="245"/>
      <c r="H2344" s="245"/>
    </row>
    <row r="2345" spans="4:8">
      <c r="D2345" s="245"/>
      <c r="H2345" s="245"/>
    </row>
    <row r="2346" spans="4:8">
      <c r="D2346" s="245"/>
      <c r="H2346" s="245"/>
    </row>
    <row r="2347" spans="4:8">
      <c r="D2347" s="245"/>
      <c r="H2347" s="245"/>
    </row>
    <row r="2348" spans="4:8">
      <c r="D2348" s="245"/>
      <c r="H2348" s="245"/>
    </row>
    <row r="2349" spans="4:8">
      <c r="D2349" s="245"/>
      <c r="H2349" s="245"/>
    </row>
    <row r="2350" spans="4:8">
      <c r="D2350" s="245"/>
      <c r="H2350" s="245"/>
    </row>
    <row r="2351" spans="4:8">
      <c r="D2351" s="245"/>
      <c r="H2351" s="245"/>
    </row>
    <row r="2352" spans="4:8">
      <c r="D2352" s="245"/>
      <c r="H2352" s="245"/>
    </row>
    <row r="2353" spans="4:8">
      <c r="D2353" s="245"/>
      <c r="H2353" s="245"/>
    </row>
    <row r="2354" spans="4:8">
      <c r="D2354" s="245"/>
      <c r="H2354" s="245"/>
    </row>
    <row r="2355" spans="4:8">
      <c r="D2355" s="245"/>
      <c r="H2355" s="245"/>
    </row>
    <row r="2356" spans="4:8">
      <c r="D2356" s="245"/>
      <c r="H2356" s="245"/>
    </row>
    <row r="2357" spans="4:8">
      <c r="D2357" s="245"/>
      <c r="H2357" s="245"/>
    </row>
    <row r="2358" spans="4:8">
      <c r="D2358" s="245"/>
      <c r="H2358" s="245"/>
    </row>
    <row r="2359" spans="4:8">
      <c r="D2359" s="245"/>
      <c r="H2359" s="245"/>
    </row>
    <row r="2360" spans="4:8">
      <c r="D2360" s="245"/>
      <c r="H2360" s="245"/>
    </row>
    <row r="2361" spans="4:8">
      <c r="D2361" s="245"/>
      <c r="H2361" s="245"/>
    </row>
    <row r="2362" spans="4:8">
      <c r="D2362" s="245"/>
      <c r="H2362" s="245"/>
    </row>
    <row r="2363" spans="4:8">
      <c r="D2363" s="245"/>
      <c r="H2363" s="245"/>
    </row>
    <row r="2364" spans="4:8">
      <c r="D2364" s="245"/>
      <c r="H2364" s="245"/>
    </row>
    <row r="2365" spans="4:8">
      <c r="D2365" s="245"/>
      <c r="H2365" s="245"/>
    </row>
    <row r="2366" spans="4:8">
      <c r="D2366" s="245"/>
      <c r="H2366" s="245"/>
    </row>
    <row r="2367" spans="4:8">
      <c r="D2367" s="245"/>
      <c r="H2367" s="245"/>
    </row>
    <row r="2368" spans="4:8">
      <c r="D2368" s="245"/>
      <c r="H2368" s="245"/>
    </row>
    <row r="2369" spans="4:8">
      <c r="D2369" s="245"/>
      <c r="H2369" s="245"/>
    </row>
    <row r="2370" spans="4:8">
      <c r="D2370" s="245"/>
      <c r="H2370" s="245"/>
    </row>
    <row r="2371" spans="4:8">
      <c r="D2371" s="245"/>
      <c r="H2371" s="245"/>
    </row>
    <row r="2372" spans="4:8">
      <c r="D2372" s="245"/>
      <c r="H2372" s="245"/>
    </row>
    <row r="2373" spans="4:8">
      <c r="D2373" s="245"/>
      <c r="H2373" s="245"/>
    </row>
    <row r="2374" spans="4:8">
      <c r="D2374" s="245"/>
      <c r="H2374" s="245"/>
    </row>
    <row r="2375" spans="4:8">
      <c r="D2375" s="245"/>
      <c r="H2375" s="245"/>
    </row>
    <row r="2376" spans="4:8">
      <c r="D2376" s="245"/>
      <c r="H2376" s="245"/>
    </row>
    <row r="2377" spans="4:8">
      <c r="D2377" s="245"/>
      <c r="H2377" s="245"/>
    </row>
    <row r="2378" spans="4:8">
      <c r="D2378" s="245"/>
      <c r="H2378" s="245"/>
    </row>
    <row r="2379" spans="4:8">
      <c r="D2379" s="245"/>
      <c r="H2379" s="245"/>
    </row>
    <row r="2380" spans="4:8">
      <c r="D2380" s="245"/>
      <c r="H2380" s="245"/>
    </row>
    <row r="2381" spans="4:8">
      <c r="D2381" s="245"/>
      <c r="H2381" s="245"/>
    </row>
    <row r="2382" spans="4:8">
      <c r="D2382" s="245"/>
      <c r="H2382" s="245"/>
    </row>
    <row r="2383" spans="4:8">
      <c r="D2383" s="245"/>
      <c r="H2383" s="245"/>
    </row>
    <row r="2384" spans="4:8">
      <c r="D2384" s="245"/>
      <c r="H2384" s="245"/>
    </row>
    <row r="2385" spans="4:8">
      <c r="D2385" s="245"/>
      <c r="H2385" s="245"/>
    </row>
    <row r="2386" spans="4:8">
      <c r="D2386" s="245"/>
      <c r="H2386" s="245"/>
    </row>
    <row r="2387" spans="4:8">
      <c r="D2387" s="245"/>
      <c r="H2387" s="245"/>
    </row>
    <row r="2388" spans="4:8">
      <c r="D2388" s="245"/>
      <c r="H2388" s="245"/>
    </row>
    <row r="2389" spans="4:8">
      <c r="D2389" s="245"/>
      <c r="H2389" s="245"/>
    </row>
    <row r="2390" spans="4:8">
      <c r="D2390" s="245"/>
      <c r="H2390" s="245"/>
    </row>
    <row r="2391" spans="4:8">
      <c r="D2391" s="245"/>
      <c r="H2391" s="245"/>
    </row>
    <row r="2392" spans="4:8">
      <c r="D2392" s="245"/>
      <c r="H2392" s="245"/>
    </row>
    <row r="2393" spans="4:8">
      <c r="D2393" s="245"/>
      <c r="H2393" s="245"/>
    </row>
    <row r="2394" spans="4:8">
      <c r="D2394" s="245"/>
      <c r="H2394" s="245"/>
    </row>
    <row r="2395" spans="4:8">
      <c r="D2395" s="245"/>
      <c r="H2395" s="245"/>
    </row>
    <row r="2396" spans="4:8">
      <c r="D2396" s="245"/>
      <c r="H2396" s="245"/>
    </row>
    <row r="2397" spans="4:8">
      <c r="D2397" s="245"/>
      <c r="H2397" s="245"/>
    </row>
    <row r="2398" spans="4:8">
      <c r="D2398" s="245"/>
      <c r="H2398" s="245"/>
    </row>
    <row r="2399" spans="4:8">
      <c r="D2399" s="245"/>
      <c r="H2399" s="245"/>
    </row>
    <row r="2400" spans="4:8">
      <c r="D2400" s="245"/>
      <c r="H2400" s="245"/>
    </row>
    <row r="2401" spans="4:8">
      <c r="D2401" s="245"/>
      <c r="H2401" s="245"/>
    </row>
    <row r="2402" spans="4:8">
      <c r="D2402" s="245"/>
      <c r="H2402" s="245"/>
    </row>
    <row r="2403" spans="4:8">
      <c r="D2403" s="245"/>
      <c r="H2403" s="245"/>
    </row>
    <row r="2404" spans="4:8">
      <c r="D2404" s="245"/>
      <c r="H2404" s="245"/>
    </row>
    <row r="2405" spans="4:8">
      <c r="D2405" s="245"/>
      <c r="H2405" s="245"/>
    </row>
    <row r="2406" spans="4:8">
      <c r="D2406" s="245"/>
      <c r="H2406" s="245"/>
    </row>
    <row r="2407" spans="4:8">
      <c r="D2407" s="245"/>
      <c r="H2407" s="245"/>
    </row>
    <row r="2408" spans="4:8">
      <c r="D2408" s="245"/>
      <c r="H2408" s="245"/>
    </row>
    <row r="2409" spans="4:8">
      <c r="D2409" s="245"/>
      <c r="H2409" s="245"/>
    </row>
    <row r="2410" spans="4:8">
      <c r="D2410" s="245"/>
      <c r="H2410" s="245"/>
    </row>
    <row r="2411" spans="4:8">
      <c r="D2411" s="245"/>
      <c r="H2411" s="245"/>
    </row>
    <row r="2412" spans="4:8">
      <c r="D2412" s="245"/>
      <c r="H2412" s="245"/>
    </row>
    <row r="2413" spans="4:8">
      <c r="D2413" s="245"/>
      <c r="H2413" s="245"/>
    </row>
    <row r="2414" spans="4:8">
      <c r="D2414" s="245"/>
      <c r="H2414" s="245"/>
    </row>
    <row r="2415" spans="4:8">
      <c r="D2415" s="245"/>
      <c r="H2415" s="245"/>
    </row>
    <row r="2416" spans="4:8">
      <c r="D2416" s="245"/>
      <c r="H2416" s="245"/>
    </row>
    <row r="2417" spans="4:8">
      <c r="D2417" s="245"/>
      <c r="H2417" s="245"/>
    </row>
    <row r="2418" spans="4:8">
      <c r="D2418" s="245"/>
      <c r="H2418" s="245"/>
    </row>
    <row r="2419" spans="4:8">
      <c r="D2419" s="245"/>
      <c r="H2419" s="245"/>
    </row>
    <row r="2420" spans="4:8">
      <c r="D2420" s="245"/>
      <c r="H2420" s="245"/>
    </row>
    <row r="2421" spans="4:8">
      <c r="D2421" s="245"/>
      <c r="H2421" s="245"/>
    </row>
    <row r="2422" spans="4:8">
      <c r="D2422" s="245"/>
      <c r="H2422" s="245"/>
    </row>
    <row r="2423" spans="4:8">
      <c r="D2423" s="245"/>
      <c r="H2423" s="245"/>
    </row>
    <row r="2424" spans="4:8">
      <c r="D2424" s="245"/>
      <c r="H2424" s="245"/>
    </row>
    <row r="2425" spans="4:8">
      <c r="D2425" s="245"/>
      <c r="H2425" s="245"/>
    </row>
    <row r="2426" spans="4:8">
      <c r="D2426" s="245"/>
      <c r="H2426" s="245"/>
    </row>
    <row r="2427" spans="4:8">
      <c r="D2427" s="245"/>
      <c r="H2427" s="245"/>
    </row>
    <row r="2428" spans="4:8">
      <c r="D2428" s="245"/>
      <c r="H2428" s="245"/>
    </row>
    <row r="2429" spans="4:8">
      <c r="D2429" s="245"/>
      <c r="H2429" s="245"/>
    </row>
    <row r="2430" spans="4:8">
      <c r="D2430" s="245"/>
      <c r="H2430" s="245"/>
    </row>
    <row r="2431" spans="4:8">
      <c r="D2431" s="245"/>
      <c r="H2431" s="245"/>
    </row>
    <row r="2432" spans="4:8">
      <c r="D2432" s="245"/>
      <c r="H2432" s="245"/>
    </row>
    <row r="2433" spans="4:8">
      <c r="D2433" s="245"/>
      <c r="H2433" s="245"/>
    </row>
    <row r="2434" spans="4:8">
      <c r="D2434" s="245"/>
      <c r="H2434" s="245"/>
    </row>
    <row r="2435" spans="4:8">
      <c r="D2435" s="245"/>
      <c r="H2435" s="245"/>
    </row>
    <row r="2436" spans="4:8">
      <c r="D2436" s="245"/>
      <c r="H2436" s="245"/>
    </row>
    <row r="2437" spans="4:8">
      <c r="D2437" s="245"/>
      <c r="H2437" s="245"/>
    </row>
    <row r="2438" spans="4:8">
      <c r="D2438" s="245"/>
      <c r="H2438" s="245"/>
    </row>
    <row r="2439" spans="4:8">
      <c r="D2439" s="245"/>
      <c r="H2439" s="245"/>
    </row>
    <row r="2440" spans="4:8">
      <c r="D2440" s="245"/>
      <c r="H2440" s="245"/>
    </row>
    <row r="2441" spans="4:8">
      <c r="D2441" s="245"/>
      <c r="H2441" s="245"/>
    </row>
    <row r="2442" spans="4:8">
      <c r="D2442" s="245"/>
      <c r="H2442" s="245"/>
    </row>
    <row r="2443" spans="4:8">
      <c r="D2443" s="245"/>
      <c r="H2443" s="245"/>
    </row>
    <row r="2444" spans="4:8">
      <c r="D2444" s="245"/>
      <c r="H2444" s="245"/>
    </row>
    <row r="2445" spans="4:8">
      <c r="D2445" s="245"/>
      <c r="H2445" s="245"/>
    </row>
    <row r="2446" spans="4:8">
      <c r="D2446" s="245"/>
      <c r="H2446" s="245"/>
    </row>
    <row r="2447" spans="4:8">
      <c r="D2447" s="245"/>
      <c r="H2447" s="245"/>
    </row>
    <row r="2448" spans="4:8">
      <c r="D2448" s="245"/>
      <c r="H2448" s="245"/>
    </row>
    <row r="2449" spans="4:8">
      <c r="D2449" s="245"/>
      <c r="H2449" s="245"/>
    </row>
    <row r="2450" spans="4:8">
      <c r="D2450" s="245"/>
      <c r="H2450" s="245"/>
    </row>
    <row r="2451" spans="4:8">
      <c r="D2451" s="245"/>
      <c r="H2451" s="245"/>
    </row>
    <row r="2452" spans="4:8">
      <c r="D2452" s="245"/>
      <c r="H2452" s="245"/>
    </row>
    <row r="2453" spans="4:8">
      <c r="D2453" s="245"/>
      <c r="H2453" s="245"/>
    </row>
    <row r="2454" spans="4:8">
      <c r="D2454" s="245"/>
      <c r="H2454" s="245"/>
    </row>
    <row r="2455" spans="4:8">
      <c r="D2455" s="245"/>
      <c r="H2455" s="245"/>
    </row>
    <row r="2456" spans="4:8">
      <c r="D2456" s="245"/>
      <c r="H2456" s="245"/>
    </row>
    <row r="2457" spans="4:8">
      <c r="D2457" s="245"/>
      <c r="H2457" s="245"/>
    </row>
    <row r="2458" spans="4:8">
      <c r="D2458" s="245"/>
      <c r="H2458" s="245"/>
    </row>
    <row r="2459" spans="4:8">
      <c r="D2459" s="245"/>
      <c r="H2459" s="245"/>
    </row>
    <row r="2460" spans="4:8">
      <c r="D2460" s="245"/>
      <c r="H2460" s="245"/>
    </row>
    <row r="2461" spans="4:8">
      <c r="D2461" s="245"/>
      <c r="H2461" s="245"/>
    </row>
    <row r="2462" spans="4:8">
      <c r="D2462" s="245"/>
      <c r="H2462" s="245"/>
    </row>
    <row r="2463" spans="4:8">
      <c r="D2463" s="245"/>
      <c r="H2463" s="245"/>
    </row>
    <row r="2464" spans="4:8">
      <c r="D2464" s="245"/>
      <c r="H2464" s="245"/>
    </row>
    <row r="2465" spans="4:8">
      <c r="D2465" s="245"/>
      <c r="H2465" s="245"/>
    </row>
    <row r="2466" spans="4:8">
      <c r="D2466" s="245"/>
      <c r="H2466" s="245"/>
    </row>
    <row r="2467" spans="4:8">
      <c r="D2467" s="245"/>
      <c r="H2467" s="245"/>
    </row>
    <row r="2468" spans="4:8">
      <c r="D2468" s="245"/>
      <c r="H2468" s="245"/>
    </row>
    <row r="2469" spans="4:8">
      <c r="D2469" s="245"/>
      <c r="H2469" s="245"/>
    </row>
    <row r="2470" spans="4:8">
      <c r="D2470" s="245"/>
      <c r="H2470" s="245"/>
    </row>
    <row r="2471" spans="4:8">
      <c r="D2471" s="245"/>
      <c r="H2471" s="245"/>
    </row>
    <row r="2472" spans="4:8">
      <c r="D2472" s="245"/>
      <c r="H2472" s="245"/>
    </row>
    <row r="2473" spans="4:8">
      <c r="D2473" s="245"/>
      <c r="H2473" s="245"/>
    </row>
    <row r="2474" spans="4:8">
      <c r="D2474" s="245"/>
      <c r="H2474" s="245"/>
    </row>
    <row r="2475" spans="4:8">
      <c r="D2475" s="245"/>
      <c r="H2475" s="245"/>
    </row>
    <row r="2476" spans="4:8">
      <c r="D2476" s="245"/>
      <c r="H2476" s="245"/>
    </row>
    <row r="2477" spans="4:8">
      <c r="D2477" s="245"/>
      <c r="H2477" s="245"/>
    </row>
    <row r="2478" spans="4:8">
      <c r="D2478" s="245"/>
      <c r="H2478" s="245"/>
    </row>
    <row r="2479" spans="4:8">
      <c r="D2479" s="245"/>
      <c r="H2479" s="245"/>
    </row>
    <row r="2480" spans="4:8">
      <c r="D2480" s="245"/>
      <c r="H2480" s="245"/>
    </row>
    <row r="2481" spans="4:8">
      <c r="D2481" s="245"/>
      <c r="H2481" s="245"/>
    </row>
    <row r="2482" spans="4:8">
      <c r="D2482" s="245"/>
      <c r="H2482" s="245"/>
    </row>
    <row r="2483" spans="4:8">
      <c r="D2483" s="245"/>
      <c r="H2483" s="245"/>
    </row>
    <row r="2484" spans="4:8">
      <c r="D2484" s="245"/>
      <c r="H2484" s="245"/>
    </row>
    <row r="2485" spans="4:8">
      <c r="D2485" s="245"/>
      <c r="H2485" s="245"/>
    </row>
    <row r="2486" spans="4:8">
      <c r="D2486" s="245"/>
      <c r="H2486" s="245"/>
    </row>
    <row r="2487" spans="4:8">
      <c r="D2487" s="245"/>
      <c r="H2487" s="245"/>
    </row>
    <row r="2488" spans="4:8">
      <c r="D2488" s="245"/>
      <c r="H2488" s="245"/>
    </row>
    <row r="2489" spans="4:8">
      <c r="D2489" s="245"/>
      <c r="H2489" s="245"/>
    </row>
    <row r="2490" spans="4:8">
      <c r="D2490" s="245"/>
      <c r="H2490" s="245"/>
    </row>
    <row r="2491" spans="4:8">
      <c r="D2491" s="245"/>
      <c r="H2491" s="245"/>
    </row>
    <row r="2492" spans="4:8">
      <c r="D2492" s="245"/>
      <c r="H2492" s="245"/>
    </row>
    <row r="2493" spans="4:8">
      <c r="D2493" s="245"/>
      <c r="H2493" s="245"/>
    </row>
    <row r="2494" spans="4:8">
      <c r="D2494" s="245"/>
      <c r="H2494" s="245"/>
    </row>
    <row r="2495" spans="4:8">
      <c r="D2495" s="245"/>
      <c r="H2495" s="245"/>
    </row>
    <row r="2496" spans="4:8">
      <c r="D2496" s="245"/>
      <c r="H2496" s="245"/>
    </row>
    <row r="2497" spans="4:8">
      <c r="D2497" s="245"/>
      <c r="H2497" s="245"/>
    </row>
    <row r="2498" spans="4:8">
      <c r="D2498" s="245"/>
      <c r="H2498" s="245"/>
    </row>
    <row r="2499" spans="4:8">
      <c r="D2499" s="245"/>
      <c r="H2499" s="245"/>
    </row>
    <row r="2500" spans="4:8">
      <c r="D2500" s="245"/>
      <c r="H2500" s="245"/>
    </row>
    <row r="2501" spans="4:8">
      <c r="D2501" s="245"/>
      <c r="H2501" s="245"/>
    </row>
    <row r="2502" spans="4:8">
      <c r="D2502" s="245"/>
      <c r="H2502" s="245"/>
    </row>
    <row r="2503" spans="4:8">
      <c r="D2503" s="245"/>
      <c r="H2503" s="245"/>
    </row>
    <row r="2504" spans="4:8">
      <c r="D2504" s="245"/>
      <c r="H2504" s="245"/>
    </row>
    <row r="2505" spans="4:8">
      <c r="D2505" s="245"/>
      <c r="H2505" s="245"/>
    </row>
    <row r="2506" spans="4:8">
      <c r="D2506" s="245"/>
      <c r="H2506" s="245"/>
    </row>
    <row r="2507" spans="4:8">
      <c r="D2507" s="245"/>
      <c r="H2507" s="245"/>
    </row>
    <row r="2508" spans="4:8">
      <c r="D2508" s="245"/>
      <c r="H2508" s="245"/>
    </row>
    <row r="2509" spans="4:8">
      <c r="D2509" s="245"/>
      <c r="H2509" s="245"/>
    </row>
    <row r="2510" spans="4:8">
      <c r="D2510" s="245"/>
      <c r="H2510" s="245"/>
    </row>
    <row r="2511" spans="4:8">
      <c r="D2511" s="245"/>
      <c r="H2511" s="245"/>
    </row>
    <row r="2512" spans="4:8">
      <c r="D2512" s="245"/>
      <c r="H2512" s="245"/>
    </row>
    <row r="2513" spans="4:8">
      <c r="D2513" s="245"/>
      <c r="H2513" s="245"/>
    </row>
    <row r="2514" spans="4:8">
      <c r="D2514" s="245"/>
      <c r="H2514" s="245"/>
    </row>
    <row r="2515" spans="4:8">
      <c r="D2515" s="245"/>
      <c r="H2515" s="245"/>
    </row>
    <row r="2516" spans="4:8">
      <c r="D2516" s="245"/>
      <c r="H2516" s="245"/>
    </row>
    <row r="2517" spans="4:8">
      <c r="D2517" s="245"/>
      <c r="H2517" s="245"/>
    </row>
    <row r="2518" spans="4:8">
      <c r="D2518" s="245"/>
      <c r="H2518" s="245"/>
    </row>
    <row r="2519" spans="4:8">
      <c r="D2519" s="245"/>
      <c r="H2519" s="245"/>
    </row>
    <row r="2520" spans="4:8">
      <c r="D2520" s="245"/>
      <c r="H2520" s="245"/>
    </row>
    <row r="2521" spans="4:8">
      <c r="D2521" s="245"/>
      <c r="H2521" s="245"/>
    </row>
    <row r="2522" spans="4:8">
      <c r="D2522" s="245"/>
      <c r="H2522" s="245"/>
    </row>
    <row r="2523" spans="4:8">
      <c r="D2523" s="245"/>
      <c r="H2523" s="245"/>
    </row>
    <row r="2524" spans="4:8">
      <c r="D2524" s="245"/>
      <c r="H2524" s="245"/>
    </row>
    <row r="2525" spans="4:8">
      <c r="D2525" s="245"/>
      <c r="H2525" s="245"/>
    </row>
    <row r="2526" spans="4:8">
      <c r="D2526" s="245"/>
      <c r="H2526" s="245"/>
    </row>
    <row r="2527" spans="4:8">
      <c r="D2527" s="245"/>
      <c r="H2527" s="245"/>
    </row>
    <row r="2528" spans="4:8">
      <c r="D2528" s="245"/>
      <c r="H2528" s="245"/>
    </row>
    <row r="2529" spans="4:8">
      <c r="D2529" s="245"/>
      <c r="H2529" s="245"/>
    </row>
    <row r="2530" spans="4:8">
      <c r="D2530" s="245"/>
      <c r="H2530" s="245"/>
    </row>
    <row r="2531" spans="4:8">
      <c r="D2531" s="245"/>
      <c r="H2531" s="245"/>
    </row>
    <row r="2532" spans="4:8">
      <c r="D2532" s="245"/>
      <c r="H2532" s="245"/>
    </row>
    <row r="2533" spans="4:8">
      <c r="D2533" s="245"/>
      <c r="H2533" s="245"/>
    </row>
    <row r="2534" spans="4:8">
      <c r="D2534" s="245"/>
      <c r="H2534" s="245"/>
    </row>
    <row r="2535" spans="4:8">
      <c r="D2535" s="245"/>
      <c r="H2535" s="245"/>
    </row>
    <row r="2536" spans="4:8">
      <c r="D2536" s="245"/>
      <c r="H2536" s="245"/>
    </row>
    <row r="2537" spans="4:8">
      <c r="D2537" s="245"/>
      <c r="H2537" s="245"/>
    </row>
    <row r="2538" spans="4:8">
      <c r="D2538" s="245"/>
      <c r="H2538" s="245"/>
    </row>
    <row r="2539" spans="4:8">
      <c r="D2539" s="245"/>
      <c r="H2539" s="245"/>
    </row>
    <row r="2540" spans="4:8">
      <c r="D2540" s="245"/>
      <c r="H2540" s="245"/>
    </row>
    <row r="2541" spans="4:8">
      <c r="D2541" s="245"/>
      <c r="H2541" s="245"/>
    </row>
    <row r="2542" spans="4:8">
      <c r="D2542" s="245"/>
      <c r="H2542" s="245"/>
    </row>
    <row r="2543" spans="4:8">
      <c r="D2543" s="245"/>
      <c r="H2543" s="245"/>
    </row>
    <row r="2544" spans="4:8">
      <c r="D2544" s="245"/>
      <c r="H2544" s="245"/>
    </row>
    <row r="2545" spans="4:8">
      <c r="D2545" s="245"/>
      <c r="H2545" s="245"/>
    </row>
    <row r="2546" spans="4:8">
      <c r="D2546" s="245"/>
      <c r="H2546" s="245"/>
    </row>
    <row r="2547" spans="4:8">
      <c r="D2547" s="245"/>
      <c r="H2547" s="245"/>
    </row>
    <row r="2548" spans="4:8">
      <c r="D2548" s="245"/>
      <c r="H2548" s="245"/>
    </row>
    <row r="2549" spans="4:8">
      <c r="D2549" s="245"/>
      <c r="H2549" s="245"/>
    </row>
    <row r="2550" spans="4:8">
      <c r="D2550" s="245"/>
      <c r="H2550" s="245"/>
    </row>
    <row r="2551" spans="4:8">
      <c r="D2551" s="245"/>
      <c r="H2551" s="245"/>
    </row>
    <row r="2552" spans="4:8">
      <c r="D2552" s="245"/>
      <c r="H2552" s="245"/>
    </row>
    <row r="2553" spans="4:8">
      <c r="D2553" s="245"/>
      <c r="H2553" s="245"/>
    </row>
    <row r="2554" spans="4:8">
      <c r="D2554" s="245"/>
      <c r="H2554" s="245"/>
    </row>
    <row r="2555" spans="4:8">
      <c r="D2555" s="245"/>
      <c r="H2555" s="245"/>
    </row>
    <row r="2556" spans="4:8">
      <c r="D2556" s="245"/>
      <c r="H2556" s="245"/>
    </row>
    <row r="2557" spans="4:8">
      <c r="D2557" s="245"/>
      <c r="H2557" s="245"/>
    </row>
    <row r="2558" spans="4:8">
      <c r="D2558" s="245"/>
      <c r="H2558" s="245"/>
    </row>
    <row r="2559" spans="4:8">
      <c r="D2559" s="245"/>
      <c r="H2559" s="245"/>
    </row>
    <row r="2560" spans="4:8">
      <c r="D2560" s="245"/>
      <c r="H2560" s="245"/>
    </row>
    <row r="2561" spans="4:8">
      <c r="D2561" s="245"/>
      <c r="H2561" s="245"/>
    </row>
    <row r="2562" spans="4:8">
      <c r="D2562" s="245"/>
      <c r="H2562" s="245"/>
    </row>
    <row r="2563" spans="4:8">
      <c r="D2563" s="245"/>
      <c r="H2563" s="245"/>
    </row>
    <row r="2564" spans="4:8">
      <c r="D2564" s="245"/>
      <c r="H2564" s="245"/>
    </row>
    <row r="2565" spans="4:8">
      <c r="D2565" s="245"/>
      <c r="H2565" s="245"/>
    </row>
    <row r="2566" spans="4:8">
      <c r="D2566" s="245"/>
      <c r="H2566" s="245"/>
    </row>
    <row r="2567" spans="4:8">
      <c r="D2567" s="245"/>
      <c r="H2567" s="245"/>
    </row>
    <row r="2568" spans="4:8">
      <c r="D2568" s="245"/>
      <c r="H2568" s="245"/>
    </row>
    <row r="2569" spans="4:8">
      <c r="D2569" s="245"/>
      <c r="H2569" s="245"/>
    </row>
    <row r="2570" spans="4:8">
      <c r="D2570" s="245"/>
      <c r="H2570" s="245"/>
    </row>
    <row r="2571" spans="4:8">
      <c r="D2571" s="245"/>
      <c r="H2571" s="245"/>
    </row>
    <row r="2572" spans="4:8">
      <c r="D2572" s="245"/>
      <c r="H2572" s="245"/>
    </row>
    <row r="2573" spans="4:8">
      <c r="D2573" s="245"/>
      <c r="H2573" s="245"/>
    </row>
    <row r="2574" spans="4:8">
      <c r="D2574" s="245"/>
      <c r="H2574" s="245"/>
    </row>
    <row r="2575" spans="4:8">
      <c r="D2575" s="245"/>
      <c r="H2575" s="245"/>
    </row>
    <row r="2576" spans="4:8">
      <c r="D2576" s="245"/>
      <c r="H2576" s="245"/>
    </row>
    <row r="2577" spans="4:8">
      <c r="D2577" s="245"/>
      <c r="H2577" s="245"/>
    </row>
    <row r="2578" spans="4:8">
      <c r="D2578" s="245"/>
      <c r="H2578" s="245"/>
    </row>
    <row r="2579" spans="4:8">
      <c r="D2579" s="245"/>
      <c r="H2579" s="245"/>
    </row>
    <row r="2580" spans="4:8">
      <c r="D2580" s="245"/>
      <c r="H2580" s="245"/>
    </row>
    <row r="2581" spans="4:8">
      <c r="D2581" s="245"/>
      <c r="H2581" s="245"/>
    </row>
    <row r="2582" spans="4:8">
      <c r="D2582" s="245"/>
      <c r="H2582" s="245"/>
    </row>
    <row r="2583" spans="4:8">
      <c r="D2583" s="245"/>
      <c r="H2583" s="245"/>
    </row>
    <row r="2584" spans="4:8">
      <c r="D2584" s="245"/>
      <c r="H2584" s="245"/>
    </row>
    <row r="2585" spans="4:8">
      <c r="D2585" s="245"/>
      <c r="H2585" s="245"/>
    </row>
    <row r="2586" spans="4:8">
      <c r="D2586" s="245"/>
      <c r="H2586" s="245"/>
    </row>
    <row r="2587" spans="4:8">
      <c r="D2587" s="245"/>
      <c r="H2587" s="245"/>
    </row>
    <row r="2588" spans="4:8">
      <c r="D2588" s="245"/>
      <c r="H2588" s="245"/>
    </row>
    <row r="2589" spans="4:8">
      <c r="D2589" s="245"/>
      <c r="H2589" s="245"/>
    </row>
    <row r="2590" spans="4:8">
      <c r="D2590" s="245"/>
      <c r="H2590" s="245"/>
    </row>
    <row r="2591" spans="4:8">
      <c r="D2591" s="245"/>
      <c r="H2591" s="245"/>
    </row>
    <row r="2592" spans="4:8">
      <c r="D2592" s="245"/>
      <c r="H2592" s="245"/>
    </row>
    <row r="2593" spans="4:8">
      <c r="D2593" s="245"/>
      <c r="H2593" s="245"/>
    </row>
    <row r="2594" spans="4:8">
      <c r="D2594" s="245"/>
      <c r="H2594" s="245"/>
    </row>
    <row r="2595" spans="4:8">
      <c r="D2595" s="245"/>
      <c r="H2595" s="245"/>
    </row>
    <row r="2596" spans="4:8">
      <c r="D2596" s="245"/>
      <c r="H2596" s="245"/>
    </row>
    <row r="2597" spans="4:8">
      <c r="D2597" s="245"/>
      <c r="H2597" s="245"/>
    </row>
    <row r="2598" spans="4:8">
      <c r="D2598" s="245"/>
      <c r="H2598" s="245"/>
    </row>
    <row r="2599" spans="4:8">
      <c r="D2599" s="245"/>
      <c r="H2599" s="245"/>
    </row>
    <row r="2600" spans="4:8">
      <c r="D2600" s="245"/>
      <c r="H2600" s="245"/>
    </row>
    <row r="2601" spans="4:8">
      <c r="D2601" s="245"/>
      <c r="H2601" s="245"/>
    </row>
    <row r="2602" spans="4:8">
      <c r="D2602" s="245"/>
      <c r="H2602" s="245"/>
    </row>
    <row r="2603" spans="4:8">
      <c r="D2603" s="245"/>
      <c r="H2603" s="245"/>
    </row>
    <row r="2604" spans="4:8">
      <c r="D2604" s="245"/>
      <c r="H2604" s="245"/>
    </row>
    <row r="2605" spans="4:8">
      <c r="D2605" s="245"/>
      <c r="H2605" s="245"/>
    </row>
    <row r="2606" spans="4:8">
      <c r="D2606" s="245"/>
      <c r="H2606" s="245"/>
    </row>
    <row r="2607" spans="4:8">
      <c r="D2607" s="245"/>
      <c r="H2607" s="245"/>
    </row>
    <row r="2608" spans="4:8">
      <c r="D2608" s="245"/>
      <c r="H2608" s="245"/>
    </row>
    <row r="2609" spans="4:8">
      <c r="D2609" s="245"/>
      <c r="H2609" s="245"/>
    </row>
    <row r="2610" spans="4:8">
      <c r="D2610" s="245"/>
      <c r="H2610" s="245"/>
    </row>
    <row r="2611" spans="4:8">
      <c r="D2611" s="245"/>
      <c r="H2611" s="245"/>
    </row>
    <row r="2612" spans="4:8">
      <c r="D2612" s="245"/>
      <c r="H2612" s="245"/>
    </row>
    <row r="2613" spans="4:8">
      <c r="D2613" s="245"/>
      <c r="H2613" s="245"/>
    </row>
    <row r="2614" spans="4:8">
      <c r="D2614" s="245"/>
      <c r="H2614" s="245"/>
    </row>
    <row r="2615" spans="4:8">
      <c r="D2615" s="245"/>
      <c r="H2615" s="245"/>
    </row>
    <row r="2616" spans="4:8">
      <c r="D2616" s="245"/>
      <c r="H2616" s="245"/>
    </row>
    <row r="2617" spans="4:8">
      <c r="D2617" s="245"/>
      <c r="H2617" s="245"/>
    </row>
    <row r="2618" spans="4:8">
      <c r="D2618" s="245"/>
      <c r="H2618" s="245"/>
    </row>
    <row r="2619" spans="4:8">
      <c r="D2619" s="245"/>
      <c r="H2619" s="245"/>
    </row>
    <row r="2620" spans="4:8">
      <c r="D2620" s="245"/>
      <c r="H2620" s="245"/>
    </row>
    <row r="2621" spans="4:8">
      <c r="D2621" s="245"/>
      <c r="H2621" s="245"/>
    </row>
    <row r="2622" spans="4:8">
      <c r="D2622" s="245"/>
      <c r="H2622" s="245"/>
    </row>
    <row r="2623" spans="4:8">
      <c r="D2623" s="245"/>
      <c r="H2623" s="245"/>
    </row>
    <row r="2624" spans="4:8">
      <c r="D2624" s="245"/>
      <c r="H2624" s="245"/>
    </row>
    <row r="2625" spans="4:8">
      <c r="D2625" s="245"/>
      <c r="H2625" s="245"/>
    </row>
    <row r="2626" spans="4:8">
      <c r="D2626" s="245"/>
      <c r="H2626" s="245"/>
    </row>
    <row r="2627" spans="4:8">
      <c r="D2627" s="245"/>
      <c r="H2627" s="245"/>
    </row>
    <row r="2628" spans="4:8">
      <c r="D2628" s="245"/>
      <c r="H2628" s="245"/>
    </row>
    <row r="2629" spans="4:8">
      <c r="D2629" s="245"/>
      <c r="H2629" s="245"/>
    </row>
    <row r="2630" spans="4:8">
      <c r="D2630" s="245"/>
      <c r="H2630" s="245"/>
    </row>
    <row r="2631" spans="4:8">
      <c r="D2631" s="245"/>
      <c r="H2631" s="245"/>
    </row>
    <row r="2632" spans="4:8">
      <c r="D2632" s="245"/>
      <c r="H2632" s="245"/>
    </row>
    <row r="2633" spans="4:8">
      <c r="D2633" s="245"/>
      <c r="H2633" s="245"/>
    </row>
    <row r="2634" spans="4:8">
      <c r="D2634" s="245"/>
      <c r="H2634" s="245"/>
    </row>
    <row r="2635" spans="4:8">
      <c r="D2635" s="245"/>
      <c r="H2635" s="245"/>
    </row>
    <row r="2636" spans="4:8">
      <c r="D2636" s="245"/>
      <c r="H2636" s="245"/>
    </row>
    <row r="2637" spans="4:8">
      <c r="D2637" s="245"/>
      <c r="H2637" s="245"/>
    </row>
    <row r="2638" spans="4:8">
      <c r="D2638" s="245"/>
      <c r="H2638" s="245"/>
    </row>
    <row r="2639" spans="4:8">
      <c r="D2639" s="245"/>
      <c r="H2639" s="245"/>
    </row>
    <row r="2640" spans="4:8">
      <c r="D2640" s="245"/>
      <c r="H2640" s="245"/>
    </row>
    <row r="2641" spans="4:8">
      <c r="D2641" s="245"/>
      <c r="H2641" s="245"/>
    </row>
    <row r="2642" spans="4:8">
      <c r="D2642" s="245"/>
      <c r="H2642" s="245"/>
    </row>
    <row r="2643" spans="4:8">
      <c r="D2643" s="245"/>
      <c r="H2643" s="245"/>
    </row>
    <row r="2644" spans="4:8">
      <c r="D2644" s="245"/>
      <c r="H2644" s="245"/>
    </row>
    <row r="2645" spans="4:8">
      <c r="D2645" s="245"/>
      <c r="H2645" s="245"/>
    </row>
    <row r="2646" spans="4:8">
      <c r="D2646" s="245"/>
      <c r="H2646" s="245"/>
    </row>
    <row r="2647" spans="4:8">
      <c r="D2647" s="245"/>
      <c r="H2647" s="245"/>
    </row>
    <row r="2648" spans="4:8">
      <c r="D2648" s="245"/>
      <c r="H2648" s="245"/>
    </row>
    <row r="2649" spans="4:8">
      <c r="D2649" s="245"/>
      <c r="H2649" s="245"/>
    </row>
    <row r="2650" spans="4:8">
      <c r="D2650" s="245"/>
      <c r="H2650" s="245"/>
    </row>
    <row r="2651" spans="4:8">
      <c r="D2651" s="245"/>
      <c r="H2651" s="245"/>
    </row>
    <row r="2652" spans="4:8">
      <c r="D2652" s="245"/>
      <c r="H2652" s="245"/>
    </row>
    <row r="2653" spans="4:8">
      <c r="D2653" s="245"/>
      <c r="H2653" s="245"/>
    </row>
    <row r="2654" spans="4:8">
      <c r="D2654" s="245"/>
      <c r="H2654" s="245"/>
    </row>
    <row r="2655" spans="4:8">
      <c r="D2655" s="245"/>
      <c r="H2655" s="245"/>
    </row>
    <row r="2656" spans="4:8">
      <c r="D2656" s="245"/>
      <c r="H2656" s="245"/>
    </row>
    <row r="2657" spans="4:8">
      <c r="D2657" s="245"/>
      <c r="H2657" s="245"/>
    </row>
    <row r="2658" spans="4:8">
      <c r="D2658" s="245"/>
      <c r="H2658" s="245"/>
    </row>
    <row r="2659" spans="4:8">
      <c r="D2659" s="245"/>
      <c r="H2659" s="245"/>
    </row>
    <row r="2660" spans="4:8">
      <c r="D2660" s="245"/>
      <c r="H2660" s="245"/>
    </row>
    <row r="2661" spans="4:8">
      <c r="D2661" s="245"/>
      <c r="H2661" s="245"/>
    </row>
    <row r="2662" spans="4:8">
      <c r="D2662" s="245"/>
      <c r="H2662" s="245"/>
    </row>
    <row r="2663" spans="4:8">
      <c r="D2663" s="245"/>
      <c r="H2663" s="245"/>
    </row>
    <row r="2664" spans="4:8">
      <c r="D2664" s="245"/>
      <c r="H2664" s="245"/>
    </row>
    <row r="2665" spans="4:8">
      <c r="D2665" s="245"/>
      <c r="H2665" s="245"/>
    </row>
    <row r="2666" spans="4:8">
      <c r="D2666" s="245"/>
      <c r="H2666" s="245"/>
    </row>
    <row r="2667" spans="4:8">
      <c r="D2667" s="245"/>
      <c r="H2667" s="245"/>
    </row>
    <row r="2668" spans="4:8">
      <c r="D2668" s="245"/>
      <c r="H2668" s="245"/>
    </row>
    <row r="2669" spans="4:8">
      <c r="D2669" s="245"/>
      <c r="H2669" s="245"/>
    </row>
    <row r="2670" spans="4:8">
      <c r="D2670" s="245"/>
      <c r="H2670" s="245"/>
    </row>
    <row r="2671" spans="4:8">
      <c r="D2671" s="245"/>
      <c r="H2671" s="245"/>
    </row>
    <row r="2672" spans="4:8">
      <c r="D2672" s="245"/>
      <c r="H2672" s="245"/>
    </row>
    <row r="2673" spans="4:8">
      <c r="D2673" s="245"/>
      <c r="H2673" s="245"/>
    </row>
    <row r="2674" spans="4:8">
      <c r="D2674" s="245"/>
      <c r="H2674" s="245"/>
    </row>
    <row r="2675" spans="4:8">
      <c r="D2675" s="245"/>
      <c r="H2675" s="245"/>
    </row>
    <row r="2676" spans="4:8">
      <c r="D2676" s="245"/>
      <c r="H2676" s="245"/>
    </row>
    <row r="2677" spans="4:8">
      <c r="D2677" s="245"/>
      <c r="H2677" s="245"/>
    </row>
    <row r="2678" spans="4:8">
      <c r="D2678" s="245"/>
      <c r="H2678" s="245"/>
    </row>
    <row r="2679" spans="4:8">
      <c r="D2679" s="245"/>
      <c r="H2679" s="245"/>
    </row>
    <row r="2680" spans="4:8">
      <c r="D2680" s="245"/>
      <c r="H2680" s="245"/>
    </row>
    <row r="2681" spans="4:8">
      <c r="D2681" s="245"/>
      <c r="H2681" s="245"/>
    </row>
    <row r="2682" spans="4:8">
      <c r="D2682" s="245"/>
      <c r="H2682" s="245"/>
    </row>
    <row r="2683" spans="4:8">
      <c r="D2683" s="245"/>
      <c r="H2683" s="245"/>
    </row>
    <row r="2684" spans="4:8">
      <c r="D2684" s="245"/>
      <c r="H2684" s="245"/>
    </row>
    <row r="2685" spans="4:8">
      <c r="D2685" s="245"/>
      <c r="H2685" s="245"/>
    </row>
    <row r="2686" spans="4:8">
      <c r="D2686" s="245"/>
      <c r="H2686" s="245"/>
    </row>
    <row r="2687" spans="4:8">
      <c r="D2687" s="245"/>
      <c r="H2687" s="245"/>
    </row>
    <row r="2688" spans="4:8">
      <c r="D2688" s="245"/>
      <c r="H2688" s="245"/>
    </row>
    <row r="2689" spans="4:8">
      <c r="D2689" s="245"/>
      <c r="H2689" s="245"/>
    </row>
    <row r="2690" spans="4:8">
      <c r="D2690" s="245"/>
      <c r="H2690" s="245"/>
    </row>
    <row r="2691" spans="4:8">
      <c r="D2691" s="245"/>
      <c r="H2691" s="245"/>
    </row>
    <row r="2692" spans="4:8">
      <c r="D2692" s="245"/>
      <c r="H2692" s="245"/>
    </row>
    <row r="2693" spans="4:8">
      <c r="D2693" s="245"/>
      <c r="H2693" s="245"/>
    </row>
    <row r="2694" spans="4:8">
      <c r="D2694" s="245"/>
      <c r="H2694" s="245"/>
    </row>
    <row r="2695" spans="4:8">
      <c r="D2695" s="245"/>
      <c r="H2695" s="245"/>
    </row>
    <row r="2696" spans="4:8">
      <c r="D2696" s="245"/>
      <c r="H2696" s="245"/>
    </row>
    <row r="2697" spans="4:8">
      <c r="D2697" s="245"/>
      <c r="H2697" s="245"/>
    </row>
    <row r="2698" spans="4:8">
      <c r="D2698" s="245"/>
      <c r="H2698" s="245"/>
    </row>
    <row r="2699" spans="4:8">
      <c r="D2699" s="245"/>
      <c r="H2699" s="245"/>
    </row>
    <row r="2700" spans="4:8">
      <c r="D2700" s="245"/>
      <c r="H2700" s="245"/>
    </row>
    <row r="2701" spans="4:8">
      <c r="D2701" s="245"/>
      <c r="H2701" s="245"/>
    </row>
    <row r="2702" spans="4:8">
      <c r="D2702" s="245"/>
      <c r="H2702" s="245"/>
    </row>
    <row r="2703" spans="4:8">
      <c r="D2703" s="245"/>
      <c r="H2703" s="245"/>
    </row>
    <row r="2704" spans="4:8">
      <c r="D2704" s="245"/>
      <c r="H2704" s="245"/>
    </row>
    <row r="2705" spans="4:8">
      <c r="D2705" s="245"/>
      <c r="H2705" s="245"/>
    </row>
    <row r="2706" spans="4:8">
      <c r="D2706" s="245"/>
      <c r="H2706" s="245"/>
    </row>
    <row r="2707" spans="4:8">
      <c r="D2707" s="245"/>
      <c r="H2707" s="245"/>
    </row>
    <row r="2708" spans="4:8">
      <c r="D2708" s="245"/>
      <c r="H2708" s="245"/>
    </row>
    <row r="2709" spans="4:8">
      <c r="D2709" s="245"/>
      <c r="H2709" s="245"/>
    </row>
    <row r="2710" spans="4:8">
      <c r="D2710" s="245"/>
      <c r="H2710" s="245"/>
    </row>
    <row r="2711" spans="4:8">
      <c r="D2711" s="245"/>
      <c r="H2711" s="245"/>
    </row>
    <row r="2712" spans="4:8">
      <c r="D2712" s="245"/>
      <c r="H2712" s="245"/>
    </row>
    <row r="2713" spans="4:8">
      <c r="D2713" s="245"/>
      <c r="H2713" s="245"/>
    </row>
    <row r="2714" spans="4:8">
      <c r="D2714" s="245"/>
      <c r="H2714" s="245"/>
    </row>
    <row r="2715" spans="4:8">
      <c r="D2715" s="245"/>
      <c r="H2715" s="245"/>
    </row>
    <row r="2716" spans="4:8">
      <c r="D2716" s="245"/>
      <c r="H2716" s="245"/>
    </row>
    <row r="2717" spans="4:8">
      <c r="D2717" s="245"/>
      <c r="H2717" s="245"/>
    </row>
    <row r="2718" spans="4:8">
      <c r="D2718" s="245"/>
      <c r="H2718" s="245"/>
    </row>
    <row r="2719" spans="4:8">
      <c r="D2719" s="245"/>
      <c r="H2719" s="245"/>
    </row>
    <row r="2720" spans="4:8">
      <c r="D2720" s="245"/>
      <c r="H2720" s="245"/>
    </row>
    <row r="2721" spans="4:8">
      <c r="D2721" s="245"/>
      <c r="H2721" s="245"/>
    </row>
    <row r="2722" spans="4:8">
      <c r="D2722" s="245"/>
      <c r="H2722" s="245"/>
    </row>
    <row r="2723" spans="4:8">
      <c r="D2723" s="245"/>
      <c r="H2723" s="245"/>
    </row>
    <row r="2724" spans="4:8">
      <c r="D2724" s="245"/>
      <c r="H2724" s="245"/>
    </row>
    <row r="2725" spans="4:8">
      <c r="D2725" s="245"/>
      <c r="H2725" s="245"/>
    </row>
    <row r="2726" spans="4:8">
      <c r="D2726" s="245"/>
      <c r="H2726" s="245"/>
    </row>
    <row r="2727" spans="4:8">
      <c r="D2727" s="245"/>
      <c r="H2727" s="245"/>
    </row>
    <row r="2728" spans="4:8">
      <c r="D2728" s="245"/>
      <c r="H2728" s="245"/>
    </row>
    <row r="2729" spans="4:8">
      <c r="D2729" s="245"/>
      <c r="H2729" s="245"/>
    </row>
    <row r="2730" spans="4:8">
      <c r="D2730" s="245"/>
      <c r="H2730" s="245"/>
    </row>
    <row r="2731" spans="4:8">
      <c r="D2731" s="245"/>
      <c r="H2731" s="245"/>
    </row>
    <row r="2732" spans="4:8">
      <c r="D2732" s="245"/>
      <c r="H2732" s="245"/>
    </row>
    <row r="2733" spans="4:8">
      <c r="D2733" s="245"/>
      <c r="H2733" s="245"/>
    </row>
    <row r="2734" spans="4:8">
      <c r="D2734" s="245"/>
      <c r="H2734" s="245"/>
    </row>
    <row r="2735" spans="4:8">
      <c r="D2735" s="245"/>
      <c r="H2735" s="245"/>
    </row>
    <row r="2736" spans="4:8">
      <c r="D2736" s="245"/>
      <c r="H2736" s="245"/>
    </row>
    <row r="2737" spans="4:8">
      <c r="D2737" s="245"/>
      <c r="H2737" s="245"/>
    </row>
    <row r="2738" spans="4:8">
      <c r="D2738" s="245"/>
      <c r="H2738" s="245"/>
    </row>
    <row r="2739" spans="4:8">
      <c r="D2739" s="245"/>
      <c r="H2739" s="245"/>
    </row>
    <row r="2740" spans="4:8">
      <c r="D2740" s="245"/>
      <c r="H2740" s="245"/>
    </row>
    <row r="2741" spans="4:8">
      <c r="D2741" s="245"/>
      <c r="H2741" s="245"/>
    </row>
    <row r="2742" spans="4:8">
      <c r="D2742" s="245"/>
      <c r="H2742" s="245"/>
    </row>
    <row r="2743" spans="4:8">
      <c r="D2743" s="245"/>
      <c r="H2743" s="245"/>
    </row>
    <row r="2744" spans="4:8">
      <c r="D2744" s="245"/>
      <c r="H2744" s="245"/>
    </row>
    <row r="2745" spans="4:8">
      <c r="D2745" s="245"/>
      <c r="H2745" s="245"/>
    </row>
    <row r="2746" spans="4:8">
      <c r="D2746" s="245"/>
      <c r="H2746" s="245"/>
    </row>
    <row r="2747" spans="4:8">
      <c r="D2747" s="245"/>
      <c r="H2747" s="245"/>
    </row>
    <row r="2748" spans="4:8">
      <c r="D2748" s="245"/>
      <c r="H2748" s="245"/>
    </row>
    <row r="2749" spans="4:8">
      <c r="D2749" s="245"/>
      <c r="H2749" s="245"/>
    </row>
    <row r="2750" spans="4:8">
      <c r="D2750" s="245"/>
      <c r="H2750" s="245"/>
    </row>
    <row r="2751" spans="4:8">
      <c r="D2751" s="245"/>
      <c r="H2751" s="245"/>
    </row>
    <row r="2752" spans="4:8">
      <c r="D2752" s="245"/>
      <c r="H2752" s="245"/>
    </row>
    <row r="2753" spans="4:8">
      <c r="D2753" s="245"/>
      <c r="H2753" s="245"/>
    </row>
    <row r="2754" spans="4:8">
      <c r="D2754" s="245"/>
      <c r="H2754" s="245"/>
    </row>
    <row r="2755" spans="4:8">
      <c r="D2755" s="245"/>
      <c r="H2755" s="245"/>
    </row>
    <row r="2756" spans="4:8">
      <c r="D2756" s="245"/>
      <c r="H2756" s="245"/>
    </row>
    <row r="2757" spans="4:8">
      <c r="D2757" s="245"/>
      <c r="H2757" s="245"/>
    </row>
    <row r="2758" spans="4:8">
      <c r="D2758" s="245"/>
      <c r="H2758" s="245"/>
    </row>
    <row r="2759" spans="4:8">
      <c r="D2759" s="245"/>
      <c r="H2759" s="245"/>
    </row>
    <row r="2760" spans="4:8">
      <c r="D2760" s="245"/>
      <c r="H2760" s="245"/>
    </row>
    <row r="2761" spans="4:8">
      <c r="D2761" s="245"/>
      <c r="H2761" s="245"/>
    </row>
    <row r="2762" spans="4:8">
      <c r="D2762" s="245"/>
      <c r="H2762" s="245"/>
    </row>
    <row r="2763" spans="4:8">
      <c r="D2763" s="245"/>
      <c r="H2763" s="245"/>
    </row>
    <row r="2764" spans="4:8">
      <c r="D2764" s="245"/>
      <c r="H2764" s="245"/>
    </row>
    <row r="2765" spans="4:8">
      <c r="D2765" s="245"/>
      <c r="H2765" s="245"/>
    </row>
    <row r="2766" spans="4:8">
      <c r="D2766" s="245"/>
      <c r="H2766" s="245"/>
    </row>
    <row r="2767" spans="4:8">
      <c r="D2767" s="245"/>
      <c r="H2767" s="245"/>
    </row>
    <row r="2768" spans="4:8">
      <c r="D2768" s="245"/>
      <c r="H2768" s="245"/>
    </row>
    <row r="2769" spans="4:8">
      <c r="D2769" s="245"/>
      <c r="H2769" s="245"/>
    </row>
    <row r="2770" spans="4:8">
      <c r="D2770" s="245"/>
      <c r="H2770" s="245"/>
    </row>
    <row r="2771" spans="4:8">
      <c r="D2771" s="245"/>
      <c r="H2771" s="245"/>
    </row>
    <row r="2772" spans="4:8">
      <c r="D2772" s="245"/>
      <c r="H2772" s="245"/>
    </row>
    <row r="2773" spans="4:8">
      <c r="D2773" s="245"/>
      <c r="H2773" s="245"/>
    </row>
    <row r="2774" spans="4:8">
      <c r="D2774" s="245"/>
      <c r="H2774" s="245"/>
    </row>
    <row r="2775" spans="4:8">
      <c r="D2775" s="245"/>
      <c r="H2775" s="245"/>
    </row>
    <row r="2776" spans="4:8">
      <c r="D2776" s="245"/>
      <c r="H2776" s="245"/>
    </row>
    <row r="2777" spans="4:8">
      <c r="D2777" s="245"/>
      <c r="H2777" s="245"/>
    </row>
    <row r="2778" spans="4:8">
      <c r="D2778" s="245"/>
      <c r="H2778" s="245"/>
    </row>
    <row r="2779" spans="4:8">
      <c r="D2779" s="245"/>
      <c r="H2779" s="245"/>
    </row>
    <row r="2780" spans="4:8">
      <c r="D2780" s="245"/>
      <c r="H2780" s="245"/>
    </row>
    <row r="2781" spans="4:8">
      <c r="D2781" s="245"/>
      <c r="H2781" s="245"/>
    </row>
    <row r="2782" spans="4:8">
      <c r="D2782" s="245"/>
      <c r="H2782" s="245"/>
    </row>
    <row r="2783" spans="4:8">
      <c r="D2783" s="245"/>
      <c r="H2783" s="245"/>
    </row>
    <row r="2784" spans="4:8">
      <c r="D2784" s="245"/>
      <c r="H2784" s="245"/>
    </row>
    <row r="2785" spans="4:8">
      <c r="D2785" s="245"/>
      <c r="H2785" s="245"/>
    </row>
    <row r="2786" spans="4:8">
      <c r="D2786" s="245"/>
      <c r="H2786" s="245"/>
    </row>
    <row r="2787" spans="4:8">
      <c r="D2787" s="245"/>
      <c r="H2787" s="245"/>
    </row>
    <row r="2788" spans="4:8">
      <c r="D2788" s="245"/>
      <c r="H2788" s="245"/>
    </row>
    <row r="2789" spans="4:8">
      <c r="D2789" s="245"/>
      <c r="H2789" s="245"/>
    </row>
    <row r="2790" spans="4:8">
      <c r="D2790" s="245"/>
      <c r="H2790" s="245"/>
    </row>
    <row r="2791" spans="4:8">
      <c r="D2791" s="245"/>
      <c r="H2791" s="245"/>
    </row>
    <row r="2792" spans="4:8">
      <c r="D2792" s="245"/>
      <c r="H2792" s="245"/>
    </row>
    <row r="2793" spans="4:8">
      <c r="D2793" s="245"/>
      <c r="H2793" s="245"/>
    </row>
    <row r="2794" spans="4:8">
      <c r="D2794" s="245"/>
      <c r="H2794" s="245"/>
    </row>
    <row r="2795" spans="4:8">
      <c r="D2795" s="245"/>
      <c r="H2795" s="245"/>
    </row>
    <row r="2796" spans="4:8">
      <c r="D2796" s="245"/>
      <c r="H2796" s="245"/>
    </row>
    <row r="2797" spans="4:8">
      <c r="D2797" s="245"/>
      <c r="H2797" s="245"/>
    </row>
    <row r="2798" spans="4:8">
      <c r="D2798" s="245"/>
      <c r="H2798" s="245"/>
    </row>
    <row r="2799" spans="4:8">
      <c r="D2799" s="245"/>
      <c r="H2799" s="245"/>
    </row>
    <row r="2800" spans="4:8">
      <c r="D2800" s="245"/>
      <c r="H2800" s="245"/>
    </row>
    <row r="2801" spans="4:8">
      <c r="D2801" s="245"/>
      <c r="H2801" s="245"/>
    </row>
    <row r="2802" spans="4:8">
      <c r="D2802" s="245"/>
      <c r="H2802" s="245"/>
    </row>
    <row r="2803" spans="4:8">
      <c r="D2803" s="245"/>
      <c r="H2803" s="245"/>
    </row>
    <row r="2804" spans="4:8">
      <c r="D2804" s="245"/>
      <c r="H2804" s="245"/>
    </row>
    <row r="2805" spans="4:8">
      <c r="D2805" s="245"/>
      <c r="H2805" s="245"/>
    </row>
    <row r="2806" spans="4:8">
      <c r="D2806" s="245"/>
      <c r="H2806" s="245"/>
    </row>
    <row r="2807" spans="4:8">
      <c r="D2807" s="245"/>
      <c r="H2807" s="245"/>
    </row>
    <row r="2808" spans="4:8">
      <c r="D2808" s="245"/>
      <c r="H2808" s="245"/>
    </row>
    <row r="2809" spans="4:8">
      <c r="D2809" s="245"/>
      <c r="H2809" s="245"/>
    </row>
    <row r="2810" spans="4:8">
      <c r="D2810" s="245"/>
      <c r="H2810" s="245"/>
    </row>
    <row r="2811" spans="4:8">
      <c r="D2811" s="245"/>
      <c r="H2811" s="245"/>
    </row>
    <row r="2812" spans="4:8">
      <c r="D2812" s="245"/>
      <c r="H2812" s="245"/>
    </row>
    <row r="2813" spans="4:8">
      <c r="D2813" s="245"/>
      <c r="H2813" s="245"/>
    </row>
    <row r="2814" spans="4:8">
      <c r="D2814" s="245"/>
      <c r="H2814" s="245"/>
    </row>
    <row r="2815" spans="4:8">
      <c r="D2815" s="245"/>
      <c r="H2815" s="245"/>
    </row>
    <row r="2816" spans="4:8">
      <c r="D2816" s="245"/>
      <c r="H2816" s="245"/>
    </row>
    <row r="2817" spans="4:8">
      <c r="D2817" s="245"/>
      <c r="H2817" s="245"/>
    </row>
    <row r="2818" spans="4:8">
      <c r="D2818" s="245"/>
      <c r="H2818" s="245"/>
    </row>
    <row r="2819" spans="4:8">
      <c r="D2819" s="245"/>
      <c r="H2819" s="245"/>
    </row>
    <row r="2820" spans="4:8">
      <c r="D2820" s="245"/>
      <c r="H2820" s="245"/>
    </row>
    <row r="2821" spans="4:8">
      <c r="D2821" s="245"/>
      <c r="H2821" s="245"/>
    </row>
    <row r="2822" spans="4:8">
      <c r="D2822" s="245"/>
      <c r="H2822" s="245"/>
    </row>
    <row r="2823" spans="4:8">
      <c r="D2823" s="245"/>
      <c r="H2823" s="245"/>
    </row>
    <row r="2824" spans="4:8">
      <c r="D2824" s="245"/>
      <c r="H2824" s="245"/>
    </row>
    <row r="2825" spans="4:8">
      <c r="D2825" s="245"/>
      <c r="H2825" s="245"/>
    </row>
    <row r="2826" spans="4:8">
      <c r="D2826" s="245"/>
      <c r="H2826" s="245"/>
    </row>
    <row r="2827" spans="4:8">
      <c r="D2827" s="245"/>
      <c r="H2827" s="245"/>
    </row>
    <row r="2828" spans="4:8">
      <c r="D2828" s="245"/>
      <c r="H2828" s="245"/>
    </row>
    <row r="2829" spans="4:8">
      <c r="D2829" s="245"/>
      <c r="H2829" s="245"/>
    </row>
    <row r="2830" spans="4:8">
      <c r="D2830" s="245"/>
      <c r="H2830" s="245"/>
    </row>
    <row r="2831" spans="4:8">
      <c r="D2831" s="245"/>
      <c r="H2831" s="245"/>
    </row>
    <row r="2832" spans="4:8">
      <c r="D2832" s="245"/>
      <c r="H2832" s="245"/>
    </row>
    <row r="2833" spans="4:8">
      <c r="D2833" s="245"/>
      <c r="H2833" s="245"/>
    </row>
    <row r="2834" spans="4:8">
      <c r="D2834" s="245"/>
      <c r="H2834" s="245"/>
    </row>
    <row r="2835" spans="4:8">
      <c r="D2835" s="245"/>
      <c r="H2835" s="245"/>
    </row>
    <row r="2836" spans="4:8">
      <c r="D2836" s="245"/>
      <c r="H2836" s="245"/>
    </row>
    <row r="2837" spans="4:8">
      <c r="D2837" s="245"/>
      <c r="H2837" s="245"/>
    </row>
    <row r="2838" spans="4:8">
      <c r="D2838" s="245"/>
      <c r="H2838" s="245"/>
    </row>
    <row r="2839" spans="4:8">
      <c r="D2839" s="245"/>
      <c r="H2839" s="245"/>
    </row>
    <row r="2840" spans="4:8">
      <c r="D2840" s="245"/>
      <c r="H2840" s="245"/>
    </row>
    <row r="2841" spans="4:8">
      <c r="D2841" s="245"/>
      <c r="H2841" s="245"/>
    </row>
    <row r="2842" spans="4:8">
      <c r="D2842" s="245"/>
      <c r="H2842" s="245"/>
    </row>
    <row r="2843" spans="4:8">
      <c r="D2843" s="245"/>
      <c r="H2843" s="245"/>
    </row>
    <row r="2844" spans="4:8">
      <c r="D2844" s="245"/>
      <c r="H2844" s="245"/>
    </row>
    <row r="2845" spans="4:8">
      <c r="D2845" s="245"/>
      <c r="H2845" s="245"/>
    </row>
    <row r="2846" spans="4:8">
      <c r="D2846" s="245"/>
      <c r="H2846" s="245"/>
    </row>
    <row r="2847" spans="4:8">
      <c r="D2847" s="245"/>
      <c r="H2847" s="245"/>
    </row>
    <row r="2848" spans="4:8">
      <c r="D2848" s="245"/>
      <c r="H2848" s="245"/>
    </row>
    <row r="2849" spans="4:8">
      <c r="D2849" s="245"/>
      <c r="H2849" s="245"/>
    </row>
    <row r="2850" spans="4:8">
      <c r="D2850" s="245"/>
      <c r="H2850" s="245"/>
    </row>
    <row r="2851" spans="4:8">
      <c r="D2851" s="245"/>
      <c r="H2851" s="245"/>
    </row>
    <row r="2852" spans="4:8">
      <c r="D2852" s="245"/>
      <c r="H2852" s="245"/>
    </row>
    <row r="2853" spans="4:8">
      <c r="D2853" s="245"/>
      <c r="H2853" s="245"/>
    </row>
    <row r="2854" spans="4:8">
      <c r="D2854" s="245"/>
      <c r="H2854" s="245"/>
    </row>
    <row r="2855" spans="4:8">
      <c r="D2855" s="245"/>
      <c r="H2855" s="245"/>
    </row>
    <row r="2856" spans="4:8">
      <c r="D2856" s="245"/>
      <c r="H2856" s="245"/>
    </row>
    <row r="2857" spans="4:8">
      <c r="D2857" s="245"/>
      <c r="H2857" s="245"/>
    </row>
    <row r="2858" spans="4:8">
      <c r="D2858" s="245"/>
      <c r="H2858" s="245"/>
    </row>
    <row r="2859" spans="4:8">
      <c r="D2859" s="245"/>
      <c r="H2859" s="245"/>
    </row>
    <row r="2860" spans="4:8">
      <c r="D2860" s="245"/>
      <c r="H2860" s="245"/>
    </row>
    <row r="2861" spans="4:8">
      <c r="D2861" s="245"/>
      <c r="H2861" s="245"/>
    </row>
    <row r="2862" spans="4:8">
      <c r="D2862" s="245"/>
      <c r="H2862" s="245"/>
    </row>
    <row r="2863" spans="4:8">
      <c r="D2863" s="245"/>
      <c r="H2863" s="245"/>
    </row>
    <row r="2864" spans="4:8">
      <c r="D2864" s="245"/>
      <c r="H2864" s="245"/>
    </row>
    <row r="2865" spans="4:8">
      <c r="D2865" s="245"/>
      <c r="H2865" s="245"/>
    </row>
    <row r="2866" spans="4:8">
      <c r="D2866" s="245"/>
      <c r="H2866" s="245"/>
    </row>
    <row r="2867" spans="4:8">
      <c r="D2867" s="245"/>
      <c r="H2867" s="245"/>
    </row>
    <row r="2868" spans="4:8">
      <c r="D2868" s="245"/>
      <c r="H2868" s="245"/>
    </row>
    <row r="2869" spans="4:8">
      <c r="D2869" s="245"/>
      <c r="H2869" s="245"/>
    </row>
    <row r="2870" spans="4:8">
      <c r="D2870" s="245"/>
      <c r="H2870" s="245"/>
    </row>
    <row r="2871" spans="4:8">
      <c r="D2871" s="245"/>
      <c r="H2871" s="245"/>
    </row>
    <row r="2872" spans="4:8">
      <c r="D2872" s="245"/>
      <c r="H2872" s="245"/>
    </row>
    <row r="2873" spans="4:8">
      <c r="D2873" s="245"/>
      <c r="H2873" s="245"/>
    </row>
    <row r="2874" spans="4:8">
      <c r="D2874" s="245"/>
      <c r="H2874" s="245"/>
    </row>
    <row r="2875" spans="4:8">
      <c r="D2875" s="245"/>
      <c r="H2875" s="245"/>
    </row>
    <row r="2876" spans="4:8">
      <c r="D2876" s="245"/>
      <c r="H2876" s="245"/>
    </row>
    <row r="2877" spans="4:8">
      <c r="D2877" s="245"/>
      <c r="H2877" s="245"/>
    </row>
    <row r="2878" spans="4:8">
      <c r="D2878" s="245"/>
      <c r="H2878" s="245"/>
    </row>
    <row r="2879" spans="4:8">
      <c r="D2879" s="245"/>
      <c r="H2879" s="245"/>
    </row>
    <row r="2880" spans="4:8">
      <c r="D2880" s="245"/>
      <c r="H2880" s="245"/>
    </row>
    <row r="2881" spans="4:8">
      <c r="D2881" s="245"/>
      <c r="H2881" s="245"/>
    </row>
    <row r="2882" spans="4:8">
      <c r="D2882" s="245"/>
      <c r="H2882" s="245"/>
    </row>
    <row r="2883" spans="4:8">
      <c r="D2883" s="245"/>
      <c r="H2883" s="245"/>
    </row>
    <row r="2884" spans="4:8">
      <c r="D2884" s="245"/>
      <c r="H2884" s="245"/>
    </row>
    <row r="2885" spans="4:8">
      <c r="D2885" s="245"/>
      <c r="H2885" s="245"/>
    </row>
    <row r="2886" spans="4:8">
      <c r="D2886" s="245"/>
      <c r="H2886" s="245"/>
    </row>
    <row r="2887" spans="4:8">
      <c r="D2887" s="245"/>
      <c r="H2887" s="245"/>
    </row>
    <row r="2888" spans="4:8">
      <c r="D2888" s="245"/>
      <c r="H2888" s="245"/>
    </row>
    <row r="2889" spans="4:8">
      <c r="D2889" s="245"/>
      <c r="H2889" s="245"/>
    </row>
    <row r="2890" spans="4:8">
      <c r="D2890" s="245"/>
      <c r="H2890" s="245"/>
    </row>
    <row r="2891" spans="4:8">
      <c r="D2891" s="245"/>
      <c r="H2891" s="245"/>
    </row>
    <row r="2892" spans="4:8">
      <c r="D2892" s="245"/>
      <c r="H2892" s="245"/>
    </row>
    <row r="2893" spans="4:8">
      <c r="D2893" s="245"/>
      <c r="H2893" s="245"/>
    </row>
    <row r="2894" spans="4:8">
      <c r="D2894" s="245"/>
      <c r="H2894" s="245"/>
    </row>
    <row r="2895" spans="4:8">
      <c r="D2895" s="245"/>
      <c r="H2895" s="245"/>
    </row>
    <row r="2896" spans="4:8">
      <c r="D2896" s="245"/>
      <c r="H2896" s="245"/>
    </row>
    <row r="2897" spans="4:8">
      <c r="D2897" s="245"/>
      <c r="H2897" s="245"/>
    </row>
    <row r="2898" spans="4:8">
      <c r="D2898" s="245"/>
      <c r="H2898" s="245"/>
    </row>
    <row r="2899" spans="4:8">
      <c r="D2899" s="245"/>
      <c r="H2899" s="245"/>
    </row>
    <row r="2900" spans="4:8">
      <c r="D2900" s="245"/>
      <c r="H2900" s="245"/>
    </row>
    <row r="2901" spans="4:8">
      <c r="D2901" s="245"/>
      <c r="H2901" s="245"/>
    </row>
    <row r="2902" spans="4:8">
      <c r="D2902" s="245"/>
      <c r="H2902" s="245"/>
    </row>
    <row r="2903" spans="4:8">
      <c r="D2903" s="245"/>
      <c r="H2903" s="245"/>
    </row>
    <row r="2904" spans="4:8">
      <c r="D2904" s="245"/>
      <c r="H2904" s="245"/>
    </row>
    <row r="2905" spans="4:8">
      <c r="D2905" s="245"/>
      <c r="H2905" s="245"/>
    </row>
    <row r="2906" spans="4:8">
      <c r="D2906" s="245"/>
      <c r="H2906" s="245"/>
    </row>
    <row r="2907" spans="4:8">
      <c r="D2907" s="245"/>
      <c r="H2907" s="245"/>
    </row>
    <row r="2908" spans="4:8">
      <c r="D2908" s="245"/>
      <c r="H2908" s="245"/>
    </row>
    <row r="2909" spans="4:8">
      <c r="D2909" s="245"/>
      <c r="H2909" s="245"/>
    </row>
    <row r="2910" spans="4:8">
      <c r="D2910" s="245"/>
      <c r="H2910" s="245"/>
    </row>
    <row r="2911" spans="4:8">
      <c r="D2911" s="245"/>
      <c r="H2911" s="245"/>
    </row>
    <row r="2912" spans="4:8">
      <c r="D2912" s="245"/>
      <c r="H2912" s="245"/>
    </row>
    <row r="2913" spans="4:8">
      <c r="D2913" s="245"/>
      <c r="H2913" s="245"/>
    </row>
    <row r="2914" spans="4:8">
      <c r="D2914" s="245"/>
      <c r="H2914" s="245"/>
    </row>
    <row r="2915" spans="4:8">
      <c r="D2915" s="245"/>
      <c r="H2915" s="245"/>
    </row>
    <row r="2916" spans="4:8">
      <c r="D2916" s="245"/>
      <c r="H2916" s="245"/>
    </row>
    <row r="2917" spans="4:8">
      <c r="D2917" s="245"/>
      <c r="H2917" s="245"/>
    </row>
    <row r="2918" spans="4:8">
      <c r="D2918" s="245"/>
      <c r="H2918" s="245"/>
    </row>
    <row r="2919" spans="4:8">
      <c r="D2919" s="245"/>
      <c r="H2919" s="245"/>
    </row>
    <row r="2920" spans="4:8">
      <c r="D2920" s="245"/>
      <c r="H2920" s="245"/>
    </row>
    <row r="2921" spans="4:8">
      <c r="D2921" s="245"/>
      <c r="H2921" s="245"/>
    </row>
    <row r="2922" spans="4:8">
      <c r="D2922" s="245"/>
      <c r="H2922" s="245"/>
    </row>
    <row r="2923" spans="4:8">
      <c r="D2923" s="245"/>
      <c r="H2923" s="245"/>
    </row>
    <row r="2924" spans="4:8">
      <c r="D2924" s="245"/>
      <c r="H2924" s="245"/>
    </row>
    <row r="2925" spans="4:8">
      <c r="D2925" s="245"/>
      <c r="H2925" s="245"/>
    </row>
    <row r="2926" spans="4:8">
      <c r="D2926" s="245"/>
      <c r="H2926" s="245"/>
    </row>
    <row r="2927" spans="4:8">
      <c r="D2927" s="245"/>
      <c r="H2927" s="245"/>
    </row>
    <row r="2928" spans="4:8">
      <c r="D2928" s="245"/>
      <c r="H2928" s="245"/>
    </row>
    <row r="2929" spans="4:8">
      <c r="D2929" s="245"/>
      <c r="H2929" s="245"/>
    </row>
    <row r="2930" spans="4:8">
      <c r="D2930" s="245"/>
      <c r="H2930" s="245"/>
    </row>
    <row r="2931" spans="4:8">
      <c r="D2931" s="245"/>
      <c r="H2931" s="245"/>
    </row>
    <row r="2932" spans="4:8">
      <c r="D2932" s="245"/>
      <c r="H2932" s="245"/>
    </row>
    <row r="2933" spans="4:8">
      <c r="D2933" s="245"/>
      <c r="H2933" s="245"/>
    </row>
    <row r="2934" spans="4:8">
      <c r="D2934" s="245"/>
      <c r="H2934" s="245"/>
    </row>
    <row r="2935" spans="4:8">
      <c r="D2935" s="245"/>
      <c r="H2935" s="245"/>
    </row>
    <row r="2936" spans="4:8">
      <c r="D2936" s="245"/>
      <c r="H2936" s="245"/>
    </row>
    <row r="2937" spans="4:8">
      <c r="D2937" s="245"/>
      <c r="H2937" s="245"/>
    </row>
    <row r="2938" spans="4:8">
      <c r="D2938" s="245"/>
      <c r="H2938" s="245"/>
    </row>
    <row r="2939" spans="4:8">
      <c r="D2939" s="245"/>
      <c r="H2939" s="245"/>
    </row>
    <row r="2940" spans="4:8">
      <c r="D2940" s="245"/>
      <c r="H2940" s="245"/>
    </row>
    <row r="2941" spans="4:8">
      <c r="D2941" s="245"/>
      <c r="H2941" s="245"/>
    </row>
    <row r="2942" spans="4:8">
      <c r="D2942" s="245"/>
      <c r="H2942" s="245"/>
    </row>
    <row r="2943" spans="4:8">
      <c r="D2943" s="245"/>
      <c r="H2943" s="245"/>
    </row>
    <row r="2944" spans="4:8">
      <c r="D2944" s="245"/>
      <c r="H2944" s="245"/>
    </row>
    <row r="2945" spans="4:8">
      <c r="D2945" s="245"/>
      <c r="H2945" s="245"/>
    </row>
    <row r="2946" spans="4:8">
      <c r="D2946" s="245"/>
      <c r="H2946" s="245"/>
    </row>
    <row r="2947" spans="4:8">
      <c r="D2947" s="245"/>
      <c r="H2947" s="245"/>
    </row>
    <row r="2948" spans="4:8">
      <c r="D2948" s="245"/>
      <c r="H2948" s="245"/>
    </row>
    <row r="2949" spans="4:8">
      <c r="D2949" s="245"/>
      <c r="H2949" s="245"/>
    </row>
    <row r="2950" spans="4:8">
      <c r="D2950" s="245"/>
      <c r="H2950" s="245"/>
    </row>
    <row r="2951" spans="4:8">
      <c r="D2951" s="245"/>
      <c r="H2951" s="245"/>
    </row>
    <row r="2952" spans="4:8">
      <c r="D2952" s="245"/>
      <c r="H2952" s="245"/>
    </row>
    <row r="2953" spans="4:8">
      <c r="D2953" s="245"/>
      <c r="H2953" s="245"/>
    </row>
    <row r="2954" spans="4:8">
      <c r="D2954" s="245"/>
      <c r="H2954" s="245"/>
    </row>
    <row r="2955" spans="4:8">
      <c r="D2955" s="245"/>
      <c r="H2955" s="245"/>
    </row>
    <row r="2956" spans="4:8">
      <c r="D2956" s="245"/>
      <c r="H2956" s="245"/>
    </row>
    <row r="2957" spans="4:8">
      <c r="D2957" s="245"/>
      <c r="H2957" s="245"/>
    </row>
    <row r="2958" spans="4:8">
      <c r="D2958" s="245"/>
      <c r="H2958" s="245"/>
    </row>
    <row r="2959" spans="4:8">
      <c r="D2959" s="245"/>
      <c r="H2959" s="245"/>
    </row>
    <row r="2960" spans="4:8">
      <c r="D2960" s="245"/>
      <c r="H2960" s="245"/>
    </row>
    <row r="2961" spans="4:8">
      <c r="D2961" s="245"/>
      <c r="H2961" s="245"/>
    </row>
    <row r="2962" spans="4:8">
      <c r="D2962" s="245"/>
      <c r="H2962" s="245"/>
    </row>
    <row r="2963" spans="4:8">
      <c r="D2963" s="245"/>
      <c r="H2963" s="245"/>
    </row>
    <row r="2964" spans="4:8">
      <c r="D2964" s="245"/>
      <c r="H2964" s="245"/>
    </row>
    <row r="2965" spans="4:8">
      <c r="D2965" s="245"/>
      <c r="H2965" s="245"/>
    </row>
    <row r="2966" spans="4:8">
      <c r="D2966" s="245"/>
      <c r="H2966" s="245"/>
    </row>
    <row r="2967" spans="4:8">
      <c r="D2967" s="245"/>
      <c r="H2967" s="245"/>
    </row>
    <row r="2968" spans="4:8">
      <c r="D2968" s="245"/>
      <c r="H2968" s="245"/>
    </row>
    <row r="2969" spans="4:8">
      <c r="D2969" s="245"/>
      <c r="H2969" s="245"/>
    </row>
    <row r="2970" spans="4:8">
      <c r="D2970" s="245"/>
      <c r="H2970" s="245"/>
    </row>
    <row r="2971" spans="4:8">
      <c r="D2971" s="245"/>
      <c r="H2971" s="245"/>
    </row>
    <row r="2972" spans="4:8">
      <c r="D2972" s="245"/>
      <c r="H2972" s="245"/>
    </row>
    <row r="2973" spans="4:8">
      <c r="D2973" s="245"/>
      <c r="H2973" s="245"/>
    </row>
    <row r="2974" spans="4:8">
      <c r="D2974" s="245"/>
      <c r="H2974" s="245"/>
    </row>
    <row r="2975" spans="4:8">
      <c r="D2975" s="245"/>
      <c r="H2975" s="245"/>
    </row>
    <row r="2976" spans="4:8">
      <c r="D2976" s="245"/>
      <c r="H2976" s="245"/>
    </row>
    <row r="2977" spans="4:8">
      <c r="D2977" s="245"/>
      <c r="H2977" s="245"/>
    </row>
    <row r="2978" spans="4:8">
      <c r="D2978" s="245"/>
      <c r="H2978" s="245"/>
    </row>
    <row r="2979" spans="4:8">
      <c r="D2979" s="245"/>
      <c r="H2979" s="245"/>
    </row>
    <row r="2980" spans="4:8">
      <c r="D2980" s="245"/>
      <c r="H2980" s="245"/>
    </row>
    <row r="2981" spans="4:8">
      <c r="D2981" s="245"/>
      <c r="H2981" s="245"/>
    </row>
    <row r="2982" spans="4:8">
      <c r="D2982" s="245"/>
      <c r="H2982" s="245"/>
    </row>
    <row r="2983" spans="4:8">
      <c r="D2983" s="245"/>
      <c r="H2983" s="245"/>
    </row>
    <row r="2984" spans="4:8">
      <c r="D2984" s="245"/>
      <c r="H2984" s="245"/>
    </row>
    <row r="2985" spans="4:8">
      <c r="D2985" s="245"/>
      <c r="H2985" s="245"/>
    </row>
    <row r="2986" spans="4:8">
      <c r="D2986" s="245"/>
      <c r="H2986" s="245"/>
    </row>
    <row r="2987" spans="4:8">
      <c r="D2987" s="245"/>
      <c r="H2987" s="245"/>
    </row>
    <row r="2988" spans="4:8">
      <c r="D2988" s="245"/>
      <c r="H2988" s="245"/>
    </row>
    <row r="2989" spans="4:8">
      <c r="D2989" s="245"/>
      <c r="H2989" s="245"/>
    </row>
    <row r="2990" spans="4:8">
      <c r="D2990" s="245"/>
      <c r="H2990" s="245"/>
    </row>
    <row r="2991" spans="4:8">
      <c r="D2991" s="245"/>
      <c r="H2991" s="245"/>
    </row>
    <row r="2992" spans="4:8">
      <c r="D2992" s="245"/>
      <c r="H2992" s="245"/>
    </row>
    <row r="2993" spans="4:8">
      <c r="D2993" s="245"/>
      <c r="H2993" s="245"/>
    </row>
    <row r="2994" spans="4:8">
      <c r="D2994" s="245"/>
      <c r="H2994" s="245"/>
    </row>
    <row r="2995" spans="4:8">
      <c r="D2995" s="245"/>
      <c r="H2995" s="245"/>
    </row>
    <row r="2996" spans="4:8">
      <c r="D2996" s="245"/>
      <c r="H2996" s="245"/>
    </row>
    <row r="2997" spans="4:8">
      <c r="D2997" s="245"/>
      <c r="H2997" s="245"/>
    </row>
    <row r="2998" spans="4:8">
      <c r="D2998" s="245"/>
      <c r="H2998" s="245"/>
    </row>
    <row r="2999" spans="4:8">
      <c r="D2999" s="245"/>
      <c r="H2999" s="245"/>
    </row>
    <row r="3000" spans="4:8">
      <c r="D3000" s="245"/>
      <c r="H3000" s="245"/>
    </row>
    <row r="3001" spans="4:8">
      <c r="D3001" s="245"/>
      <c r="H3001" s="245"/>
    </row>
    <row r="3002" spans="4:8">
      <c r="D3002" s="245"/>
      <c r="H3002" s="245"/>
    </row>
    <row r="3003" spans="4:8">
      <c r="D3003" s="245"/>
      <c r="H3003" s="245"/>
    </row>
    <row r="3004" spans="4:8">
      <c r="D3004" s="245"/>
      <c r="H3004" s="245"/>
    </row>
    <row r="3005" spans="4:8">
      <c r="D3005" s="245"/>
      <c r="H3005" s="245"/>
    </row>
    <row r="3006" spans="4:8">
      <c r="D3006" s="245"/>
      <c r="H3006" s="245"/>
    </row>
    <row r="3007" spans="4:8">
      <c r="D3007" s="245"/>
      <c r="H3007" s="245"/>
    </row>
    <row r="3008" spans="4:8">
      <c r="D3008" s="245"/>
      <c r="H3008" s="245"/>
    </row>
    <row r="3009" spans="4:8">
      <c r="D3009" s="245"/>
      <c r="H3009" s="245"/>
    </row>
    <row r="3010" spans="4:8">
      <c r="D3010" s="245"/>
      <c r="H3010" s="245"/>
    </row>
    <row r="3011" spans="4:8">
      <c r="D3011" s="245"/>
      <c r="H3011" s="245"/>
    </row>
    <row r="3012" spans="4:8">
      <c r="D3012" s="245"/>
      <c r="H3012" s="245"/>
    </row>
    <row r="3013" spans="4:8">
      <c r="D3013" s="245"/>
      <c r="H3013" s="245"/>
    </row>
    <row r="3014" spans="4:8">
      <c r="D3014" s="245"/>
      <c r="H3014" s="245"/>
    </row>
    <row r="3015" spans="4:8">
      <c r="D3015" s="245"/>
      <c r="H3015" s="245"/>
    </row>
    <row r="3016" spans="4:8">
      <c r="D3016" s="245"/>
      <c r="H3016" s="245"/>
    </row>
    <row r="3017" spans="4:8">
      <c r="D3017" s="245"/>
      <c r="H3017" s="245"/>
    </row>
    <row r="3018" spans="4:8">
      <c r="D3018" s="245"/>
      <c r="H3018" s="245"/>
    </row>
    <row r="3019" spans="4:8">
      <c r="D3019" s="245"/>
      <c r="H3019" s="245"/>
    </row>
    <row r="3020" spans="4:8">
      <c r="D3020" s="245"/>
      <c r="H3020" s="245"/>
    </row>
    <row r="3021" spans="4:8">
      <c r="D3021" s="245"/>
      <c r="H3021" s="245"/>
    </row>
    <row r="3022" spans="4:8">
      <c r="D3022" s="245"/>
      <c r="H3022" s="245"/>
    </row>
    <row r="3023" spans="4:8">
      <c r="D3023" s="245"/>
      <c r="H3023" s="245"/>
    </row>
    <row r="3024" spans="4:8">
      <c r="D3024" s="245"/>
      <c r="H3024" s="245"/>
    </row>
    <row r="3025" spans="4:8">
      <c r="D3025" s="245"/>
      <c r="H3025" s="245"/>
    </row>
    <row r="3026" spans="4:8">
      <c r="D3026" s="245"/>
      <c r="H3026" s="245"/>
    </row>
    <row r="3027" spans="4:8">
      <c r="D3027" s="245"/>
      <c r="H3027" s="245"/>
    </row>
    <row r="3028" spans="4:8">
      <c r="D3028" s="245"/>
      <c r="H3028" s="245"/>
    </row>
    <row r="3029" spans="4:8">
      <c r="D3029" s="245"/>
      <c r="H3029" s="245"/>
    </row>
    <row r="3030" spans="4:8">
      <c r="D3030" s="245"/>
      <c r="H3030" s="245"/>
    </row>
    <row r="3031" spans="4:8">
      <c r="D3031" s="245"/>
      <c r="H3031" s="245"/>
    </row>
    <row r="3032" spans="4:8">
      <c r="D3032" s="245"/>
      <c r="H3032" s="245"/>
    </row>
    <row r="3033" spans="4:8">
      <c r="D3033" s="245"/>
      <c r="H3033" s="245"/>
    </row>
    <row r="3034" spans="4:8">
      <c r="D3034" s="245"/>
      <c r="H3034" s="245"/>
    </row>
    <row r="3035" spans="4:8">
      <c r="D3035" s="245"/>
      <c r="H3035" s="245"/>
    </row>
    <row r="3036" spans="4:8">
      <c r="D3036" s="245"/>
      <c r="H3036" s="245"/>
    </row>
    <row r="3037" spans="4:8">
      <c r="D3037" s="245"/>
      <c r="H3037" s="245"/>
    </row>
    <row r="3038" spans="4:8">
      <c r="D3038" s="245"/>
      <c r="H3038" s="245"/>
    </row>
    <row r="3039" spans="4:8">
      <c r="D3039" s="245"/>
      <c r="H3039" s="245"/>
    </row>
    <row r="3040" spans="4:8">
      <c r="D3040" s="245"/>
      <c r="H3040" s="245"/>
    </row>
    <row r="3041" spans="4:8">
      <c r="D3041" s="245"/>
      <c r="H3041" s="245"/>
    </row>
    <row r="3042" spans="4:8">
      <c r="D3042" s="245"/>
      <c r="H3042" s="245"/>
    </row>
    <row r="3043" spans="4:8">
      <c r="D3043" s="245"/>
      <c r="H3043" s="245"/>
    </row>
    <row r="3044" spans="4:8">
      <c r="D3044" s="245"/>
      <c r="H3044" s="245"/>
    </row>
    <row r="3045" spans="4:8">
      <c r="D3045" s="245"/>
      <c r="H3045" s="245"/>
    </row>
    <row r="3046" spans="4:8">
      <c r="D3046" s="245"/>
      <c r="H3046" s="245"/>
    </row>
    <row r="3047" spans="4:8">
      <c r="D3047" s="245"/>
      <c r="H3047" s="245"/>
    </row>
    <row r="3048" spans="4:8">
      <c r="D3048" s="245"/>
      <c r="H3048" s="245"/>
    </row>
    <row r="3049" spans="4:8">
      <c r="D3049" s="245"/>
      <c r="H3049" s="245"/>
    </row>
    <row r="3050" spans="4:8">
      <c r="D3050" s="245"/>
      <c r="H3050" s="245"/>
    </row>
    <row r="3051" spans="4:8">
      <c r="D3051" s="245"/>
      <c r="H3051" s="245"/>
    </row>
    <row r="3052" spans="4:8">
      <c r="D3052" s="245"/>
      <c r="H3052" s="245"/>
    </row>
    <row r="3053" spans="4:8">
      <c r="D3053" s="245"/>
      <c r="H3053" s="245"/>
    </row>
    <row r="3054" spans="4:8">
      <c r="D3054" s="245"/>
      <c r="H3054" s="245"/>
    </row>
    <row r="3055" spans="4:8">
      <c r="D3055" s="245"/>
      <c r="H3055" s="245"/>
    </row>
    <row r="3056" spans="4:8">
      <c r="D3056" s="245"/>
      <c r="H3056" s="245"/>
    </row>
    <row r="3057" spans="4:8">
      <c r="D3057" s="245"/>
      <c r="H3057" s="245"/>
    </row>
    <row r="3058" spans="4:8">
      <c r="D3058" s="245"/>
      <c r="H3058" s="245"/>
    </row>
    <row r="3059" spans="4:8">
      <c r="D3059" s="245"/>
      <c r="H3059" s="245"/>
    </row>
    <row r="3060" spans="4:8">
      <c r="D3060" s="245"/>
      <c r="H3060" s="245"/>
    </row>
    <row r="3061" spans="4:8">
      <c r="D3061" s="245"/>
      <c r="H3061" s="245"/>
    </row>
    <row r="3062" spans="4:8">
      <c r="D3062" s="245"/>
      <c r="H3062" s="245"/>
    </row>
    <row r="3063" spans="4:8">
      <c r="D3063" s="245"/>
      <c r="H3063" s="245"/>
    </row>
    <row r="3064" spans="4:8">
      <c r="D3064" s="245"/>
      <c r="H3064" s="245"/>
    </row>
    <row r="3065" spans="4:8">
      <c r="D3065" s="245"/>
      <c r="H3065" s="245"/>
    </row>
    <row r="3066" spans="4:8">
      <c r="D3066" s="245"/>
      <c r="H3066" s="245"/>
    </row>
    <row r="3067" spans="4:8">
      <c r="D3067" s="245"/>
      <c r="H3067" s="245"/>
    </row>
    <row r="3068" spans="4:8">
      <c r="D3068" s="245"/>
      <c r="H3068" s="245"/>
    </row>
    <row r="3069" spans="4:8">
      <c r="D3069" s="245"/>
      <c r="H3069" s="245"/>
    </row>
    <row r="3070" spans="4:8">
      <c r="D3070" s="245"/>
      <c r="H3070" s="245"/>
    </row>
    <row r="3071" spans="4:8">
      <c r="D3071" s="245"/>
      <c r="H3071" s="245"/>
    </row>
    <row r="3072" spans="4:8">
      <c r="D3072" s="245"/>
      <c r="H3072" s="245"/>
    </row>
    <row r="3073" spans="4:8">
      <c r="D3073" s="245"/>
      <c r="H3073" s="245"/>
    </row>
    <row r="3074" spans="4:8">
      <c r="D3074" s="245"/>
      <c r="H3074" s="245"/>
    </row>
    <row r="3075" spans="4:8">
      <c r="D3075" s="245"/>
      <c r="H3075" s="245"/>
    </row>
    <row r="3076" spans="4:8">
      <c r="D3076" s="245"/>
      <c r="H3076" s="245"/>
    </row>
    <row r="3077" spans="4:8">
      <c r="D3077" s="245"/>
      <c r="H3077" s="245"/>
    </row>
    <row r="3078" spans="4:8">
      <c r="D3078" s="245"/>
      <c r="H3078" s="245"/>
    </row>
    <row r="3079" spans="4:8">
      <c r="D3079" s="245"/>
      <c r="H3079" s="245"/>
    </row>
    <row r="3080" spans="4:8">
      <c r="D3080" s="245"/>
      <c r="H3080" s="245"/>
    </row>
    <row r="3081" spans="4:8">
      <c r="D3081" s="245"/>
      <c r="H3081" s="245"/>
    </row>
    <row r="3082" spans="4:8">
      <c r="D3082" s="245"/>
      <c r="H3082" s="245"/>
    </row>
    <row r="3083" spans="4:8">
      <c r="D3083" s="245"/>
      <c r="H3083" s="245"/>
    </row>
    <row r="3084" spans="4:8">
      <c r="D3084" s="245"/>
      <c r="H3084" s="245"/>
    </row>
    <row r="3085" spans="4:8">
      <c r="D3085" s="245"/>
      <c r="H3085" s="245"/>
    </row>
    <row r="3086" spans="4:8">
      <c r="D3086" s="245"/>
      <c r="H3086" s="245"/>
    </row>
    <row r="3087" spans="4:8">
      <c r="D3087" s="245"/>
      <c r="H3087" s="245"/>
    </row>
    <row r="3088" spans="4:8">
      <c r="D3088" s="245"/>
      <c r="H3088" s="245"/>
    </row>
    <row r="3089" spans="4:8">
      <c r="D3089" s="245"/>
      <c r="H3089" s="245"/>
    </row>
    <row r="3090" spans="4:8">
      <c r="D3090" s="245"/>
      <c r="H3090" s="245"/>
    </row>
    <row r="3091" spans="4:8">
      <c r="D3091" s="245"/>
      <c r="H3091" s="245"/>
    </row>
    <row r="3092" spans="4:8">
      <c r="D3092" s="245"/>
      <c r="H3092" s="245"/>
    </row>
    <row r="3093" spans="4:8">
      <c r="D3093" s="245"/>
      <c r="H3093" s="245"/>
    </row>
    <row r="3094" spans="4:8">
      <c r="D3094" s="245"/>
      <c r="H3094" s="245"/>
    </row>
    <row r="3095" spans="4:8">
      <c r="D3095" s="245"/>
      <c r="H3095" s="245"/>
    </row>
    <row r="3096" spans="4:8">
      <c r="D3096" s="245"/>
      <c r="H3096" s="245"/>
    </row>
    <row r="3097" spans="4:8">
      <c r="D3097" s="245"/>
      <c r="H3097" s="245"/>
    </row>
    <row r="3098" spans="4:8">
      <c r="D3098" s="245"/>
      <c r="H3098" s="245"/>
    </row>
    <row r="3099" spans="4:8">
      <c r="D3099" s="245"/>
      <c r="H3099" s="245"/>
    </row>
    <row r="3100" spans="4:8">
      <c r="D3100" s="245"/>
      <c r="H3100" s="245"/>
    </row>
    <row r="3101" spans="4:8">
      <c r="D3101" s="245"/>
      <c r="H3101" s="245"/>
    </row>
    <row r="3102" spans="4:8">
      <c r="D3102" s="245"/>
      <c r="H3102" s="245"/>
    </row>
    <row r="3103" spans="4:8">
      <c r="D3103" s="245"/>
      <c r="H3103" s="245"/>
    </row>
    <row r="3104" spans="4:8">
      <c r="D3104" s="245"/>
      <c r="H3104" s="245"/>
    </row>
    <row r="3105" spans="4:8">
      <c r="D3105" s="245"/>
      <c r="H3105" s="245"/>
    </row>
    <row r="3106" spans="4:8">
      <c r="D3106" s="245"/>
      <c r="H3106" s="245"/>
    </row>
    <row r="3107" spans="4:8">
      <c r="D3107" s="245"/>
      <c r="H3107" s="245"/>
    </row>
    <row r="3108" spans="4:8">
      <c r="D3108" s="245"/>
      <c r="H3108" s="245"/>
    </row>
    <row r="3109" spans="4:8">
      <c r="D3109" s="245"/>
      <c r="H3109" s="245"/>
    </row>
    <row r="3110" spans="4:8">
      <c r="D3110" s="245"/>
      <c r="H3110" s="245"/>
    </row>
    <row r="3111" spans="4:8">
      <c r="D3111" s="245"/>
      <c r="H3111" s="245"/>
    </row>
    <row r="3112" spans="4:8">
      <c r="D3112" s="245"/>
      <c r="H3112" s="245"/>
    </row>
    <row r="3113" spans="4:8">
      <c r="D3113" s="245"/>
      <c r="H3113" s="245"/>
    </row>
    <row r="3114" spans="4:8">
      <c r="D3114" s="245"/>
      <c r="H3114" s="245"/>
    </row>
    <row r="3115" spans="4:8">
      <c r="D3115" s="245"/>
      <c r="H3115" s="245"/>
    </row>
    <row r="3116" spans="4:8">
      <c r="D3116" s="245"/>
      <c r="H3116" s="245"/>
    </row>
    <row r="3117" spans="4:8">
      <c r="D3117" s="245"/>
      <c r="H3117" s="245"/>
    </row>
    <row r="3118" spans="4:8">
      <c r="D3118" s="245"/>
      <c r="H3118" s="245"/>
    </row>
    <row r="3119" spans="4:8">
      <c r="D3119" s="245"/>
      <c r="H3119" s="245"/>
    </row>
    <row r="3120" spans="4:8">
      <c r="D3120" s="245"/>
      <c r="H3120" s="245"/>
    </row>
    <row r="3121" spans="4:8">
      <c r="D3121" s="245"/>
      <c r="H3121" s="245"/>
    </row>
    <row r="3122" spans="4:8">
      <c r="D3122" s="245"/>
      <c r="H3122" s="245"/>
    </row>
    <row r="3123" spans="4:8">
      <c r="D3123" s="245"/>
      <c r="H3123" s="245"/>
    </row>
    <row r="3124" spans="4:8">
      <c r="D3124" s="245"/>
      <c r="H3124" s="245"/>
    </row>
    <row r="3125" spans="4:8">
      <c r="D3125" s="245"/>
      <c r="H3125" s="245"/>
    </row>
    <row r="3126" spans="4:8">
      <c r="D3126" s="245"/>
      <c r="H3126" s="245"/>
    </row>
    <row r="3127" spans="4:8">
      <c r="D3127" s="245"/>
      <c r="H3127" s="245"/>
    </row>
    <row r="3128" spans="4:8">
      <c r="D3128" s="245"/>
      <c r="H3128" s="245"/>
    </row>
    <row r="3129" spans="4:8">
      <c r="D3129" s="245"/>
      <c r="H3129" s="245"/>
    </row>
    <row r="3130" spans="4:8">
      <c r="D3130" s="245"/>
      <c r="H3130" s="245"/>
    </row>
    <row r="3131" spans="4:8">
      <c r="D3131" s="245"/>
      <c r="H3131" s="245"/>
    </row>
    <row r="3132" spans="4:8">
      <c r="D3132" s="245"/>
      <c r="H3132" s="245"/>
    </row>
    <row r="3133" spans="4:8">
      <c r="D3133" s="245"/>
      <c r="H3133" s="245"/>
    </row>
    <row r="3134" spans="4:8">
      <c r="D3134" s="245"/>
      <c r="H3134" s="245"/>
    </row>
    <row r="3135" spans="4:8">
      <c r="D3135" s="245"/>
      <c r="H3135" s="245"/>
    </row>
    <row r="3136" spans="4:8">
      <c r="D3136" s="245"/>
      <c r="H3136" s="245"/>
    </row>
    <row r="3137" spans="4:8">
      <c r="D3137" s="245"/>
      <c r="H3137" s="245"/>
    </row>
    <row r="3138" spans="4:8">
      <c r="D3138" s="245"/>
      <c r="H3138" s="245"/>
    </row>
    <row r="3139" spans="4:8">
      <c r="D3139" s="245"/>
      <c r="H3139" s="245"/>
    </row>
    <row r="3140" spans="4:8">
      <c r="D3140" s="245"/>
      <c r="H3140" s="245"/>
    </row>
    <row r="3141" spans="4:8">
      <c r="D3141" s="245"/>
      <c r="H3141" s="245"/>
    </row>
    <row r="3142" spans="4:8">
      <c r="D3142" s="245"/>
      <c r="H3142" s="245"/>
    </row>
    <row r="3143" spans="4:8">
      <c r="D3143" s="245"/>
      <c r="H3143" s="245"/>
    </row>
    <row r="3144" spans="4:8">
      <c r="D3144" s="245"/>
      <c r="H3144" s="245"/>
    </row>
    <row r="3145" spans="4:8">
      <c r="D3145" s="245"/>
      <c r="H3145" s="245"/>
    </row>
    <row r="3146" spans="4:8">
      <c r="D3146" s="245"/>
      <c r="H3146" s="245"/>
    </row>
    <row r="3147" spans="4:8">
      <c r="D3147" s="245"/>
      <c r="H3147" s="245"/>
    </row>
    <row r="3148" spans="4:8">
      <c r="D3148" s="245"/>
      <c r="H3148" s="245"/>
    </row>
    <row r="3149" spans="4:8">
      <c r="D3149" s="245"/>
      <c r="H3149" s="245"/>
    </row>
    <row r="3150" spans="4:8">
      <c r="D3150" s="245"/>
      <c r="H3150" s="245"/>
    </row>
    <row r="3151" spans="4:8">
      <c r="D3151" s="245"/>
      <c r="H3151" s="245"/>
    </row>
    <row r="3152" spans="4:8">
      <c r="D3152" s="245"/>
      <c r="H3152" s="245"/>
    </row>
    <row r="3153" spans="4:8">
      <c r="D3153" s="245"/>
      <c r="H3153" s="245"/>
    </row>
    <row r="3154" spans="4:8">
      <c r="D3154" s="245"/>
      <c r="H3154" s="245"/>
    </row>
    <row r="3155" spans="4:8">
      <c r="D3155" s="245"/>
      <c r="H3155" s="245"/>
    </row>
    <row r="3156" spans="4:8">
      <c r="D3156" s="245"/>
      <c r="H3156" s="245"/>
    </row>
    <row r="3157" spans="4:8">
      <c r="D3157" s="245"/>
      <c r="H3157" s="245"/>
    </row>
    <row r="3158" spans="4:8">
      <c r="D3158" s="245"/>
      <c r="H3158" s="245"/>
    </row>
    <row r="3159" spans="4:8">
      <c r="D3159" s="245"/>
      <c r="H3159" s="245"/>
    </row>
    <row r="3160" spans="4:8">
      <c r="D3160" s="245"/>
      <c r="H3160" s="245"/>
    </row>
    <row r="3161" spans="4:8">
      <c r="D3161" s="245"/>
      <c r="H3161" s="245"/>
    </row>
    <row r="3162" spans="4:8">
      <c r="D3162" s="245"/>
      <c r="H3162" s="245"/>
    </row>
    <row r="3163" spans="4:8">
      <c r="D3163" s="245"/>
      <c r="H3163" s="245"/>
    </row>
    <row r="3164" spans="4:8">
      <c r="D3164" s="245"/>
      <c r="H3164" s="245"/>
    </row>
    <row r="3165" spans="4:8">
      <c r="D3165" s="245"/>
      <c r="H3165" s="245"/>
    </row>
    <row r="3166" spans="4:8">
      <c r="D3166" s="245"/>
      <c r="H3166" s="245"/>
    </row>
    <row r="3167" spans="4:8">
      <c r="D3167" s="245"/>
      <c r="H3167" s="245"/>
    </row>
    <row r="3168" spans="4:8">
      <c r="D3168" s="245"/>
      <c r="H3168" s="245"/>
    </row>
    <row r="3169" spans="4:8">
      <c r="D3169" s="245"/>
      <c r="H3169" s="245"/>
    </row>
    <row r="3170" spans="4:8">
      <c r="D3170" s="245"/>
      <c r="H3170" s="245"/>
    </row>
    <row r="3171" spans="4:8">
      <c r="D3171" s="245"/>
      <c r="H3171" s="245"/>
    </row>
    <row r="3172" spans="4:8">
      <c r="D3172" s="245"/>
      <c r="H3172" s="245"/>
    </row>
    <row r="3173" spans="4:8">
      <c r="D3173" s="245"/>
      <c r="H3173" s="245"/>
    </row>
    <row r="3174" spans="4:8">
      <c r="D3174" s="245"/>
      <c r="H3174" s="245"/>
    </row>
    <row r="3175" spans="4:8">
      <c r="D3175" s="245"/>
      <c r="H3175" s="245"/>
    </row>
    <row r="3176" spans="4:8">
      <c r="D3176" s="245"/>
      <c r="H3176" s="245"/>
    </row>
    <row r="3177" spans="4:8">
      <c r="D3177" s="245"/>
      <c r="H3177" s="245"/>
    </row>
    <row r="3178" spans="4:8">
      <c r="D3178" s="245"/>
      <c r="H3178" s="245"/>
    </row>
    <row r="3179" spans="4:8">
      <c r="D3179" s="245"/>
      <c r="H3179" s="245"/>
    </row>
    <row r="3180" spans="4:8">
      <c r="D3180" s="245"/>
      <c r="H3180" s="245"/>
    </row>
    <row r="3181" spans="4:8">
      <c r="D3181" s="245"/>
      <c r="H3181" s="245"/>
    </row>
    <row r="3182" spans="4:8">
      <c r="D3182" s="245"/>
      <c r="H3182" s="245"/>
    </row>
    <row r="3183" spans="4:8">
      <c r="D3183" s="245"/>
      <c r="H3183" s="245"/>
    </row>
    <row r="3184" spans="4:8">
      <c r="D3184" s="245"/>
      <c r="H3184" s="245"/>
    </row>
    <row r="3185" spans="4:8">
      <c r="D3185" s="245"/>
      <c r="H3185" s="245"/>
    </row>
    <row r="3186" spans="4:8">
      <c r="D3186" s="245"/>
      <c r="H3186" s="245"/>
    </row>
    <row r="3187" spans="4:8">
      <c r="D3187" s="245"/>
      <c r="H3187" s="245"/>
    </row>
    <row r="3188" spans="4:8">
      <c r="D3188" s="245"/>
      <c r="H3188" s="245"/>
    </row>
    <row r="3189" spans="4:8">
      <c r="D3189" s="245"/>
      <c r="H3189" s="245"/>
    </row>
    <row r="3190" spans="4:8">
      <c r="D3190" s="245"/>
      <c r="H3190" s="245"/>
    </row>
    <row r="3191" spans="4:8">
      <c r="D3191" s="245"/>
      <c r="H3191" s="245"/>
    </row>
    <row r="3192" spans="4:8">
      <c r="D3192" s="245"/>
      <c r="H3192" s="245"/>
    </row>
    <row r="3193" spans="4:8">
      <c r="D3193" s="245"/>
      <c r="H3193" s="245"/>
    </row>
    <row r="3194" spans="4:8">
      <c r="D3194" s="245"/>
      <c r="H3194" s="245"/>
    </row>
    <row r="3195" spans="4:8">
      <c r="D3195" s="245"/>
      <c r="H3195" s="245"/>
    </row>
    <row r="3196" spans="4:8">
      <c r="D3196" s="245"/>
      <c r="H3196" s="245"/>
    </row>
    <row r="3197" spans="4:8">
      <c r="D3197" s="245"/>
      <c r="H3197" s="245"/>
    </row>
    <row r="3198" spans="4:8">
      <c r="D3198" s="245"/>
      <c r="H3198" s="245"/>
    </row>
    <row r="3199" spans="4:8">
      <c r="D3199" s="245"/>
      <c r="H3199" s="245"/>
    </row>
    <row r="3200" spans="4:8">
      <c r="D3200" s="245"/>
      <c r="H3200" s="245"/>
    </row>
    <row r="3201" spans="4:8">
      <c r="D3201" s="245"/>
      <c r="H3201" s="245"/>
    </row>
    <row r="3202" spans="4:8">
      <c r="D3202" s="245"/>
      <c r="H3202" s="245"/>
    </row>
    <row r="3203" spans="4:8">
      <c r="D3203" s="245"/>
      <c r="H3203" s="245"/>
    </row>
    <row r="3204" spans="4:8">
      <c r="D3204" s="245"/>
      <c r="H3204" s="245"/>
    </row>
    <row r="3205" spans="4:8">
      <c r="D3205" s="245"/>
      <c r="H3205" s="245"/>
    </row>
    <row r="3206" spans="4:8">
      <c r="D3206" s="245"/>
      <c r="H3206" s="245"/>
    </row>
    <row r="3207" spans="4:8">
      <c r="D3207" s="245"/>
      <c r="H3207" s="245"/>
    </row>
    <row r="3208" spans="4:8">
      <c r="D3208" s="245"/>
      <c r="H3208" s="245"/>
    </row>
    <row r="3209" spans="4:8">
      <c r="D3209" s="245"/>
      <c r="H3209" s="245"/>
    </row>
    <row r="3210" spans="4:8">
      <c r="D3210" s="245"/>
      <c r="H3210" s="245"/>
    </row>
    <row r="3211" spans="4:8">
      <c r="D3211" s="245"/>
      <c r="H3211" s="245"/>
    </row>
    <row r="3212" spans="4:8">
      <c r="D3212" s="245"/>
      <c r="H3212" s="245"/>
    </row>
    <row r="3213" spans="4:8">
      <c r="D3213" s="245"/>
      <c r="H3213" s="245"/>
    </row>
    <row r="3214" spans="4:8">
      <c r="D3214" s="245"/>
      <c r="H3214" s="245"/>
    </row>
    <row r="3215" spans="4:8">
      <c r="D3215" s="245"/>
      <c r="H3215" s="245"/>
    </row>
    <row r="3216" spans="4:8">
      <c r="D3216" s="245"/>
      <c r="H3216" s="245"/>
    </row>
    <row r="3217" spans="4:8">
      <c r="D3217" s="245"/>
      <c r="H3217" s="245"/>
    </row>
    <row r="3218" spans="4:8">
      <c r="D3218" s="245"/>
      <c r="H3218" s="245"/>
    </row>
    <row r="3219" spans="4:8">
      <c r="D3219" s="245"/>
      <c r="H3219" s="245"/>
    </row>
    <row r="3220" spans="4:8">
      <c r="D3220" s="245"/>
      <c r="H3220" s="245"/>
    </row>
    <row r="3221" spans="4:8">
      <c r="D3221" s="245"/>
      <c r="H3221" s="245"/>
    </row>
    <row r="3222" spans="4:8">
      <c r="D3222" s="245"/>
      <c r="H3222" s="245"/>
    </row>
    <row r="3223" spans="4:8">
      <c r="D3223" s="245"/>
      <c r="H3223" s="245"/>
    </row>
    <row r="3224" spans="4:8">
      <c r="D3224" s="245"/>
      <c r="H3224" s="245"/>
    </row>
    <row r="3225" spans="4:8">
      <c r="D3225" s="245"/>
      <c r="H3225" s="245"/>
    </row>
    <row r="3226" spans="4:8">
      <c r="D3226" s="245"/>
      <c r="H3226" s="245"/>
    </row>
    <row r="3227" spans="4:8">
      <c r="D3227" s="245"/>
      <c r="H3227" s="245"/>
    </row>
    <row r="3228" spans="4:8">
      <c r="D3228" s="245"/>
      <c r="H3228" s="245"/>
    </row>
    <row r="3229" spans="4:8">
      <c r="D3229" s="245"/>
      <c r="H3229" s="245"/>
    </row>
    <row r="3230" spans="4:8">
      <c r="D3230" s="245"/>
      <c r="H3230" s="245"/>
    </row>
    <row r="3231" spans="4:8">
      <c r="D3231" s="245"/>
      <c r="H3231" s="245"/>
    </row>
    <row r="3232" spans="4:8">
      <c r="D3232" s="245"/>
      <c r="H3232" s="245"/>
    </row>
    <row r="3233" spans="4:8">
      <c r="D3233" s="245"/>
      <c r="H3233" s="245"/>
    </row>
    <row r="3234" spans="4:8">
      <c r="D3234" s="245"/>
      <c r="H3234" s="245"/>
    </row>
    <row r="3235" spans="4:8">
      <c r="D3235" s="245"/>
      <c r="H3235" s="245"/>
    </row>
    <row r="3236" spans="4:8">
      <c r="D3236" s="245"/>
      <c r="H3236" s="245"/>
    </row>
    <row r="3237" spans="4:8">
      <c r="D3237" s="245"/>
      <c r="H3237" s="245"/>
    </row>
    <row r="3238" spans="4:8">
      <c r="D3238" s="245"/>
      <c r="H3238" s="245"/>
    </row>
    <row r="3239" spans="4:8">
      <c r="D3239" s="245"/>
      <c r="H3239" s="245"/>
    </row>
    <row r="3240" spans="4:8">
      <c r="D3240" s="245"/>
      <c r="H3240" s="245"/>
    </row>
    <row r="3241" spans="4:8">
      <c r="D3241" s="245"/>
      <c r="H3241" s="245"/>
    </row>
    <row r="3242" spans="4:8">
      <c r="D3242" s="245"/>
      <c r="H3242" s="245"/>
    </row>
    <row r="3243" spans="4:8">
      <c r="D3243" s="245"/>
      <c r="H3243" s="245"/>
    </row>
    <row r="3244" spans="4:8">
      <c r="D3244" s="245"/>
      <c r="H3244" s="245"/>
    </row>
    <row r="3245" spans="4:8">
      <c r="D3245" s="245"/>
      <c r="H3245" s="245"/>
    </row>
    <row r="3246" spans="4:8">
      <c r="D3246" s="245"/>
      <c r="H3246" s="245"/>
    </row>
    <row r="3247" spans="4:8">
      <c r="D3247" s="245"/>
      <c r="H3247" s="245"/>
    </row>
    <row r="3248" spans="4:8">
      <c r="D3248" s="245"/>
      <c r="H3248" s="245"/>
    </row>
    <row r="3249" spans="4:8">
      <c r="D3249" s="245"/>
      <c r="H3249" s="245"/>
    </row>
    <row r="3250" spans="4:8">
      <c r="D3250" s="245"/>
      <c r="H3250" s="245"/>
    </row>
    <row r="3251" spans="4:8">
      <c r="D3251" s="245"/>
      <c r="H3251" s="245"/>
    </row>
    <row r="3252" spans="4:8">
      <c r="D3252" s="245"/>
      <c r="H3252" s="245"/>
    </row>
    <row r="3253" spans="4:8">
      <c r="D3253" s="245"/>
      <c r="H3253" s="245"/>
    </row>
    <row r="3254" spans="4:8">
      <c r="D3254" s="245"/>
      <c r="H3254" s="245"/>
    </row>
    <row r="3255" spans="4:8">
      <c r="D3255" s="245"/>
      <c r="H3255" s="245"/>
    </row>
    <row r="3256" spans="4:8">
      <c r="D3256" s="245"/>
      <c r="H3256" s="245"/>
    </row>
    <row r="3257" spans="4:8">
      <c r="D3257" s="245"/>
      <c r="H3257" s="245"/>
    </row>
    <row r="3258" spans="4:8">
      <c r="D3258" s="245"/>
      <c r="H3258" s="245"/>
    </row>
    <row r="3259" spans="4:8">
      <c r="D3259" s="245"/>
      <c r="H3259" s="245"/>
    </row>
    <row r="3260" spans="4:8">
      <c r="D3260" s="245"/>
      <c r="H3260" s="245"/>
    </row>
    <row r="3261" spans="4:8">
      <c r="D3261" s="245"/>
      <c r="H3261" s="245"/>
    </row>
    <row r="3262" spans="4:8">
      <c r="D3262" s="245"/>
      <c r="H3262" s="245"/>
    </row>
    <row r="3263" spans="4:8">
      <c r="D3263" s="245"/>
      <c r="H3263" s="245"/>
    </row>
    <row r="3264" spans="4:8">
      <c r="D3264" s="245"/>
      <c r="H3264" s="245"/>
    </row>
    <row r="3265" spans="4:8">
      <c r="D3265" s="245"/>
      <c r="H3265" s="245"/>
    </row>
    <row r="3266" spans="4:8">
      <c r="D3266" s="245"/>
      <c r="H3266" s="245"/>
    </row>
    <row r="3267" spans="4:8">
      <c r="D3267" s="245"/>
      <c r="H3267" s="245"/>
    </row>
    <row r="3268" spans="4:8">
      <c r="D3268" s="245"/>
      <c r="H3268" s="245"/>
    </row>
    <row r="3269" spans="4:8">
      <c r="D3269" s="245"/>
      <c r="H3269" s="245"/>
    </row>
    <row r="3270" spans="4:8">
      <c r="D3270" s="245"/>
      <c r="H3270" s="245"/>
    </row>
    <row r="3271" spans="4:8">
      <c r="D3271" s="245"/>
      <c r="H3271" s="245"/>
    </row>
    <row r="3272" spans="4:8">
      <c r="D3272" s="245"/>
      <c r="H3272" s="245"/>
    </row>
    <row r="3273" spans="4:8">
      <c r="D3273" s="245"/>
      <c r="H3273" s="245"/>
    </row>
    <row r="3274" spans="4:8">
      <c r="D3274" s="245"/>
      <c r="H3274" s="245"/>
    </row>
    <row r="3275" spans="4:8">
      <c r="D3275" s="245"/>
      <c r="H3275" s="245"/>
    </row>
    <row r="3276" spans="4:8">
      <c r="D3276" s="245"/>
      <c r="H3276" s="245"/>
    </row>
    <row r="3277" spans="4:8">
      <c r="D3277" s="245"/>
      <c r="H3277" s="245"/>
    </row>
    <row r="3278" spans="4:8">
      <c r="D3278" s="245"/>
      <c r="H3278" s="245"/>
    </row>
    <row r="3279" spans="4:8">
      <c r="D3279" s="245"/>
      <c r="H3279" s="245"/>
    </row>
    <row r="3280" spans="4:8">
      <c r="D3280" s="245"/>
      <c r="H3280" s="245"/>
    </row>
    <row r="3281" spans="4:8">
      <c r="D3281" s="245"/>
      <c r="H3281" s="245"/>
    </row>
    <row r="3282" spans="4:8">
      <c r="D3282" s="245"/>
      <c r="H3282" s="245"/>
    </row>
    <row r="3283" spans="4:8">
      <c r="D3283" s="245"/>
      <c r="H3283" s="245"/>
    </row>
    <row r="3284" spans="4:8">
      <c r="D3284" s="245"/>
      <c r="H3284" s="245"/>
    </row>
    <row r="3285" spans="4:8">
      <c r="D3285" s="245"/>
      <c r="H3285" s="245"/>
    </row>
    <row r="3286" spans="4:8">
      <c r="D3286" s="245"/>
      <c r="H3286" s="245"/>
    </row>
    <row r="3287" spans="4:8">
      <c r="D3287" s="245"/>
      <c r="H3287" s="245"/>
    </row>
    <row r="3288" spans="4:8">
      <c r="D3288" s="245"/>
      <c r="H3288" s="245"/>
    </row>
    <row r="3289" spans="4:8">
      <c r="D3289" s="245"/>
      <c r="H3289" s="245"/>
    </row>
    <row r="3290" spans="4:8">
      <c r="D3290" s="245"/>
      <c r="H3290" s="245"/>
    </row>
    <row r="3291" spans="4:8">
      <c r="D3291" s="245"/>
      <c r="H3291" s="245"/>
    </row>
    <row r="3292" spans="4:8">
      <c r="D3292" s="245"/>
      <c r="H3292" s="245"/>
    </row>
    <row r="3293" spans="4:8">
      <c r="D3293" s="245"/>
      <c r="H3293" s="245"/>
    </row>
    <row r="3294" spans="4:8">
      <c r="D3294" s="245"/>
      <c r="H3294" s="245"/>
    </row>
    <row r="3295" spans="4:8">
      <c r="D3295" s="245"/>
      <c r="H3295" s="245"/>
    </row>
    <row r="3296" spans="4:8">
      <c r="D3296" s="245"/>
      <c r="H3296" s="245"/>
    </row>
    <row r="3297" spans="4:8">
      <c r="D3297" s="245"/>
      <c r="H3297" s="245"/>
    </row>
    <row r="3298" spans="4:8">
      <c r="D3298" s="245"/>
      <c r="H3298" s="245"/>
    </row>
    <row r="3299" spans="4:8">
      <c r="D3299" s="245"/>
      <c r="H3299" s="245"/>
    </row>
    <row r="3300" spans="4:8">
      <c r="D3300" s="245"/>
      <c r="H3300" s="245"/>
    </row>
    <row r="3301" spans="4:8">
      <c r="D3301" s="245"/>
      <c r="H3301" s="245"/>
    </row>
    <row r="3302" spans="4:8">
      <c r="D3302" s="245"/>
      <c r="H3302" s="245"/>
    </row>
    <row r="3303" spans="4:8">
      <c r="D3303" s="245"/>
      <c r="H3303" s="245"/>
    </row>
    <row r="3304" spans="4:8">
      <c r="D3304" s="245"/>
      <c r="H3304" s="245"/>
    </row>
    <row r="3305" spans="4:8">
      <c r="D3305" s="245"/>
      <c r="H3305" s="245"/>
    </row>
    <row r="3306" spans="4:8">
      <c r="D3306" s="245"/>
      <c r="H3306" s="245"/>
    </row>
    <row r="3307" spans="4:8">
      <c r="D3307" s="245"/>
      <c r="H3307" s="245"/>
    </row>
    <row r="3308" spans="4:8">
      <c r="D3308" s="245"/>
      <c r="H3308" s="245"/>
    </row>
    <row r="3309" spans="4:8">
      <c r="D3309" s="245"/>
      <c r="H3309" s="245"/>
    </row>
    <row r="3310" spans="4:8">
      <c r="D3310" s="245"/>
      <c r="H3310" s="245"/>
    </row>
    <row r="3311" spans="4:8">
      <c r="D3311" s="245"/>
      <c r="H3311" s="245"/>
    </row>
    <row r="3312" spans="4:8">
      <c r="D3312" s="245"/>
      <c r="H3312" s="245"/>
    </row>
    <row r="3313" spans="4:8">
      <c r="D3313" s="245"/>
      <c r="H3313" s="245"/>
    </row>
    <row r="3314" spans="4:8">
      <c r="D3314" s="245"/>
      <c r="H3314" s="245"/>
    </row>
    <row r="3315" spans="4:8">
      <c r="D3315" s="245"/>
      <c r="H3315" s="245"/>
    </row>
    <row r="3316" spans="4:8">
      <c r="D3316" s="245"/>
      <c r="H3316" s="245"/>
    </row>
    <row r="3317" spans="4:8">
      <c r="D3317" s="245"/>
      <c r="H3317" s="245"/>
    </row>
    <row r="3318" spans="4:8">
      <c r="D3318" s="245"/>
      <c r="H3318" s="245"/>
    </row>
    <row r="3319" spans="4:8">
      <c r="D3319" s="245"/>
      <c r="H3319" s="245"/>
    </row>
    <row r="3320" spans="4:8">
      <c r="D3320" s="245"/>
      <c r="H3320" s="245"/>
    </row>
    <row r="3321" spans="4:8">
      <c r="D3321" s="245"/>
      <c r="H3321" s="245"/>
    </row>
    <row r="3322" spans="4:8">
      <c r="D3322" s="245"/>
      <c r="H3322" s="245"/>
    </row>
    <row r="3323" spans="4:8">
      <c r="D3323" s="245"/>
      <c r="H3323" s="245"/>
    </row>
    <row r="3324" spans="4:8">
      <c r="D3324" s="245"/>
      <c r="H3324" s="245"/>
    </row>
    <row r="3325" spans="4:8">
      <c r="D3325" s="245"/>
      <c r="H3325" s="245"/>
    </row>
    <row r="3326" spans="4:8">
      <c r="D3326" s="245"/>
      <c r="H3326" s="245"/>
    </row>
    <row r="3327" spans="4:8">
      <c r="D3327" s="245"/>
      <c r="H3327" s="245"/>
    </row>
    <row r="3328" spans="4:8">
      <c r="D3328" s="245"/>
      <c r="H3328" s="245"/>
    </row>
    <row r="3329" spans="4:8">
      <c r="D3329" s="245"/>
      <c r="H3329" s="245"/>
    </row>
    <row r="3330" spans="4:8">
      <c r="D3330" s="245"/>
      <c r="H3330" s="245"/>
    </row>
    <row r="3331" spans="4:8">
      <c r="D3331" s="245"/>
      <c r="H3331" s="245"/>
    </row>
    <row r="3332" spans="4:8">
      <c r="D3332" s="245"/>
      <c r="H3332" s="245"/>
    </row>
    <row r="3333" spans="4:8">
      <c r="D3333" s="245"/>
      <c r="H3333" s="245"/>
    </row>
    <row r="3334" spans="4:8">
      <c r="D3334" s="245"/>
      <c r="H3334" s="245"/>
    </row>
    <row r="3335" spans="4:8">
      <c r="D3335" s="245"/>
      <c r="H3335" s="245"/>
    </row>
    <row r="3336" spans="4:8">
      <c r="D3336" s="245"/>
      <c r="H3336" s="245"/>
    </row>
    <row r="3337" spans="4:8">
      <c r="D3337" s="245"/>
      <c r="H3337" s="245"/>
    </row>
    <row r="3338" spans="4:8">
      <c r="D3338" s="245"/>
      <c r="H3338" s="245"/>
    </row>
    <row r="3339" spans="4:8">
      <c r="D3339" s="245"/>
      <c r="H3339" s="245"/>
    </row>
    <row r="3340" spans="4:8">
      <c r="D3340" s="245"/>
      <c r="H3340" s="245"/>
    </row>
    <row r="3341" spans="4:8">
      <c r="D3341" s="245"/>
      <c r="H3341" s="245"/>
    </row>
    <row r="3342" spans="4:8">
      <c r="D3342" s="245"/>
      <c r="H3342" s="245"/>
    </row>
    <row r="3343" spans="4:8">
      <c r="D3343" s="245"/>
      <c r="H3343" s="245"/>
    </row>
    <row r="3344" spans="4:8">
      <c r="D3344" s="245"/>
      <c r="H3344" s="245"/>
    </row>
    <row r="3345" spans="4:8">
      <c r="D3345" s="245"/>
      <c r="H3345" s="245"/>
    </row>
    <row r="3346" spans="4:8">
      <c r="D3346" s="245"/>
      <c r="H3346" s="245"/>
    </row>
    <row r="3347" spans="4:8">
      <c r="D3347" s="245"/>
      <c r="H3347" s="245"/>
    </row>
    <row r="3348" spans="4:8">
      <c r="D3348" s="245"/>
      <c r="H3348" s="245"/>
    </row>
    <row r="3349" spans="4:8">
      <c r="D3349" s="245"/>
      <c r="H3349" s="245"/>
    </row>
    <row r="3350" spans="4:8">
      <c r="D3350" s="245"/>
      <c r="H3350" s="245"/>
    </row>
    <row r="3351" spans="4:8">
      <c r="D3351" s="245"/>
      <c r="H3351" s="245"/>
    </row>
    <row r="3352" spans="4:8">
      <c r="D3352" s="245"/>
      <c r="H3352" s="245"/>
    </row>
    <row r="3353" spans="4:8">
      <c r="D3353" s="245"/>
      <c r="H3353" s="245"/>
    </row>
    <row r="3354" spans="4:8">
      <c r="D3354" s="245"/>
      <c r="H3354" s="245"/>
    </row>
    <row r="3355" spans="4:8">
      <c r="D3355" s="245"/>
      <c r="H3355" s="245"/>
    </row>
    <row r="3356" spans="4:8">
      <c r="D3356" s="245"/>
      <c r="H3356" s="245"/>
    </row>
    <row r="3357" spans="4:8">
      <c r="D3357" s="245"/>
      <c r="H3357" s="245"/>
    </row>
    <row r="3358" spans="4:8">
      <c r="D3358" s="245"/>
      <c r="H3358" s="245"/>
    </row>
    <row r="3359" spans="4:8">
      <c r="D3359" s="245"/>
      <c r="H3359" s="245"/>
    </row>
    <row r="3360" spans="4:8">
      <c r="D3360" s="245"/>
      <c r="H3360" s="245"/>
    </row>
    <row r="3361" spans="4:8">
      <c r="D3361" s="245"/>
      <c r="H3361" s="245"/>
    </row>
    <row r="3362" spans="4:8">
      <c r="D3362" s="245"/>
      <c r="H3362" s="245"/>
    </row>
    <row r="3363" spans="4:8">
      <c r="D3363" s="245"/>
      <c r="H3363" s="245"/>
    </row>
    <row r="3364" spans="4:8">
      <c r="D3364" s="245"/>
      <c r="H3364" s="245"/>
    </row>
    <row r="3365" spans="4:8">
      <c r="D3365" s="245"/>
      <c r="H3365" s="245"/>
    </row>
    <row r="3366" spans="4:8">
      <c r="D3366" s="245"/>
      <c r="H3366" s="245"/>
    </row>
    <row r="3367" spans="4:8">
      <c r="D3367" s="245"/>
      <c r="H3367" s="245"/>
    </row>
    <row r="3368" spans="4:8">
      <c r="D3368" s="245"/>
      <c r="H3368" s="245"/>
    </row>
    <row r="3369" spans="4:8">
      <c r="D3369" s="245"/>
      <c r="H3369" s="245"/>
    </row>
    <row r="3370" spans="4:8">
      <c r="D3370" s="245"/>
      <c r="H3370" s="245"/>
    </row>
    <row r="3371" spans="4:8">
      <c r="D3371" s="245"/>
      <c r="H3371" s="245"/>
    </row>
    <row r="3372" spans="4:8">
      <c r="D3372" s="245"/>
      <c r="H3372" s="245"/>
    </row>
    <row r="3373" spans="4:8">
      <c r="D3373" s="245"/>
      <c r="H3373" s="245"/>
    </row>
    <row r="3374" spans="4:8">
      <c r="D3374" s="245"/>
      <c r="H3374" s="245"/>
    </row>
    <row r="3375" spans="4:8">
      <c r="D3375" s="245"/>
      <c r="H3375" s="245"/>
    </row>
    <row r="3376" spans="4:8">
      <c r="D3376" s="245"/>
      <c r="H3376" s="245"/>
    </row>
    <row r="3377" spans="4:8">
      <c r="D3377" s="245"/>
      <c r="H3377" s="245"/>
    </row>
    <row r="3378" spans="4:8">
      <c r="D3378" s="245"/>
      <c r="H3378" s="245"/>
    </row>
    <row r="3379" spans="4:8">
      <c r="D3379" s="245"/>
      <c r="H3379" s="245"/>
    </row>
    <row r="3380" spans="4:8">
      <c r="D3380" s="245"/>
      <c r="H3380" s="245"/>
    </row>
    <row r="3381" spans="4:8">
      <c r="D3381" s="245"/>
      <c r="H3381" s="245"/>
    </row>
    <row r="3382" spans="4:8">
      <c r="D3382" s="245"/>
      <c r="H3382" s="245"/>
    </row>
    <row r="3383" spans="4:8">
      <c r="D3383" s="245"/>
      <c r="H3383" s="245"/>
    </row>
    <row r="3384" spans="4:8">
      <c r="D3384" s="245"/>
      <c r="H3384" s="245"/>
    </row>
    <row r="3385" spans="4:8">
      <c r="D3385" s="245"/>
      <c r="H3385" s="245"/>
    </row>
    <row r="3386" spans="4:8">
      <c r="D3386" s="245"/>
      <c r="H3386" s="245"/>
    </row>
    <row r="3387" spans="4:8">
      <c r="D3387" s="245"/>
      <c r="H3387" s="245"/>
    </row>
    <row r="3388" spans="4:8">
      <c r="D3388" s="245"/>
      <c r="H3388" s="245"/>
    </row>
    <row r="3389" spans="4:8">
      <c r="D3389" s="245"/>
      <c r="H3389" s="245"/>
    </row>
    <row r="3390" spans="4:8">
      <c r="D3390" s="245"/>
      <c r="H3390" s="245"/>
    </row>
    <row r="3391" spans="4:8">
      <c r="D3391" s="245"/>
      <c r="H3391" s="245"/>
    </row>
    <row r="3392" spans="4:8">
      <c r="D3392" s="245"/>
      <c r="H3392" s="245"/>
    </row>
    <row r="3393" spans="4:8">
      <c r="D3393" s="245"/>
      <c r="H3393" s="245"/>
    </row>
    <row r="3394" spans="4:8">
      <c r="D3394" s="245"/>
      <c r="H3394" s="245"/>
    </row>
    <row r="3395" spans="4:8">
      <c r="D3395" s="245"/>
      <c r="H3395" s="245"/>
    </row>
    <row r="3396" spans="4:8">
      <c r="D3396" s="245"/>
      <c r="H3396" s="245"/>
    </row>
    <row r="3397" spans="4:8">
      <c r="D3397" s="245"/>
      <c r="H3397" s="245"/>
    </row>
    <row r="3398" spans="4:8">
      <c r="D3398" s="245"/>
      <c r="H3398" s="245"/>
    </row>
    <row r="3399" spans="4:8">
      <c r="D3399" s="245"/>
      <c r="H3399" s="245"/>
    </row>
    <row r="3400" spans="4:8">
      <c r="D3400" s="245"/>
      <c r="H3400" s="245"/>
    </row>
    <row r="3401" spans="4:8">
      <c r="D3401" s="245"/>
      <c r="H3401" s="245"/>
    </row>
    <row r="3402" spans="4:8">
      <c r="D3402" s="245"/>
      <c r="H3402" s="245"/>
    </row>
    <row r="3403" spans="4:8">
      <c r="D3403" s="245"/>
      <c r="H3403" s="245"/>
    </row>
    <row r="3404" spans="4:8">
      <c r="D3404" s="245"/>
      <c r="H3404" s="245"/>
    </row>
    <row r="3405" spans="4:8">
      <c r="D3405" s="245"/>
      <c r="H3405" s="245"/>
    </row>
    <row r="3406" spans="4:8">
      <c r="D3406" s="245"/>
      <c r="H3406" s="245"/>
    </row>
    <row r="3407" spans="4:8">
      <c r="D3407" s="245"/>
      <c r="H3407" s="245"/>
    </row>
    <row r="3408" spans="4:8">
      <c r="D3408" s="245"/>
      <c r="H3408" s="245"/>
    </row>
    <row r="3409" spans="4:8">
      <c r="D3409" s="245"/>
      <c r="H3409" s="245"/>
    </row>
    <row r="3410" spans="4:8">
      <c r="D3410" s="245"/>
      <c r="H3410" s="245"/>
    </row>
    <row r="3411" spans="4:8">
      <c r="D3411" s="245"/>
      <c r="H3411" s="245"/>
    </row>
    <row r="3412" spans="4:8">
      <c r="D3412" s="245"/>
      <c r="H3412" s="245"/>
    </row>
    <row r="3413" spans="4:8">
      <c r="D3413" s="245"/>
      <c r="H3413" s="245"/>
    </row>
    <row r="3414" spans="4:8">
      <c r="D3414" s="245"/>
      <c r="H3414" s="245"/>
    </row>
    <row r="3415" spans="4:8">
      <c r="D3415" s="245"/>
      <c r="H3415" s="245"/>
    </row>
    <row r="3416" spans="4:8">
      <c r="D3416" s="245"/>
      <c r="H3416" s="245"/>
    </row>
    <row r="3417" spans="4:8">
      <c r="D3417" s="245"/>
      <c r="H3417" s="245"/>
    </row>
    <row r="3418" spans="4:8">
      <c r="D3418" s="245"/>
      <c r="H3418" s="245"/>
    </row>
    <row r="3419" spans="4:8">
      <c r="D3419" s="245"/>
      <c r="H3419" s="245"/>
    </row>
    <row r="3420" spans="4:8">
      <c r="D3420" s="245"/>
      <c r="H3420" s="245"/>
    </row>
    <row r="3421" spans="4:8">
      <c r="D3421" s="245"/>
      <c r="H3421" s="245"/>
    </row>
    <row r="3422" spans="4:8">
      <c r="D3422" s="245"/>
      <c r="H3422" s="245"/>
    </row>
    <row r="3423" spans="4:8">
      <c r="D3423" s="245"/>
      <c r="H3423" s="245"/>
    </row>
    <row r="3424" spans="4:8">
      <c r="D3424" s="245"/>
      <c r="H3424" s="245"/>
    </row>
    <row r="3425" spans="4:8">
      <c r="D3425" s="245"/>
      <c r="H3425" s="245"/>
    </row>
    <row r="3426" spans="4:8">
      <c r="D3426" s="245"/>
      <c r="H3426" s="245"/>
    </row>
    <row r="3427" spans="4:8">
      <c r="D3427" s="245"/>
      <c r="H3427" s="245"/>
    </row>
    <row r="3428" spans="4:8">
      <c r="D3428" s="245"/>
      <c r="H3428" s="245"/>
    </row>
    <row r="3429" spans="4:8">
      <c r="D3429" s="245"/>
      <c r="H3429" s="245"/>
    </row>
    <row r="3430" spans="4:8">
      <c r="D3430" s="245"/>
      <c r="H3430" s="245"/>
    </row>
    <row r="3431" spans="4:8">
      <c r="D3431" s="245"/>
      <c r="H3431" s="245"/>
    </row>
    <row r="3432" spans="4:8">
      <c r="D3432" s="245"/>
      <c r="H3432" s="245"/>
    </row>
    <row r="3433" spans="4:8">
      <c r="D3433" s="245"/>
      <c r="H3433" s="245"/>
    </row>
    <row r="3434" spans="4:8">
      <c r="D3434" s="245"/>
      <c r="H3434" s="245"/>
    </row>
    <row r="3435" spans="4:8">
      <c r="D3435" s="245"/>
      <c r="H3435" s="245"/>
    </row>
    <row r="3436" spans="4:8">
      <c r="D3436" s="245"/>
      <c r="H3436" s="245"/>
    </row>
    <row r="3437" spans="4:8">
      <c r="D3437" s="245"/>
      <c r="H3437" s="245"/>
    </row>
    <row r="3438" spans="4:8">
      <c r="D3438" s="245"/>
      <c r="H3438" s="245"/>
    </row>
    <row r="3439" spans="4:8">
      <c r="D3439" s="245"/>
      <c r="H3439" s="245"/>
    </row>
    <row r="3440" spans="4:8">
      <c r="D3440" s="245"/>
      <c r="H3440" s="245"/>
    </row>
    <row r="3441" spans="4:8">
      <c r="D3441" s="245"/>
      <c r="H3441" s="245"/>
    </row>
    <row r="3442" spans="4:8">
      <c r="D3442" s="245"/>
      <c r="H3442" s="245"/>
    </row>
    <row r="3443" spans="4:8">
      <c r="D3443" s="245"/>
      <c r="H3443" s="245"/>
    </row>
    <row r="3444" spans="4:8">
      <c r="D3444" s="245"/>
      <c r="H3444" s="245"/>
    </row>
    <row r="3445" spans="4:8">
      <c r="D3445" s="245"/>
      <c r="H3445" s="245"/>
    </row>
    <row r="3446" spans="4:8">
      <c r="D3446" s="245"/>
      <c r="H3446" s="245"/>
    </row>
    <row r="3447" spans="4:8">
      <c r="D3447" s="245"/>
      <c r="H3447" s="245"/>
    </row>
    <row r="3448" spans="4:8">
      <c r="D3448" s="245"/>
      <c r="H3448" s="245"/>
    </row>
    <row r="3449" spans="4:8">
      <c r="D3449" s="245"/>
      <c r="H3449" s="245"/>
    </row>
    <row r="3450" spans="4:8">
      <c r="D3450" s="245"/>
      <c r="H3450" s="245"/>
    </row>
    <row r="3451" spans="4:8">
      <c r="D3451" s="245"/>
      <c r="H3451" s="245"/>
    </row>
    <row r="3452" spans="4:8">
      <c r="D3452" s="245"/>
      <c r="H3452" s="245"/>
    </row>
    <row r="3453" spans="4:8">
      <c r="D3453" s="245"/>
      <c r="H3453" s="245"/>
    </row>
    <row r="3454" spans="4:8">
      <c r="D3454" s="245"/>
      <c r="H3454" s="245"/>
    </row>
    <row r="3455" spans="4:8">
      <c r="D3455" s="245"/>
      <c r="H3455" s="245"/>
    </row>
    <row r="3456" spans="4:8">
      <c r="D3456" s="245"/>
      <c r="H3456" s="245"/>
    </row>
    <row r="3457" spans="4:8">
      <c r="D3457" s="245"/>
      <c r="H3457" s="245"/>
    </row>
    <row r="3458" spans="4:8">
      <c r="D3458" s="245"/>
      <c r="H3458" s="245"/>
    </row>
    <row r="3459" spans="4:8">
      <c r="D3459" s="245"/>
      <c r="H3459" s="245"/>
    </row>
    <row r="3460" spans="4:8">
      <c r="D3460" s="245"/>
      <c r="H3460" s="245"/>
    </row>
    <row r="3461" spans="4:8">
      <c r="D3461" s="245"/>
      <c r="H3461" s="245"/>
    </row>
    <row r="3462" spans="4:8">
      <c r="D3462" s="245"/>
      <c r="H3462" s="245"/>
    </row>
    <row r="3463" spans="4:8">
      <c r="D3463" s="245"/>
      <c r="H3463" s="245"/>
    </row>
    <row r="3464" spans="4:8">
      <c r="D3464" s="245"/>
      <c r="H3464" s="245"/>
    </row>
    <row r="3465" spans="4:8">
      <c r="D3465" s="245"/>
      <c r="H3465" s="245"/>
    </row>
    <row r="3466" spans="4:8">
      <c r="D3466" s="245"/>
      <c r="H3466" s="245"/>
    </row>
    <row r="3467" spans="4:8">
      <c r="D3467" s="245"/>
      <c r="H3467" s="245"/>
    </row>
    <row r="3468" spans="4:8">
      <c r="D3468" s="245"/>
      <c r="H3468" s="245"/>
    </row>
    <row r="3469" spans="4:8">
      <c r="D3469" s="245"/>
      <c r="H3469" s="245"/>
    </row>
    <row r="3470" spans="4:8">
      <c r="D3470" s="245"/>
      <c r="H3470" s="245"/>
    </row>
    <row r="3471" spans="4:8">
      <c r="D3471" s="245"/>
      <c r="H3471" s="245"/>
    </row>
    <row r="3472" spans="4:8">
      <c r="D3472" s="245"/>
      <c r="H3472" s="245"/>
    </row>
    <row r="3473" spans="4:8">
      <c r="D3473" s="245"/>
      <c r="H3473" s="245"/>
    </row>
    <row r="3474" spans="4:8">
      <c r="D3474" s="245"/>
      <c r="H3474" s="245"/>
    </row>
    <row r="3475" spans="4:8">
      <c r="D3475" s="245"/>
      <c r="H3475" s="245"/>
    </row>
    <row r="3476" spans="4:8">
      <c r="D3476" s="245"/>
      <c r="H3476" s="245"/>
    </row>
    <row r="3477" spans="4:8">
      <c r="D3477" s="245"/>
      <c r="H3477" s="245"/>
    </row>
    <row r="3478" spans="4:8">
      <c r="D3478" s="245"/>
      <c r="H3478" s="245"/>
    </row>
    <row r="3479" spans="4:8">
      <c r="D3479" s="245"/>
      <c r="H3479" s="245"/>
    </row>
    <row r="3480" spans="4:8">
      <c r="D3480" s="245"/>
      <c r="H3480" s="245"/>
    </row>
    <row r="3481" spans="4:8">
      <c r="D3481" s="245"/>
      <c r="H3481" s="245"/>
    </row>
    <row r="3482" spans="4:8">
      <c r="D3482" s="245"/>
      <c r="H3482" s="245"/>
    </row>
    <row r="3483" spans="4:8">
      <c r="D3483" s="245"/>
      <c r="H3483" s="245"/>
    </row>
    <row r="3484" spans="4:8">
      <c r="D3484" s="245"/>
      <c r="H3484" s="245"/>
    </row>
    <row r="3485" spans="4:8">
      <c r="D3485" s="245"/>
      <c r="H3485" s="245"/>
    </row>
    <row r="3486" spans="4:8">
      <c r="D3486" s="245"/>
      <c r="H3486" s="245"/>
    </row>
    <row r="3487" spans="4:8">
      <c r="D3487" s="245"/>
      <c r="H3487" s="245"/>
    </row>
    <row r="3488" spans="4:8">
      <c r="D3488" s="245"/>
      <c r="H3488" s="245"/>
    </row>
    <row r="3489" spans="4:8">
      <c r="D3489" s="245"/>
      <c r="H3489" s="245"/>
    </row>
    <row r="3490" spans="4:8">
      <c r="D3490" s="245"/>
      <c r="H3490" s="245"/>
    </row>
    <row r="3491" spans="4:8">
      <c r="D3491" s="245"/>
      <c r="H3491" s="245"/>
    </row>
    <row r="3492" spans="4:8">
      <c r="D3492" s="245"/>
      <c r="H3492" s="245"/>
    </row>
    <row r="3493" spans="4:8">
      <c r="D3493" s="245"/>
      <c r="H3493" s="245"/>
    </row>
    <row r="3494" spans="4:8">
      <c r="D3494" s="245"/>
      <c r="H3494" s="245"/>
    </row>
    <row r="3495" spans="4:8">
      <c r="D3495" s="245"/>
      <c r="H3495" s="245"/>
    </row>
    <row r="3496" spans="4:8">
      <c r="D3496" s="245"/>
      <c r="H3496" s="245"/>
    </row>
    <row r="3497" spans="4:8">
      <c r="D3497" s="245"/>
      <c r="H3497" s="245"/>
    </row>
    <row r="3498" spans="4:8">
      <c r="D3498" s="245"/>
      <c r="H3498" s="245"/>
    </row>
    <row r="3499" spans="4:8">
      <c r="D3499" s="245"/>
      <c r="H3499" s="245"/>
    </row>
    <row r="3500" spans="4:8">
      <c r="D3500" s="245"/>
      <c r="H3500" s="245"/>
    </row>
    <row r="3501" spans="4:8">
      <c r="D3501" s="245"/>
      <c r="H3501" s="245"/>
    </row>
    <row r="3502" spans="4:8">
      <c r="D3502" s="245"/>
      <c r="H3502" s="245"/>
    </row>
    <row r="3503" spans="4:8">
      <c r="D3503" s="245"/>
      <c r="H3503" s="245"/>
    </row>
    <row r="3504" spans="4:8">
      <c r="D3504" s="245"/>
      <c r="H3504" s="245"/>
    </row>
    <row r="3505" spans="4:8">
      <c r="D3505" s="245"/>
      <c r="H3505" s="245"/>
    </row>
    <row r="3506" spans="4:8">
      <c r="D3506" s="245"/>
      <c r="H3506" s="245"/>
    </row>
    <row r="3507" spans="4:8">
      <c r="D3507" s="245"/>
      <c r="H3507" s="245"/>
    </row>
    <row r="3508" spans="4:8">
      <c r="D3508" s="245"/>
      <c r="H3508" s="245"/>
    </row>
    <row r="3509" spans="4:8">
      <c r="D3509" s="245"/>
      <c r="H3509" s="245"/>
    </row>
    <row r="3510" spans="4:8">
      <c r="D3510" s="245"/>
      <c r="H3510" s="245"/>
    </row>
    <row r="3511" spans="4:8">
      <c r="D3511" s="245"/>
      <c r="H3511" s="245"/>
    </row>
    <row r="3512" spans="4:8">
      <c r="D3512" s="245"/>
      <c r="H3512" s="245"/>
    </row>
    <row r="3513" spans="4:8">
      <c r="D3513" s="245"/>
      <c r="H3513" s="245"/>
    </row>
    <row r="3514" spans="4:8">
      <c r="D3514" s="245"/>
      <c r="H3514" s="245"/>
    </row>
    <row r="3515" spans="4:8">
      <c r="D3515" s="245"/>
      <c r="H3515" s="245"/>
    </row>
    <row r="3516" spans="4:8">
      <c r="D3516" s="245"/>
      <c r="H3516" s="245"/>
    </row>
    <row r="3517" spans="4:8">
      <c r="D3517" s="245"/>
      <c r="H3517" s="245"/>
    </row>
    <row r="3518" spans="4:8">
      <c r="D3518" s="245"/>
      <c r="H3518" s="245"/>
    </row>
    <row r="3519" spans="4:8">
      <c r="D3519" s="245"/>
      <c r="H3519" s="245"/>
    </row>
    <row r="3520" spans="4:8">
      <c r="D3520" s="245"/>
      <c r="H3520" s="245"/>
    </row>
    <row r="3521" spans="4:8">
      <c r="D3521" s="245"/>
      <c r="H3521" s="245"/>
    </row>
    <row r="3522" spans="4:8">
      <c r="D3522" s="245"/>
      <c r="H3522" s="245"/>
    </row>
    <row r="3523" spans="4:8">
      <c r="D3523" s="245"/>
      <c r="H3523" s="245"/>
    </row>
    <row r="3524" spans="4:8">
      <c r="D3524" s="245"/>
      <c r="H3524" s="245"/>
    </row>
    <row r="3525" spans="4:8">
      <c r="D3525" s="245"/>
      <c r="H3525" s="245"/>
    </row>
    <row r="3526" spans="4:8">
      <c r="D3526" s="245"/>
      <c r="H3526" s="245"/>
    </row>
    <row r="3527" spans="4:8">
      <c r="D3527" s="245"/>
      <c r="H3527" s="245"/>
    </row>
    <row r="3528" spans="4:8">
      <c r="D3528" s="245"/>
      <c r="H3528" s="245"/>
    </row>
    <row r="3529" spans="4:8">
      <c r="D3529" s="245"/>
      <c r="H3529" s="245"/>
    </row>
    <row r="3530" spans="4:8">
      <c r="D3530" s="245"/>
      <c r="H3530" s="245"/>
    </row>
    <row r="3531" spans="4:8">
      <c r="D3531" s="245"/>
      <c r="H3531" s="245"/>
    </row>
    <row r="3532" spans="4:8">
      <c r="D3532" s="245"/>
      <c r="H3532" s="245"/>
    </row>
    <row r="3533" spans="4:8">
      <c r="D3533" s="245"/>
      <c r="H3533" s="245"/>
    </row>
    <row r="3534" spans="4:8">
      <c r="D3534" s="245"/>
      <c r="H3534" s="245"/>
    </row>
    <row r="3535" spans="4:8">
      <c r="D3535" s="245"/>
      <c r="H3535" s="245"/>
    </row>
    <row r="3536" spans="4:8">
      <c r="D3536" s="245"/>
      <c r="H3536" s="245"/>
    </row>
    <row r="3537" spans="4:8">
      <c r="D3537" s="245"/>
      <c r="H3537" s="245"/>
    </row>
    <row r="3538" spans="4:8">
      <c r="D3538" s="245"/>
      <c r="H3538" s="245"/>
    </row>
    <row r="3539" spans="4:8">
      <c r="D3539" s="245"/>
      <c r="H3539" s="245"/>
    </row>
    <row r="3540" spans="4:8">
      <c r="D3540" s="245"/>
      <c r="H3540" s="245"/>
    </row>
    <row r="3541" spans="4:8">
      <c r="D3541" s="245"/>
      <c r="H3541" s="245"/>
    </row>
    <row r="3542" spans="4:8">
      <c r="D3542" s="245"/>
      <c r="H3542" s="245"/>
    </row>
    <row r="3543" spans="4:8">
      <c r="D3543" s="245"/>
      <c r="H3543" s="245"/>
    </row>
    <row r="3544" spans="4:8">
      <c r="D3544" s="245"/>
      <c r="H3544" s="245"/>
    </row>
    <row r="3545" spans="4:8">
      <c r="D3545" s="245"/>
      <c r="H3545" s="245"/>
    </row>
    <row r="3546" spans="4:8">
      <c r="D3546" s="245"/>
      <c r="H3546" s="245"/>
    </row>
    <row r="3547" spans="4:8">
      <c r="D3547" s="245"/>
      <c r="H3547" s="245"/>
    </row>
    <row r="3548" spans="4:8">
      <c r="D3548" s="245"/>
      <c r="H3548" s="245"/>
    </row>
    <row r="3549" spans="4:8">
      <c r="D3549" s="245"/>
      <c r="H3549" s="245"/>
    </row>
    <row r="3550" spans="4:8">
      <c r="D3550" s="245"/>
      <c r="H3550" s="245"/>
    </row>
    <row r="3551" spans="4:8">
      <c r="D3551" s="245"/>
      <c r="H3551" s="245"/>
    </row>
    <row r="3552" spans="4:8">
      <c r="D3552" s="245"/>
      <c r="H3552" s="245"/>
    </row>
    <row r="3553" spans="4:8">
      <c r="D3553" s="245"/>
      <c r="H3553" s="245"/>
    </row>
    <row r="3554" spans="4:8">
      <c r="D3554" s="245"/>
      <c r="H3554" s="245"/>
    </row>
    <row r="3555" spans="4:8">
      <c r="D3555" s="245"/>
      <c r="H3555" s="245"/>
    </row>
    <row r="3556" spans="4:8">
      <c r="D3556" s="245"/>
      <c r="H3556" s="245"/>
    </row>
    <row r="3557" spans="4:8">
      <c r="D3557" s="245"/>
      <c r="H3557" s="245"/>
    </row>
    <row r="3558" spans="4:8">
      <c r="D3558" s="245"/>
      <c r="H3558" s="245"/>
    </row>
    <row r="3559" spans="4:8">
      <c r="D3559" s="245"/>
      <c r="H3559" s="245"/>
    </row>
    <row r="3560" spans="4:8">
      <c r="D3560" s="245"/>
      <c r="H3560" s="245"/>
    </row>
    <row r="3561" spans="4:8">
      <c r="D3561" s="245"/>
      <c r="H3561" s="245"/>
    </row>
    <row r="3562" spans="4:8">
      <c r="D3562" s="245"/>
      <c r="H3562" s="245"/>
    </row>
    <row r="3563" spans="4:8">
      <c r="D3563" s="245"/>
      <c r="H3563" s="245"/>
    </row>
    <row r="3564" spans="4:8">
      <c r="D3564" s="245"/>
      <c r="H3564" s="245"/>
    </row>
    <row r="3565" spans="4:8">
      <c r="D3565" s="245"/>
      <c r="H3565" s="245"/>
    </row>
    <row r="3566" spans="4:8">
      <c r="D3566" s="245"/>
      <c r="H3566" s="245"/>
    </row>
    <row r="3567" spans="4:8">
      <c r="D3567" s="245"/>
      <c r="H3567" s="245"/>
    </row>
    <row r="3568" spans="4:8">
      <c r="D3568" s="245"/>
      <c r="H3568" s="245"/>
    </row>
    <row r="3569" spans="4:8">
      <c r="D3569" s="245"/>
      <c r="H3569" s="245"/>
    </row>
    <row r="3570" spans="4:8">
      <c r="D3570" s="245"/>
      <c r="H3570" s="245"/>
    </row>
    <row r="3571" spans="4:8">
      <c r="D3571" s="245"/>
      <c r="H3571" s="245"/>
    </row>
    <row r="3572" spans="4:8">
      <c r="D3572" s="245"/>
      <c r="H3572" s="245"/>
    </row>
    <row r="3573" spans="4:8">
      <c r="D3573" s="245"/>
      <c r="H3573" s="245"/>
    </row>
    <row r="3574" spans="4:8">
      <c r="D3574" s="245"/>
      <c r="H3574" s="245"/>
    </row>
    <row r="3575" spans="4:8">
      <c r="D3575" s="245"/>
      <c r="H3575" s="245"/>
    </row>
    <row r="3576" spans="4:8">
      <c r="D3576" s="245"/>
      <c r="H3576" s="245"/>
    </row>
    <row r="3577" spans="4:8">
      <c r="D3577" s="245"/>
      <c r="H3577" s="245"/>
    </row>
    <row r="3578" spans="4:8">
      <c r="D3578" s="245"/>
      <c r="H3578" s="245"/>
    </row>
    <row r="3579" spans="4:8">
      <c r="D3579" s="245"/>
      <c r="H3579" s="245"/>
    </row>
    <row r="3580" spans="4:8">
      <c r="D3580" s="245"/>
      <c r="H3580" s="245"/>
    </row>
    <row r="3581" spans="4:8">
      <c r="D3581" s="245"/>
      <c r="H3581" s="245"/>
    </row>
    <row r="3582" spans="4:8">
      <c r="D3582" s="245"/>
      <c r="H3582" s="245"/>
    </row>
    <row r="3583" spans="4:8">
      <c r="D3583" s="245"/>
      <c r="H3583" s="245"/>
    </row>
    <row r="3584" spans="4:8">
      <c r="D3584" s="245"/>
      <c r="H3584" s="245"/>
    </row>
    <row r="3585" spans="4:8">
      <c r="D3585" s="245"/>
      <c r="H3585" s="245"/>
    </row>
    <row r="3586" spans="4:8">
      <c r="D3586" s="245"/>
      <c r="H3586" s="245"/>
    </row>
    <row r="3587" spans="4:8">
      <c r="D3587" s="245"/>
      <c r="H3587" s="245"/>
    </row>
    <row r="3588" spans="4:8">
      <c r="D3588" s="245"/>
      <c r="H3588" s="245"/>
    </row>
    <row r="3589" spans="4:8">
      <c r="D3589" s="245"/>
      <c r="H3589" s="245"/>
    </row>
    <row r="3590" spans="4:8">
      <c r="D3590" s="245"/>
      <c r="H3590" s="245"/>
    </row>
    <row r="3591" spans="4:8">
      <c r="D3591" s="245"/>
      <c r="H3591" s="245"/>
    </row>
    <row r="3592" spans="4:8">
      <c r="D3592" s="245"/>
      <c r="H3592" s="245"/>
    </row>
    <row r="3593" spans="4:8">
      <c r="D3593" s="245"/>
      <c r="H3593" s="245"/>
    </row>
    <row r="3594" spans="4:8">
      <c r="D3594" s="245"/>
      <c r="H3594" s="245"/>
    </row>
    <row r="3595" spans="4:8">
      <c r="D3595" s="245"/>
      <c r="H3595" s="245"/>
    </row>
    <row r="3596" spans="4:8">
      <c r="D3596" s="245"/>
      <c r="H3596" s="245"/>
    </row>
    <row r="3597" spans="4:8">
      <c r="D3597" s="245"/>
      <c r="H3597" s="245"/>
    </row>
    <row r="3598" spans="4:8">
      <c r="D3598" s="245"/>
      <c r="H3598" s="245"/>
    </row>
    <row r="3599" spans="4:8">
      <c r="D3599" s="245"/>
      <c r="H3599" s="245"/>
    </row>
    <row r="3600" spans="4:8">
      <c r="D3600" s="245"/>
      <c r="H3600" s="245"/>
    </row>
    <row r="3601" spans="4:8">
      <c r="D3601" s="245"/>
      <c r="H3601" s="245"/>
    </row>
    <row r="3602" spans="4:8">
      <c r="D3602" s="245"/>
      <c r="H3602" s="245"/>
    </row>
    <row r="3603" spans="4:8">
      <c r="D3603" s="245"/>
      <c r="H3603" s="245"/>
    </row>
    <row r="3604" spans="4:8">
      <c r="D3604" s="245"/>
      <c r="H3604" s="245"/>
    </row>
    <row r="3605" spans="4:8">
      <c r="D3605" s="245"/>
      <c r="H3605" s="245"/>
    </row>
    <row r="3606" spans="4:8">
      <c r="D3606" s="245"/>
      <c r="H3606" s="245"/>
    </row>
    <row r="3607" spans="4:8">
      <c r="D3607" s="245"/>
      <c r="H3607" s="245"/>
    </row>
    <row r="3608" spans="4:8">
      <c r="D3608" s="245"/>
      <c r="H3608" s="245"/>
    </row>
    <row r="3609" spans="4:8">
      <c r="D3609" s="245"/>
      <c r="H3609" s="245"/>
    </row>
    <row r="3610" spans="4:8">
      <c r="D3610" s="245"/>
      <c r="H3610" s="245"/>
    </row>
    <row r="3611" spans="4:8">
      <c r="D3611" s="245"/>
      <c r="H3611" s="245"/>
    </row>
    <row r="3612" spans="4:8">
      <c r="D3612" s="245"/>
      <c r="H3612" s="245"/>
    </row>
    <row r="3613" spans="4:8">
      <c r="D3613" s="245"/>
      <c r="H3613" s="245"/>
    </row>
    <row r="3614" spans="4:8">
      <c r="D3614" s="245"/>
      <c r="H3614" s="245"/>
    </row>
    <row r="3615" spans="4:8">
      <c r="D3615" s="245"/>
      <c r="H3615" s="245"/>
    </row>
    <row r="3616" spans="4:8">
      <c r="D3616" s="245"/>
      <c r="H3616" s="245"/>
    </row>
    <row r="3617" spans="4:8">
      <c r="D3617" s="245"/>
      <c r="H3617" s="245"/>
    </row>
    <row r="3618" spans="4:8">
      <c r="D3618" s="245"/>
      <c r="H3618" s="245"/>
    </row>
    <row r="3619" spans="4:8">
      <c r="D3619" s="245"/>
      <c r="H3619" s="245"/>
    </row>
    <row r="3620" spans="4:8">
      <c r="D3620" s="245"/>
      <c r="H3620" s="245"/>
    </row>
    <row r="3621" spans="4:8">
      <c r="D3621" s="245"/>
      <c r="H3621" s="245"/>
    </row>
    <row r="3622" spans="4:8">
      <c r="D3622" s="245"/>
      <c r="H3622" s="245"/>
    </row>
    <row r="3623" spans="4:8">
      <c r="D3623" s="245"/>
      <c r="H3623" s="245"/>
    </row>
    <row r="3624" spans="4:8">
      <c r="D3624" s="245"/>
      <c r="H3624" s="245"/>
    </row>
    <row r="3625" spans="4:8">
      <c r="D3625" s="245"/>
      <c r="H3625" s="245"/>
    </row>
    <row r="3626" spans="4:8">
      <c r="D3626" s="245"/>
      <c r="H3626" s="245"/>
    </row>
    <row r="3627" spans="4:8">
      <c r="D3627" s="245"/>
      <c r="H3627" s="245"/>
    </row>
    <row r="3628" spans="4:8">
      <c r="D3628" s="245"/>
      <c r="H3628" s="245"/>
    </row>
    <row r="3629" spans="4:8">
      <c r="D3629" s="245"/>
      <c r="H3629" s="245"/>
    </row>
    <row r="3630" spans="4:8">
      <c r="D3630" s="245"/>
      <c r="H3630" s="245"/>
    </row>
    <row r="3631" spans="4:8">
      <c r="D3631" s="245"/>
      <c r="H3631" s="245"/>
    </row>
    <row r="3632" spans="4:8">
      <c r="D3632" s="245"/>
      <c r="H3632" s="245"/>
    </row>
    <row r="3633" spans="4:8">
      <c r="D3633" s="245"/>
      <c r="H3633" s="245"/>
    </row>
    <row r="3634" spans="4:8">
      <c r="D3634" s="245"/>
      <c r="H3634" s="245"/>
    </row>
    <row r="3635" spans="4:8">
      <c r="D3635" s="245"/>
      <c r="H3635" s="245"/>
    </row>
    <row r="3636" spans="4:8">
      <c r="D3636" s="245"/>
      <c r="H3636" s="245"/>
    </row>
    <row r="3637" spans="4:8">
      <c r="D3637" s="245"/>
      <c r="H3637" s="245"/>
    </row>
    <row r="3638" spans="4:8">
      <c r="D3638" s="245"/>
      <c r="H3638" s="245"/>
    </row>
    <row r="3639" spans="4:8">
      <c r="D3639" s="245"/>
      <c r="H3639" s="245"/>
    </row>
    <row r="3640" spans="4:8">
      <c r="D3640" s="245"/>
      <c r="H3640" s="245"/>
    </row>
    <row r="3641" spans="4:8">
      <c r="D3641" s="245"/>
      <c r="H3641" s="245"/>
    </row>
    <row r="3642" spans="4:8">
      <c r="D3642" s="245"/>
      <c r="H3642" s="245"/>
    </row>
    <row r="3643" spans="4:8">
      <c r="D3643" s="245"/>
      <c r="H3643" s="245"/>
    </row>
    <row r="3644" spans="4:8">
      <c r="D3644" s="245"/>
      <c r="H3644" s="245"/>
    </row>
    <row r="3645" spans="4:8">
      <c r="D3645" s="245"/>
      <c r="H3645" s="245"/>
    </row>
    <row r="3646" spans="4:8">
      <c r="D3646" s="245"/>
      <c r="H3646" s="245"/>
    </row>
    <row r="3647" spans="4:8">
      <c r="D3647" s="245"/>
      <c r="H3647" s="245"/>
    </row>
    <row r="3648" spans="4:8">
      <c r="D3648" s="245"/>
      <c r="H3648" s="245"/>
    </row>
    <row r="3649" spans="4:8">
      <c r="D3649" s="245"/>
      <c r="H3649" s="245"/>
    </row>
    <row r="3650" spans="4:8">
      <c r="D3650" s="245"/>
      <c r="H3650" s="245"/>
    </row>
    <row r="3651" spans="4:8">
      <c r="D3651" s="245"/>
      <c r="H3651" s="245"/>
    </row>
    <row r="3652" spans="4:8">
      <c r="D3652" s="245"/>
      <c r="H3652" s="245"/>
    </row>
    <row r="3653" spans="4:8">
      <c r="D3653" s="245"/>
      <c r="H3653" s="245"/>
    </row>
    <row r="3654" spans="4:8">
      <c r="D3654" s="245"/>
      <c r="H3654" s="245"/>
    </row>
    <row r="3655" spans="4:8">
      <c r="D3655" s="245"/>
      <c r="H3655" s="245"/>
    </row>
    <row r="3656" spans="4:8">
      <c r="D3656" s="245"/>
      <c r="H3656" s="245"/>
    </row>
    <row r="3657" spans="4:8">
      <c r="D3657" s="245"/>
      <c r="H3657" s="245"/>
    </row>
    <row r="3658" spans="4:8">
      <c r="D3658" s="245"/>
      <c r="H3658" s="245"/>
    </row>
    <row r="3659" spans="4:8">
      <c r="D3659" s="245"/>
      <c r="H3659" s="245"/>
    </row>
    <row r="3660" spans="4:8">
      <c r="D3660" s="245"/>
      <c r="H3660" s="245"/>
    </row>
    <row r="3661" spans="4:8">
      <c r="D3661" s="245"/>
      <c r="H3661" s="245"/>
    </row>
    <row r="3662" spans="4:8">
      <c r="D3662" s="245"/>
      <c r="H3662" s="245"/>
    </row>
    <row r="3663" spans="4:8">
      <c r="D3663" s="245"/>
      <c r="H3663" s="245"/>
    </row>
    <row r="3664" spans="4:8">
      <c r="D3664" s="245"/>
      <c r="H3664" s="245"/>
    </row>
    <row r="3665" spans="4:8">
      <c r="D3665" s="245"/>
      <c r="H3665" s="245"/>
    </row>
    <row r="3666" spans="4:8">
      <c r="D3666" s="245"/>
      <c r="H3666" s="245"/>
    </row>
    <row r="3667" spans="4:8">
      <c r="D3667" s="245"/>
      <c r="H3667" s="245"/>
    </row>
    <row r="3668" spans="4:8">
      <c r="D3668" s="245"/>
      <c r="H3668" s="245"/>
    </row>
    <row r="3669" spans="4:8">
      <c r="D3669" s="245"/>
      <c r="H3669" s="245"/>
    </row>
    <row r="3670" spans="4:8">
      <c r="D3670" s="245"/>
      <c r="H3670" s="245"/>
    </row>
    <row r="3671" spans="4:8">
      <c r="D3671" s="245"/>
      <c r="H3671" s="245"/>
    </row>
    <row r="3672" spans="4:8">
      <c r="D3672" s="245"/>
      <c r="H3672" s="245"/>
    </row>
    <row r="3673" spans="4:8">
      <c r="D3673" s="245"/>
      <c r="H3673" s="245"/>
    </row>
    <row r="3674" spans="4:8">
      <c r="D3674" s="245"/>
      <c r="H3674" s="245"/>
    </row>
    <row r="3675" spans="4:8">
      <c r="D3675" s="245"/>
      <c r="H3675" s="245"/>
    </row>
    <row r="3676" spans="4:8">
      <c r="D3676" s="245"/>
      <c r="H3676" s="245"/>
    </row>
    <row r="3677" spans="4:8">
      <c r="D3677" s="245"/>
      <c r="H3677" s="245"/>
    </row>
    <row r="3678" spans="4:8">
      <c r="D3678" s="245"/>
      <c r="H3678" s="245"/>
    </row>
    <row r="3679" spans="4:8">
      <c r="D3679" s="245"/>
      <c r="H3679" s="245"/>
    </row>
    <row r="3680" spans="4:8">
      <c r="D3680" s="245"/>
      <c r="H3680" s="245"/>
    </row>
    <row r="3681" spans="4:8">
      <c r="D3681" s="245"/>
      <c r="H3681" s="245"/>
    </row>
    <row r="3682" spans="4:8">
      <c r="D3682" s="245"/>
      <c r="H3682" s="245"/>
    </row>
    <row r="3683" spans="4:8">
      <c r="D3683" s="245"/>
      <c r="H3683" s="245"/>
    </row>
    <row r="3684" spans="4:8">
      <c r="D3684" s="245"/>
      <c r="H3684" s="245"/>
    </row>
    <row r="3685" spans="4:8">
      <c r="D3685" s="245"/>
      <c r="H3685" s="245"/>
    </row>
    <row r="3686" spans="4:8">
      <c r="D3686" s="245"/>
      <c r="H3686" s="245"/>
    </row>
    <row r="3687" spans="4:8">
      <c r="D3687" s="245"/>
      <c r="H3687" s="245"/>
    </row>
    <row r="3688" spans="4:8">
      <c r="D3688" s="245"/>
      <c r="H3688" s="245"/>
    </row>
    <row r="3689" spans="4:8">
      <c r="D3689" s="245"/>
      <c r="H3689" s="245"/>
    </row>
    <row r="3690" spans="4:8">
      <c r="D3690" s="245"/>
      <c r="H3690" s="245"/>
    </row>
    <row r="3691" spans="4:8">
      <c r="D3691" s="245"/>
      <c r="H3691" s="245"/>
    </row>
    <row r="3692" spans="4:8">
      <c r="D3692" s="245"/>
      <c r="H3692" s="245"/>
    </row>
    <row r="3693" spans="4:8">
      <c r="D3693" s="245"/>
      <c r="H3693" s="245"/>
    </row>
    <row r="3694" spans="4:8">
      <c r="D3694" s="245"/>
      <c r="H3694" s="245"/>
    </row>
    <row r="3695" spans="4:8">
      <c r="D3695" s="245"/>
      <c r="H3695" s="245"/>
    </row>
    <row r="3696" spans="4:8">
      <c r="D3696" s="245"/>
      <c r="H3696" s="245"/>
    </row>
    <row r="3697" spans="4:8">
      <c r="D3697" s="245"/>
      <c r="H3697" s="245"/>
    </row>
    <row r="3698" spans="4:8">
      <c r="D3698" s="245"/>
      <c r="H3698" s="245"/>
    </row>
    <row r="3699" spans="4:8">
      <c r="D3699" s="245"/>
      <c r="H3699" s="245"/>
    </row>
    <row r="3700" spans="4:8">
      <c r="D3700" s="245"/>
      <c r="H3700" s="245"/>
    </row>
    <row r="3701" spans="4:8">
      <c r="D3701" s="245"/>
      <c r="H3701" s="245"/>
    </row>
    <row r="3702" spans="4:8">
      <c r="D3702" s="245"/>
      <c r="H3702" s="245"/>
    </row>
    <row r="3703" spans="4:8">
      <c r="D3703" s="245"/>
      <c r="H3703" s="245"/>
    </row>
    <row r="3704" spans="4:8">
      <c r="D3704" s="245"/>
      <c r="H3704" s="245"/>
    </row>
    <row r="3705" spans="4:8">
      <c r="D3705" s="245"/>
      <c r="H3705" s="245"/>
    </row>
    <row r="3706" spans="4:8">
      <c r="D3706" s="245"/>
      <c r="H3706" s="245"/>
    </row>
    <row r="3707" spans="4:8">
      <c r="D3707" s="245"/>
      <c r="H3707" s="245"/>
    </row>
    <row r="3708" spans="4:8">
      <c r="D3708" s="245"/>
      <c r="H3708" s="245"/>
    </row>
    <row r="3709" spans="4:8">
      <c r="D3709" s="245"/>
      <c r="H3709" s="245"/>
    </row>
    <row r="3710" spans="4:8">
      <c r="D3710" s="245"/>
      <c r="H3710" s="245"/>
    </row>
    <row r="3711" spans="4:8">
      <c r="D3711" s="245"/>
      <c r="H3711" s="245"/>
    </row>
    <row r="3712" spans="4:8">
      <c r="D3712" s="245"/>
      <c r="H3712" s="245"/>
    </row>
    <row r="3713" spans="4:8">
      <c r="D3713" s="245"/>
      <c r="H3713" s="245"/>
    </row>
    <row r="3714" spans="4:8">
      <c r="D3714" s="245"/>
      <c r="H3714" s="245"/>
    </row>
    <row r="3715" spans="4:8">
      <c r="D3715" s="245"/>
      <c r="H3715" s="245"/>
    </row>
    <row r="3716" spans="4:8">
      <c r="D3716" s="245"/>
      <c r="H3716" s="245"/>
    </row>
    <row r="3717" spans="4:8">
      <c r="D3717" s="245"/>
      <c r="H3717" s="245"/>
    </row>
    <row r="3718" spans="4:8">
      <c r="D3718" s="245"/>
      <c r="H3718" s="245"/>
    </row>
    <row r="3719" spans="4:8">
      <c r="D3719" s="245"/>
      <c r="H3719" s="245"/>
    </row>
    <row r="3720" spans="4:8">
      <c r="D3720" s="245"/>
      <c r="H3720" s="245"/>
    </row>
    <row r="3721" spans="4:8">
      <c r="D3721" s="245"/>
      <c r="H3721" s="245"/>
    </row>
    <row r="3722" spans="4:8">
      <c r="D3722" s="245"/>
      <c r="H3722" s="245"/>
    </row>
    <row r="3723" spans="4:8">
      <c r="D3723" s="245"/>
      <c r="H3723" s="245"/>
    </row>
    <row r="3724" spans="4:8">
      <c r="D3724" s="245"/>
      <c r="H3724" s="245"/>
    </row>
    <row r="3725" spans="4:8">
      <c r="D3725" s="245"/>
      <c r="H3725" s="245"/>
    </row>
    <row r="3726" spans="4:8">
      <c r="D3726" s="245"/>
      <c r="H3726" s="245"/>
    </row>
    <row r="3727" spans="4:8">
      <c r="D3727" s="245"/>
      <c r="H3727" s="245"/>
    </row>
    <row r="3728" spans="4:8">
      <c r="D3728" s="245"/>
      <c r="H3728" s="245"/>
    </row>
    <row r="3729" spans="4:8">
      <c r="D3729" s="245"/>
      <c r="H3729" s="245"/>
    </row>
    <row r="3730" spans="4:8">
      <c r="D3730" s="245"/>
      <c r="H3730" s="245"/>
    </row>
    <row r="3731" spans="4:8">
      <c r="D3731" s="245"/>
      <c r="H3731" s="245"/>
    </row>
    <row r="3732" spans="4:8">
      <c r="D3732" s="245"/>
      <c r="H3732" s="245"/>
    </row>
    <row r="3733" spans="4:8">
      <c r="D3733" s="245"/>
      <c r="H3733" s="245"/>
    </row>
    <row r="3734" spans="4:8">
      <c r="D3734" s="245"/>
      <c r="H3734" s="245"/>
    </row>
    <row r="3735" spans="4:8">
      <c r="D3735" s="245"/>
      <c r="H3735" s="245"/>
    </row>
    <row r="3736" spans="4:8">
      <c r="D3736" s="245"/>
      <c r="H3736" s="245"/>
    </row>
    <row r="3737" spans="4:8">
      <c r="D3737" s="245"/>
      <c r="H3737" s="245"/>
    </row>
    <row r="3738" spans="4:8">
      <c r="D3738" s="245"/>
      <c r="H3738" s="245"/>
    </row>
    <row r="3739" spans="4:8">
      <c r="D3739" s="245"/>
      <c r="H3739" s="245"/>
    </row>
    <row r="3740" spans="4:8">
      <c r="D3740" s="245"/>
      <c r="H3740" s="245"/>
    </row>
    <row r="3741" spans="4:8">
      <c r="D3741" s="245"/>
      <c r="H3741" s="245"/>
    </row>
    <row r="3742" spans="4:8">
      <c r="D3742" s="245"/>
      <c r="H3742" s="245"/>
    </row>
    <row r="3743" spans="4:8">
      <c r="D3743" s="245"/>
      <c r="H3743" s="245"/>
    </row>
    <row r="3744" spans="4:8">
      <c r="D3744" s="245"/>
      <c r="H3744" s="245"/>
    </row>
    <row r="3745" spans="4:8">
      <c r="D3745" s="245"/>
      <c r="H3745" s="245"/>
    </row>
    <row r="3746" spans="4:8">
      <c r="D3746" s="245"/>
      <c r="H3746" s="245"/>
    </row>
    <row r="3747" spans="4:8">
      <c r="D3747" s="245"/>
      <c r="H3747" s="245"/>
    </row>
    <row r="3748" spans="4:8">
      <c r="D3748" s="245"/>
      <c r="H3748" s="245"/>
    </row>
    <row r="3749" spans="4:8">
      <c r="D3749" s="245"/>
      <c r="H3749" s="245"/>
    </row>
    <row r="3750" spans="4:8">
      <c r="D3750" s="245"/>
      <c r="H3750" s="245"/>
    </row>
    <row r="3751" spans="4:8">
      <c r="D3751" s="245"/>
      <c r="H3751" s="245"/>
    </row>
    <row r="3752" spans="4:8">
      <c r="D3752" s="245"/>
      <c r="H3752" s="245"/>
    </row>
    <row r="3753" spans="4:8">
      <c r="D3753" s="245"/>
      <c r="H3753" s="245"/>
    </row>
    <row r="3754" spans="4:8">
      <c r="D3754" s="245"/>
      <c r="H3754" s="245"/>
    </row>
    <row r="3755" spans="4:8">
      <c r="D3755" s="245"/>
      <c r="H3755" s="245"/>
    </row>
    <row r="3756" spans="4:8">
      <c r="D3756" s="245"/>
      <c r="H3756" s="245"/>
    </row>
    <row r="3757" spans="4:8">
      <c r="D3757" s="245"/>
      <c r="H3757" s="245"/>
    </row>
    <row r="3758" spans="4:8">
      <c r="D3758" s="245"/>
      <c r="H3758" s="245"/>
    </row>
    <row r="3759" spans="4:8">
      <c r="D3759" s="245"/>
      <c r="H3759" s="245"/>
    </row>
    <row r="3760" spans="4:8">
      <c r="D3760" s="245"/>
      <c r="H3760" s="245"/>
    </row>
    <row r="3761" spans="4:8">
      <c r="D3761" s="245"/>
      <c r="H3761" s="245"/>
    </row>
    <row r="3762" spans="4:8">
      <c r="D3762" s="245"/>
      <c r="H3762" s="245"/>
    </row>
    <row r="3763" spans="4:8">
      <c r="D3763" s="245"/>
      <c r="H3763" s="245"/>
    </row>
    <row r="3764" spans="4:8">
      <c r="D3764" s="245"/>
      <c r="H3764" s="245"/>
    </row>
    <row r="3765" spans="4:8">
      <c r="D3765" s="245"/>
      <c r="H3765" s="245"/>
    </row>
    <row r="3766" spans="4:8">
      <c r="D3766" s="245"/>
      <c r="H3766" s="245"/>
    </row>
    <row r="3767" spans="4:8">
      <c r="D3767" s="245"/>
      <c r="H3767" s="245"/>
    </row>
    <row r="3768" spans="4:8">
      <c r="D3768" s="245"/>
      <c r="H3768" s="245"/>
    </row>
    <row r="3769" spans="4:8">
      <c r="D3769" s="245"/>
      <c r="H3769" s="245"/>
    </row>
    <row r="3770" spans="4:8">
      <c r="D3770" s="245"/>
      <c r="H3770" s="245"/>
    </row>
    <row r="3771" spans="4:8">
      <c r="D3771" s="245"/>
      <c r="H3771" s="245"/>
    </row>
    <row r="3772" spans="4:8">
      <c r="D3772" s="245"/>
      <c r="H3772" s="245"/>
    </row>
    <row r="3773" spans="4:8">
      <c r="D3773" s="245"/>
      <c r="H3773" s="245"/>
    </row>
    <row r="3774" spans="4:8">
      <c r="D3774" s="245"/>
      <c r="H3774" s="245"/>
    </row>
    <row r="3775" spans="4:8">
      <c r="D3775" s="245"/>
      <c r="H3775" s="245"/>
    </row>
    <row r="3776" spans="4:8">
      <c r="D3776" s="245"/>
      <c r="H3776" s="245"/>
    </row>
    <row r="3777" spans="4:8">
      <c r="D3777" s="245"/>
      <c r="H3777" s="245"/>
    </row>
    <row r="3778" spans="4:8">
      <c r="D3778" s="245"/>
      <c r="H3778" s="245"/>
    </row>
    <row r="3779" spans="4:8">
      <c r="D3779" s="245"/>
      <c r="H3779" s="245"/>
    </row>
    <row r="3780" spans="4:8">
      <c r="D3780" s="245"/>
      <c r="H3780" s="245"/>
    </row>
    <row r="3781" spans="4:8">
      <c r="D3781" s="245"/>
      <c r="H3781" s="245"/>
    </row>
    <row r="3782" spans="4:8">
      <c r="D3782" s="245"/>
      <c r="H3782" s="245"/>
    </row>
    <row r="3783" spans="4:8">
      <c r="D3783" s="245"/>
      <c r="H3783" s="245"/>
    </row>
    <row r="3784" spans="4:8">
      <c r="D3784" s="245"/>
      <c r="H3784" s="245"/>
    </row>
    <row r="3785" spans="4:8">
      <c r="D3785" s="245"/>
      <c r="H3785" s="245"/>
    </row>
    <row r="3786" spans="4:8">
      <c r="D3786" s="245"/>
      <c r="H3786" s="245"/>
    </row>
    <row r="3787" spans="4:8">
      <c r="D3787" s="245"/>
      <c r="H3787" s="245"/>
    </row>
    <row r="3788" spans="4:8">
      <c r="D3788" s="245"/>
      <c r="H3788" s="245"/>
    </row>
    <row r="3789" spans="4:8">
      <c r="D3789" s="245"/>
      <c r="H3789" s="245"/>
    </row>
    <row r="3790" spans="4:8">
      <c r="D3790" s="245"/>
      <c r="H3790" s="245"/>
    </row>
    <row r="3791" spans="4:8">
      <c r="D3791" s="245"/>
      <c r="H3791" s="245"/>
    </row>
    <row r="3792" spans="4:8">
      <c r="D3792" s="245"/>
      <c r="H3792" s="245"/>
    </row>
    <row r="3793" spans="4:8">
      <c r="D3793" s="245"/>
      <c r="H3793" s="245"/>
    </row>
    <row r="3794" spans="4:8">
      <c r="D3794" s="245"/>
      <c r="H3794" s="245"/>
    </row>
    <row r="3795" spans="4:8">
      <c r="D3795" s="245"/>
      <c r="H3795" s="245"/>
    </row>
    <row r="3796" spans="4:8">
      <c r="D3796" s="245"/>
      <c r="H3796" s="245"/>
    </row>
    <row r="3797" spans="4:8">
      <c r="D3797" s="245"/>
      <c r="H3797" s="245"/>
    </row>
    <row r="3798" spans="4:8">
      <c r="D3798" s="245"/>
      <c r="H3798" s="245"/>
    </row>
    <row r="3799" spans="4:8">
      <c r="D3799" s="245"/>
      <c r="H3799" s="245"/>
    </row>
    <row r="3800" spans="4:8">
      <c r="D3800" s="245"/>
      <c r="H3800" s="245"/>
    </row>
    <row r="3801" spans="4:8">
      <c r="D3801" s="245"/>
      <c r="H3801" s="245"/>
    </row>
    <row r="3802" spans="4:8">
      <c r="D3802" s="245"/>
      <c r="H3802" s="245"/>
    </row>
    <row r="3803" spans="4:8">
      <c r="D3803" s="245"/>
      <c r="H3803" s="245"/>
    </row>
    <row r="3804" spans="4:8">
      <c r="D3804" s="245"/>
      <c r="H3804" s="245"/>
    </row>
    <row r="3805" spans="4:8">
      <c r="D3805" s="245"/>
      <c r="H3805" s="245"/>
    </row>
    <row r="3806" spans="4:8">
      <c r="D3806" s="245"/>
      <c r="H3806" s="245"/>
    </row>
    <row r="3807" spans="4:8">
      <c r="D3807" s="245"/>
      <c r="H3807" s="245"/>
    </row>
    <row r="3808" spans="4:8">
      <c r="D3808" s="245"/>
      <c r="H3808" s="245"/>
    </row>
    <row r="3809" spans="4:8">
      <c r="D3809" s="245"/>
      <c r="H3809" s="245"/>
    </row>
    <row r="3810" spans="4:8">
      <c r="D3810" s="245"/>
      <c r="H3810" s="245"/>
    </row>
    <row r="3811" spans="4:8">
      <c r="D3811" s="245"/>
      <c r="H3811" s="245"/>
    </row>
    <row r="3812" spans="4:8">
      <c r="D3812" s="245"/>
      <c r="H3812" s="245"/>
    </row>
    <row r="3813" spans="4:8">
      <c r="D3813" s="245"/>
      <c r="H3813" s="245"/>
    </row>
    <row r="3814" spans="4:8">
      <c r="D3814" s="245"/>
      <c r="H3814" s="245"/>
    </row>
    <row r="3815" spans="4:8">
      <c r="D3815" s="245"/>
      <c r="H3815" s="245"/>
    </row>
    <row r="3816" spans="4:8">
      <c r="D3816" s="245"/>
      <c r="H3816" s="245"/>
    </row>
    <row r="3817" spans="4:8">
      <c r="D3817" s="245"/>
      <c r="H3817" s="245"/>
    </row>
    <row r="3818" spans="4:8">
      <c r="D3818" s="245"/>
      <c r="H3818" s="245"/>
    </row>
    <row r="3819" spans="4:8">
      <c r="D3819" s="245"/>
      <c r="H3819" s="245"/>
    </row>
    <row r="3820" spans="4:8">
      <c r="D3820" s="245"/>
      <c r="H3820" s="245"/>
    </row>
    <row r="3821" spans="4:8">
      <c r="D3821" s="245"/>
      <c r="H3821" s="245"/>
    </row>
    <row r="3822" spans="4:8">
      <c r="D3822" s="245"/>
      <c r="H3822" s="245"/>
    </row>
    <row r="3823" spans="4:8">
      <c r="D3823" s="245"/>
      <c r="H3823" s="245"/>
    </row>
    <row r="3824" spans="4:8">
      <c r="D3824" s="245"/>
      <c r="H3824" s="245"/>
    </row>
    <row r="3825" spans="4:8">
      <c r="D3825" s="245"/>
      <c r="H3825" s="245"/>
    </row>
    <row r="3826" spans="4:8">
      <c r="D3826" s="245"/>
      <c r="H3826" s="245"/>
    </row>
    <row r="3827" spans="4:8">
      <c r="D3827" s="245"/>
      <c r="H3827" s="245"/>
    </row>
    <row r="3828" spans="4:8">
      <c r="D3828" s="245"/>
      <c r="H3828" s="245"/>
    </row>
    <row r="3829" spans="4:8">
      <c r="D3829" s="245"/>
      <c r="H3829" s="245"/>
    </row>
    <row r="3830" spans="4:8">
      <c r="D3830" s="245"/>
      <c r="H3830" s="245"/>
    </row>
    <row r="3831" spans="4:8">
      <c r="D3831" s="245"/>
      <c r="H3831" s="245"/>
    </row>
    <row r="3832" spans="4:8">
      <c r="D3832" s="245"/>
      <c r="H3832" s="245"/>
    </row>
    <row r="3833" spans="4:8">
      <c r="D3833" s="245"/>
      <c r="H3833" s="245"/>
    </row>
    <row r="3834" spans="4:8">
      <c r="D3834" s="245"/>
      <c r="H3834" s="245"/>
    </row>
    <row r="3835" spans="4:8">
      <c r="D3835" s="245"/>
      <c r="H3835" s="245"/>
    </row>
    <row r="3836" spans="4:8">
      <c r="D3836" s="245"/>
      <c r="H3836" s="245"/>
    </row>
    <row r="3837" spans="4:8">
      <c r="D3837" s="245"/>
      <c r="H3837" s="245"/>
    </row>
    <row r="3838" spans="4:8">
      <c r="D3838" s="245"/>
      <c r="H3838" s="245"/>
    </row>
    <row r="3839" spans="4:8">
      <c r="D3839" s="245"/>
      <c r="H3839" s="245"/>
    </row>
    <row r="3840" spans="4:8">
      <c r="D3840" s="245"/>
      <c r="H3840" s="245"/>
    </row>
    <row r="3841" spans="4:8">
      <c r="D3841" s="245"/>
      <c r="H3841" s="245"/>
    </row>
    <row r="3842" spans="4:8">
      <c r="D3842" s="245"/>
      <c r="H3842" s="245"/>
    </row>
    <row r="3843" spans="4:8">
      <c r="D3843" s="245"/>
      <c r="H3843" s="245"/>
    </row>
    <row r="3844" spans="4:8">
      <c r="D3844" s="245"/>
      <c r="H3844" s="245"/>
    </row>
    <row r="3845" spans="4:8">
      <c r="D3845" s="245"/>
      <c r="H3845" s="245"/>
    </row>
    <row r="3846" spans="4:8">
      <c r="D3846" s="245"/>
      <c r="H3846" s="245"/>
    </row>
    <row r="3847" spans="4:8">
      <c r="D3847" s="245"/>
      <c r="H3847" s="245"/>
    </row>
    <row r="3848" spans="4:8">
      <c r="D3848" s="245"/>
      <c r="H3848" s="245"/>
    </row>
    <row r="3849" spans="4:8">
      <c r="D3849" s="245"/>
      <c r="H3849" s="245"/>
    </row>
    <row r="3850" spans="4:8">
      <c r="D3850" s="245"/>
      <c r="H3850" s="245"/>
    </row>
    <row r="3851" spans="4:8">
      <c r="D3851" s="245"/>
      <c r="H3851" s="245"/>
    </row>
    <row r="3852" spans="4:8">
      <c r="D3852" s="245"/>
      <c r="H3852" s="245"/>
    </row>
    <row r="3853" spans="4:8">
      <c r="D3853" s="245"/>
      <c r="H3853" s="245"/>
    </row>
    <row r="3854" spans="4:8">
      <c r="D3854" s="245"/>
      <c r="H3854" s="245"/>
    </row>
    <row r="3855" spans="4:8">
      <c r="D3855" s="245"/>
      <c r="H3855" s="245"/>
    </row>
    <row r="3856" spans="4:8">
      <c r="D3856" s="245"/>
      <c r="H3856" s="245"/>
    </row>
    <row r="3857" spans="4:8">
      <c r="D3857" s="245"/>
      <c r="H3857" s="245"/>
    </row>
    <row r="3858" spans="4:8">
      <c r="D3858" s="245"/>
      <c r="H3858" s="245"/>
    </row>
    <row r="3859" spans="4:8">
      <c r="D3859" s="245"/>
      <c r="H3859" s="245"/>
    </row>
    <row r="3860" spans="4:8">
      <c r="D3860" s="245"/>
      <c r="H3860" s="245"/>
    </row>
    <row r="3861" spans="4:8">
      <c r="D3861" s="245"/>
      <c r="H3861" s="245"/>
    </row>
    <row r="3862" spans="4:8">
      <c r="D3862" s="245"/>
      <c r="H3862" s="245"/>
    </row>
    <row r="3863" spans="4:8">
      <c r="D3863" s="245"/>
      <c r="H3863" s="245"/>
    </row>
    <row r="3864" spans="4:8">
      <c r="D3864" s="245"/>
      <c r="H3864" s="245"/>
    </row>
    <row r="3865" spans="4:8">
      <c r="D3865" s="245"/>
      <c r="H3865" s="245"/>
    </row>
    <row r="3866" spans="4:8">
      <c r="D3866" s="245"/>
      <c r="H3866" s="245"/>
    </row>
    <row r="3867" spans="4:8">
      <c r="D3867" s="245"/>
      <c r="H3867" s="245"/>
    </row>
    <row r="3868" spans="4:8">
      <c r="D3868" s="245"/>
      <c r="H3868" s="245"/>
    </row>
    <row r="3869" spans="4:8">
      <c r="D3869" s="245"/>
      <c r="H3869" s="245"/>
    </row>
    <row r="3870" spans="4:8">
      <c r="D3870" s="245"/>
      <c r="H3870" s="245"/>
    </row>
    <row r="3871" spans="4:8">
      <c r="D3871" s="245"/>
      <c r="H3871" s="245"/>
    </row>
    <row r="3872" spans="4:8">
      <c r="D3872" s="245"/>
      <c r="H3872" s="245"/>
    </row>
    <row r="3873" spans="4:8">
      <c r="D3873" s="245"/>
      <c r="H3873" s="245"/>
    </row>
    <row r="3874" spans="4:8">
      <c r="D3874" s="245"/>
      <c r="H3874" s="245"/>
    </row>
    <row r="3875" spans="4:8">
      <c r="D3875" s="245"/>
      <c r="H3875" s="245"/>
    </row>
    <row r="3876" spans="4:8">
      <c r="D3876" s="245"/>
      <c r="H3876" s="245"/>
    </row>
    <row r="3877" spans="4:8">
      <c r="D3877" s="245"/>
      <c r="H3877" s="245"/>
    </row>
    <row r="3878" spans="4:8">
      <c r="D3878" s="245"/>
      <c r="H3878" s="245"/>
    </row>
    <row r="3879" spans="4:8">
      <c r="D3879" s="245"/>
      <c r="H3879" s="245"/>
    </row>
    <row r="3880" spans="4:8">
      <c r="D3880" s="245"/>
      <c r="H3880" s="245"/>
    </row>
    <row r="3881" spans="4:8">
      <c r="D3881" s="245"/>
      <c r="H3881" s="245"/>
    </row>
    <row r="3882" spans="4:8">
      <c r="D3882" s="245"/>
      <c r="H3882" s="245"/>
    </row>
    <row r="3883" spans="4:8">
      <c r="D3883" s="245"/>
      <c r="H3883" s="245"/>
    </row>
    <row r="3884" spans="4:8">
      <c r="D3884" s="245"/>
      <c r="H3884" s="245"/>
    </row>
    <row r="3885" spans="4:8">
      <c r="D3885" s="245"/>
      <c r="H3885" s="245"/>
    </row>
    <row r="3886" spans="4:8">
      <c r="D3886" s="245"/>
      <c r="H3886" s="245"/>
    </row>
    <row r="3887" spans="4:8">
      <c r="D3887" s="245"/>
      <c r="H3887" s="245"/>
    </row>
    <row r="3888" spans="4:8">
      <c r="D3888" s="245"/>
      <c r="H3888" s="245"/>
    </row>
    <row r="3889" spans="4:8">
      <c r="D3889" s="245"/>
      <c r="H3889" s="245"/>
    </row>
    <row r="3890" spans="4:8">
      <c r="D3890" s="245"/>
      <c r="H3890" s="245"/>
    </row>
    <row r="3891" spans="4:8">
      <c r="D3891" s="245"/>
      <c r="H3891" s="245"/>
    </row>
    <row r="3892" spans="4:8">
      <c r="D3892" s="245"/>
      <c r="H3892" s="245"/>
    </row>
    <row r="3893" spans="4:8">
      <c r="D3893" s="245"/>
      <c r="H3893" s="245"/>
    </row>
    <row r="3894" spans="4:8">
      <c r="D3894" s="245"/>
      <c r="H3894" s="245"/>
    </row>
    <row r="3895" spans="4:8">
      <c r="D3895" s="245"/>
      <c r="H3895" s="245"/>
    </row>
    <row r="3896" spans="4:8">
      <c r="D3896" s="245"/>
      <c r="H3896" s="245"/>
    </row>
    <row r="3897" spans="4:8">
      <c r="D3897" s="245"/>
      <c r="H3897" s="245"/>
    </row>
    <row r="3898" spans="4:8">
      <c r="D3898" s="245"/>
      <c r="H3898" s="245"/>
    </row>
    <row r="3899" spans="4:8">
      <c r="D3899" s="245"/>
      <c r="H3899" s="245"/>
    </row>
    <row r="3900" spans="4:8">
      <c r="D3900" s="245"/>
      <c r="H3900" s="245"/>
    </row>
    <row r="3901" spans="4:8">
      <c r="D3901" s="245"/>
      <c r="H3901" s="245"/>
    </row>
    <row r="3902" spans="4:8">
      <c r="D3902" s="245"/>
      <c r="H3902" s="245"/>
    </row>
    <row r="3903" spans="4:8">
      <c r="D3903" s="245"/>
      <c r="H3903" s="245"/>
    </row>
    <row r="3904" spans="4:8">
      <c r="D3904" s="245"/>
      <c r="H3904" s="245"/>
    </row>
    <row r="3905" spans="4:8">
      <c r="D3905" s="245"/>
      <c r="H3905" s="245"/>
    </row>
    <row r="3906" spans="4:8">
      <c r="D3906" s="245"/>
      <c r="H3906" s="245"/>
    </row>
    <row r="3907" spans="4:8">
      <c r="D3907" s="245"/>
      <c r="H3907" s="245"/>
    </row>
    <row r="3908" spans="4:8">
      <c r="D3908" s="245"/>
      <c r="H3908" s="245"/>
    </row>
    <row r="3909" spans="4:8">
      <c r="D3909" s="245"/>
      <c r="H3909" s="245"/>
    </row>
    <row r="3910" spans="4:8">
      <c r="D3910" s="245"/>
      <c r="H3910" s="245"/>
    </row>
    <row r="3911" spans="4:8">
      <c r="D3911" s="245"/>
      <c r="H3911" s="245"/>
    </row>
    <row r="3912" spans="4:8">
      <c r="D3912" s="245"/>
      <c r="H3912" s="245"/>
    </row>
    <row r="3913" spans="4:8">
      <c r="D3913" s="245"/>
      <c r="H3913" s="245"/>
    </row>
    <row r="3914" spans="4:8">
      <c r="D3914" s="245"/>
      <c r="H3914" s="245"/>
    </row>
    <row r="3915" spans="4:8">
      <c r="D3915" s="245"/>
      <c r="H3915" s="245"/>
    </row>
    <row r="3916" spans="4:8">
      <c r="D3916" s="245"/>
      <c r="H3916" s="245"/>
    </row>
    <row r="3917" spans="4:8">
      <c r="D3917" s="245"/>
      <c r="H3917" s="245"/>
    </row>
    <row r="3918" spans="4:8">
      <c r="D3918" s="245"/>
      <c r="H3918" s="245"/>
    </row>
    <row r="3919" spans="4:8">
      <c r="D3919" s="245"/>
      <c r="H3919" s="245"/>
    </row>
    <row r="3920" spans="4:8">
      <c r="D3920" s="245"/>
      <c r="H3920" s="245"/>
    </row>
    <row r="3921" spans="4:8">
      <c r="D3921" s="245"/>
      <c r="H3921" s="245"/>
    </row>
    <row r="3922" spans="4:8">
      <c r="D3922" s="245"/>
      <c r="H3922" s="245"/>
    </row>
    <row r="3923" spans="4:8">
      <c r="D3923" s="245"/>
      <c r="H3923" s="245"/>
    </row>
    <row r="3924" spans="4:8">
      <c r="D3924" s="245"/>
      <c r="H3924" s="245"/>
    </row>
    <row r="3925" spans="4:8">
      <c r="D3925" s="245"/>
      <c r="H3925" s="245"/>
    </row>
    <row r="3926" spans="4:8">
      <c r="D3926" s="245"/>
      <c r="H3926" s="245"/>
    </row>
    <row r="3927" spans="4:8">
      <c r="D3927" s="245"/>
      <c r="H3927" s="245"/>
    </row>
    <row r="3928" spans="4:8">
      <c r="D3928" s="245"/>
      <c r="H3928" s="245"/>
    </row>
    <row r="3929" spans="4:8">
      <c r="D3929" s="245"/>
      <c r="H3929" s="245"/>
    </row>
    <row r="3930" spans="4:8">
      <c r="D3930" s="245"/>
      <c r="H3930" s="245"/>
    </row>
    <row r="3931" spans="4:8">
      <c r="D3931" s="245"/>
      <c r="H3931" s="245"/>
    </row>
    <row r="3932" spans="4:8">
      <c r="D3932" s="245"/>
      <c r="H3932" s="245"/>
    </row>
    <row r="3933" spans="4:8">
      <c r="D3933" s="245"/>
      <c r="H3933" s="245"/>
    </row>
    <row r="3934" spans="4:8">
      <c r="D3934" s="245"/>
      <c r="H3934" s="245"/>
    </row>
    <row r="3935" spans="4:8">
      <c r="D3935" s="245"/>
      <c r="H3935" s="245"/>
    </row>
    <row r="3936" spans="4:8">
      <c r="D3936" s="245"/>
      <c r="H3936" s="245"/>
    </row>
    <row r="3937" spans="4:8">
      <c r="D3937" s="245"/>
      <c r="H3937" s="245"/>
    </row>
    <row r="3938" spans="4:8">
      <c r="D3938" s="245"/>
      <c r="H3938" s="245"/>
    </row>
    <row r="3939" spans="4:8">
      <c r="D3939" s="245"/>
      <c r="H3939" s="245"/>
    </row>
    <row r="3940" spans="4:8">
      <c r="D3940" s="245"/>
      <c r="H3940" s="245"/>
    </row>
    <row r="3941" spans="4:8">
      <c r="D3941" s="245"/>
      <c r="H3941" s="245"/>
    </row>
    <row r="3942" spans="4:8">
      <c r="D3942" s="245"/>
      <c r="H3942" s="245"/>
    </row>
    <row r="3943" spans="4:8">
      <c r="D3943" s="245"/>
      <c r="H3943" s="245"/>
    </row>
    <row r="3944" spans="4:8">
      <c r="D3944" s="245"/>
      <c r="H3944" s="245"/>
    </row>
    <row r="3945" spans="4:8">
      <c r="D3945" s="245"/>
      <c r="H3945" s="245"/>
    </row>
    <row r="3946" spans="4:8">
      <c r="D3946" s="245"/>
      <c r="H3946" s="245"/>
    </row>
    <row r="3947" spans="4:8">
      <c r="D3947" s="245"/>
      <c r="H3947" s="245"/>
    </row>
    <row r="3948" spans="4:8">
      <c r="D3948" s="245"/>
      <c r="H3948" s="245"/>
    </row>
    <row r="3949" spans="4:8">
      <c r="D3949" s="245"/>
      <c r="H3949" s="245"/>
    </row>
    <row r="3950" spans="4:8">
      <c r="D3950" s="245"/>
      <c r="H3950" s="245"/>
    </row>
    <row r="3951" spans="4:8">
      <c r="D3951" s="245"/>
      <c r="H3951" s="245"/>
    </row>
    <row r="3952" spans="4:8">
      <c r="D3952" s="245"/>
      <c r="H3952" s="245"/>
    </row>
    <row r="3953" spans="4:8">
      <c r="D3953" s="245"/>
      <c r="H3953" s="245"/>
    </row>
    <row r="3954" spans="4:8">
      <c r="D3954" s="245"/>
      <c r="H3954" s="245"/>
    </row>
    <row r="3955" spans="4:8">
      <c r="D3955" s="245"/>
      <c r="H3955" s="245"/>
    </row>
    <row r="3956" spans="4:8">
      <c r="D3956" s="245"/>
      <c r="H3956" s="245"/>
    </row>
    <row r="3957" spans="4:8">
      <c r="D3957" s="245"/>
      <c r="H3957" s="245"/>
    </row>
    <row r="3958" spans="4:8">
      <c r="D3958" s="245"/>
      <c r="H3958" s="245"/>
    </row>
    <row r="3959" spans="4:8">
      <c r="D3959" s="245"/>
      <c r="H3959" s="245"/>
    </row>
    <row r="3960" spans="4:8">
      <c r="D3960" s="245"/>
      <c r="H3960" s="245"/>
    </row>
    <row r="3961" spans="4:8">
      <c r="D3961" s="245"/>
      <c r="H3961" s="245"/>
    </row>
    <row r="3962" spans="4:8">
      <c r="D3962" s="245"/>
      <c r="H3962" s="245"/>
    </row>
    <row r="3963" spans="4:8">
      <c r="D3963" s="245"/>
      <c r="H3963" s="245"/>
    </row>
    <row r="3964" spans="4:8">
      <c r="D3964" s="245"/>
      <c r="H3964" s="245"/>
    </row>
    <row r="3965" spans="4:8">
      <c r="D3965" s="245"/>
      <c r="H3965" s="245"/>
    </row>
    <row r="3966" spans="4:8">
      <c r="D3966" s="245"/>
      <c r="H3966" s="245"/>
    </row>
    <row r="3967" spans="4:8">
      <c r="D3967" s="245"/>
      <c r="H3967" s="245"/>
    </row>
    <row r="3968" spans="4:8">
      <c r="D3968" s="245"/>
      <c r="H3968" s="245"/>
    </row>
    <row r="3969" spans="4:8">
      <c r="D3969" s="245"/>
      <c r="H3969" s="245"/>
    </row>
    <row r="3970" spans="4:8">
      <c r="D3970" s="245"/>
      <c r="H3970" s="245"/>
    </row>
    <row r="3971" spans="4:8">
      <c r="D3971" s="245"/>
      <c r="H3971" s="245"/>
    </row>
    <row r="3972" spans="4:8">
      <c r="D3972" s="245"/>
      <c r="H3972" s="245"/>
    </row>
    <row r="3973" spans="4:8">
      <c r="D3973" s="245"/>
      <c r="H3973" s="245"/>
    </row>
    <row r="3974" spans="4:8">
      <c r="D3974" s="245"/>
      <c r="H3974" s="245"/>
    </row>
    <row r="3975" spans="4:8">
      <c r="D3975" s="245"/>
      <c r="H3975" s="245"/>
    </row>
    <row r="3976" spans="4:8">
      <c r="D3976" s="245"/>
      <c r="H3976" s="245"/>
    </row>
    <row r="3977" spans="4:8">
      <c r="D3977" s="245"/>
      <c r="H3977" s="245"/>
    </row>
    <row r="3978" spans="4:8">
      <c r="D3978" s="245"/>
      <c r="H3978" s="245"/>
    </row>
    <row r="3979" spans="4:8">
      <c r="D3979" s="245"/>
      <c r="H3979" s="245"/>
    </row>
    <row r="3980" spans="4:8">
      <c r="D3980" s="245"/>
      <c r="H3980" s="245"/>
    </row>
    <row r="3981" spans="4:8">
      <c r="D3981" s="245"/>
      <c r="H3981" s="245"/>
    </row>
    <row r="3982" spans="4:8">
      <c r="D3982" s="245"/>
      <c r="H3982" s="245"/>
    </row>
    <row r="3983" spans="4:8">
      <c r="D3983" s="245"/>
      <c r="H3983" s="245"/>
    </row>
    <row r="3984" spans="4:8">
      <c r="D3984" s="245"/>
      <c r="H3984" s="245"/>
    </row>
    <row r="3985" spans="4:8">
      <c r="D3985" s="245"/>
      <c r="H3985" s="245"/>
    </row>
    <row r="3986" spans="4:8">
      <c r="D3986" s="245"/>
      <c r="H3986" s="245"/>
    </row>
    <row r="3987" spans="4:8">
      <c r="D3987" s="245"/>
      <c r="H3987" s="245"/>
    </row>
    <row r="3988" spans="4:8">
      <c r="D3988" s="245"/>
      <c r="H3988" s="245"/>
    </row>
    <row r="3989" spans="4:8">
      <c r="D3989" s="245"/>
      <c r="H3989" s="245"/>
    </row>
    <row r="3990" spans="4:8">
      <c r="D3990" s="245"/>
      <c r="H3990" s="245"/>
    </row>
    <row r="3991" spans="4:8">
      <c r="D3991" s="245"/>
      <c r="H3991" s="245"/>
    </row>
    <row r="3992" spans="4:8">
      <c r="D3992" s="245"/>
      <c r="H3992" s="245"/>
    </row>
    <row r="3993" spans="4:8">
      <c r="D3993" s="245"/>
      <c r="H3993" s="245"/>
    </row>
    <row r="3994" spans="4:8">
      <c r="D3994" s="245"/>
      <c r="H3994" s="245"/>
    </row>
    <row r="3995" spans="4:8">
      <c r="D3995" s="245"/>
      <c r="H3995" s="245"/>
    </row>
    <row r="3996" spans="4:8">
      <c r="D3996" s="245"/>
      <c r="H3996" s="245"/>
    </row>
    <row r="3997" spans="4:8">
      <c r="D3997" s="245"/>
      <c r="H3997" s="245"/>
    </row>
    <row r="3998" spans="4:8">
      <c r="D3998" s="245"/>
      <c r="H3998" s="245"/>
    </row>
    <row r="3999" spans="4:8">
      <c r="D3999" s="245"/>
      <c r="H3999" s="245"/>
    </row>
    <row r="4000" spans="4:8">
      <c r="D4000" s="245"/>
      <c r="H4000" s="245"/>
    </row>
    <row r="4001" spans="4:8">
      <c r="D4001" s="245"/>
      <c r="H4001" s="245"/>
    </row>
    <row r="4002" spans="4:8">
      <c r="D4002" s="245"/>
      <c r="H4002" s="245"/>
    </row>
    <row r="4003" spans="4:8">
      <c r="D4003" s="245"/>
      <c r="H4003" s="245"/>
    </row>
    <row r="4004" spans="4:8">
      <c r="D4004" s="245"/>
      <c r="H4004" s="245"/>
    </row>
    <row r="4005" spans="4:8">
      <c r="D4005" s="245"/>
      <c r="H4005" s="245"/>
    </row>
    <row r="4006" spans="4:8">
      <c r="D4006" s="245"/>
      <c r="H4006" s="245"/>
    </row>
    <row r="4007" spans="4:8">
      <c r="D4007" s="245"/>
      <c r="H4007" s="245"/>
    </row>
    <row r="4008" spans="4:8">
      <c r="D4008" s="245"/>
      <c r="H4008" s="245"/>
    </row>
    <row r="4009" spans="4:8">
      <c r="D4009" s="245"/>
      <c r="H4009" s="245"/>
    </row>
    <row r="4010" spans="4:8">
      <c r="D4010" s="245"/>
      <c r="H4010" s="245"/>
    </row>
    <row r="4011" spans="4:8">
      <c r="D4011" s="245"/>
      <c r="H4011" s="245"/>
    </row>
    <row r="4012" spans="4:8">
      <c r="D4012" s="245"/>
      <c r="H4012" s="245"/>
    </row>
    <row r="4013" spans="4:8">
      <c r="D4013" s="245"/>
      <c r="H4013" s="245"/>
    </row>
    <row r="4014" spans="4:8">
      <c r="D4014" s="245"/>
      <c r="H4014" s="245"/>
    </row>
    <row r="4015" spans="4:8">
      <c r="D4015" s="245"/>
      <c r="H4015" s="245"/>
    </row>
    <row r="4016" spans="4:8">
      <c r="D4016" s="245"/>
      <c r="H4016" s="245"/>
    </row>
    <row r="4017" spans="4:8">
      <c r="D4017" s="245"/>
      <c r="H4017" s="245"/>
    </row>
    <row r="4018" spans="4:8">
      <c r="D4018" s="245"/>
      <c r="H4018" s="245"/>
    </row>
    <row r="4019" spans="4:8">
      <c r="D4019" s="245"/>
      <c r="H4019" s="245"/>
    </row>
    <row r="4020" spans="4:8">
      <c r="D4020" s="245"/>
      <c r="H4020" s="245"/>
    </row>
    <row r="4021" spans="4:8">
      <c r="D4021" s="245"/>
      <c r="H4021" s="245"/>
    </row>
    <row r="4022" spans="4:8">
      <c r="D4022" s="245"/>
      <c r="H4022" s="245"/>
    </row>
    <row r="4023" spans="4:8">
      <c r="D4023" s="245"/>
      <c r="H4023" s="245"/>
    </row>
    <row r="4024" spans="4:8">
      <c r="D4024" s="245"/>
      <c r="H4024" s="245"/>
    </row>
    <row r="4025" spans="4:8">
      <c r="D4025" s="245"/>
      <c r="H4025" s="245"/>
    </row>
    <row r="4026" spans="4:8">
      <c r="D4026" s="245"/>
      <c r="H4026" s="245"/>
    </row>
    <row r="4027" spans="4:8">
      <c r="D4027" s="245"/>
      <c r="H4027" s="245"/>
    </row>
    <row r="4028" spans="4:8">
      <c r="D4028" s="245"/>
      <c r="H4028" s="245"/>
    </row>
    <row r="4029" spans="4:8">
      <c r="D4029" s="245"/>
      <c r="H4029" s="245"/>
    </row>
    <row r="4030" spans="4:8">
      <c r="D4030" s="245"/>
      <c r="H4030" s="245"/>
    </row>
    <row r="4031" spans="4:8">
      <c r="D4031" s="245"/>
      <c r="H4031" s="245"/>
    </row>
    <row r="4032" spans="4:8">
      <c r="D4032" s="245"/>
      <c r="H4032" s="245"/>
    </row>
    <row r="4033" spans="4:8">
      <c r="D4033" s="245"/>
      <c r="H4033" s="245"/>
    </row>
    <row r="4034" spans="4:8">
      <c r="D4034" s="245"/>
      <c r="H4034" s="245"/>
    </row>
    <row r="4035" spans="4:8">
      <c r="D4035" s="245"/>
      <c r="H4035" s="245"/>
    </row>
    <row r="4036" spans="4:8">
      <c r="D4036" s="245"/>
      <c r="H4036" s="245"/>
    </row>
    <row r="4037" spans="4:8">
      <c r="D4037" s="245"/>
      <c r="H4037" s="245"/>
    </row>
    <row r="4038" spans="4:8">
      <c r="D4038" s="245"/>
      <c r="H4038" s="245"/>
    </row>
    <row r="4039" spans="4:8">
      <c r="D4039" s="245"/>
      <c r="H4039" s="245"/>
    </row>
    <row r="4040" spans="4:8">
      <c r="D4040" s="245"/>
      <c r="H4040" s="245"/>
    </row>
    <row r="4041" spans="4:8">
      <c r="D4041" s="245"/>
      <c r="H4041" s="245"/>
    </row>
    <row r="4042" spans="4:8">
      <c r="D4042" s="245"/>
      <c r="H4042" s="245"/>
    </row>
    <row r="4043" spans="4:8">
      <c r="D4043" s="245"/>
      <c r="H4043" s="245"/>
    </row>
    <row r="4044" spans="4:8">
      <c r="D4044" s="245"/>
      <c r="H4044" s="245"/>
    </row>
    <row r="4045" spans="4:8">
      <c r="D4045" s="245"/>
      <c r="H4045" s="245"/>
    </row>
    <row r="4046" spans="4:8">
      <c r="D4046" s="245"/>
      <c r="H4046" s="245"/>
    </row>
    <row r="4047" spans="4:8">
      <c r="D4047" s="245"/>
      <c r="H4047" s="245"/>
    </row>
    <row r="4048" spans="4:8">
      <c r="D4048" s="245"/>
      <c r="H4048" s="245"/>
    </row>
    <row r="4049" spans="4:8">
      <c r="D4049" s="245"/>
      <c r="H4049" s="245"/>
    </row>
    <row r="4050" spans="4:8">
      <c r="D4050" s="245"/>
      <c r="H4050" s="245"/>
    </row>
    <row r="4051" spans="4:8">
      <c r="D4051" s="245"/>
      <c r="H4051" s="245"/>
    </row>
    <row r="4052" spans="4:8">
      <c r="D4052" s="245"/>
      <c r="H4052" s="245"/>
    </row>
    <row r="4053" spans="4:8">
      <c r="D4053" s="245"/>
      <c r="H4053" s="245"/>
    </row>
    <row r="4054" spans="4:8">
      <c r="D4054" s="245"/>
      <c r="H4054" s="245"/>
    </row>
    <row r="4055" spans="4:8">
      <c r="D4055" s="245"/>
      <c r="H4055" s="245"/>
    </row>
    <row r="4056" spans="4:8">
      <c r="D4056" s="245"/>
      <c r="H4056" s="245"/>
    </row>
    <row r="4057" spans="4:8">
      <c r="D4057" s="245"/>
      <c r="H4057" s="245"/>
    </row>
    <row r="4058" spans="4:8">
      <c r="D4058" s="245"/>
      <c r="H4058" s="245"/>
    </row>
    <row r="4059" spans="4:8">
      <c r="D4059" s="245"/>
      <c r="H4059" s="245"/>
    </row>
    <row r="4060" spans="4:8">
      <c r="D4060" s="245"/>
      <c r="H4060" s="245"/>
    </row>
    <row r="4061" spans="4:8">
      <c r="D4061" s="245"/>
      <c r="H4061" s="245"/>
    </row>
    <row r="4062" spans="4:8">
      <c r="D4062" s="245"/>
      <c r="H4062" s="245"/>
    </row>
    <row r="4063" spans="4:8">
      <c r="D4063" s="245"/>
      <c r="H4063" s="245"/>
    </row>
    <row r="4064" spans="4:8">
      <c r="D4064" s="245"/>
      <c r="H4064" s="245"/>
    </row>
    <row r="4065" spans="4:8">
      <c r="D4065" s="245"/>
      <c r="H4065" s="245"/>
    </row>
    <row r="4066" spans="4:8">
      <c r="D4066" s="245"/>
      <c r="H4066" s="245"/>
    </row>
    <row r="4067" spans="4:8">
      <c r="D4067" s="245"/>
      <c r="H4067" s="245"/>
    </row>
    <row r="4068" spans="4:8">
      <c r="D4068" s="245"/>
      <c r="H4068" s="245"/>
    </row>
    <row r="4069" spans="4:8">
      <c r="D4069" s="245"/>
      <c r="H4069" s="245"/>
    </row>
    <row r="4070" spans="4:8">
      <c r="D4070" s="245"/>
      <c r="H4070" s="245"/>
    </row>
    <row r="4071" spans="4:8">
      <c r="D4071" s="245"/>
      <c r="H4071" s="245"/>
    </row>
    <row r="4072" spans="4:8">
      <c r="D4072" s="245"/>
      <c r="H4072" s="245"/>
    </row>
    <row r="4073" spans="4:8">
      <c r="D4073" s="245"/>
      <c r="H4073" s="245"/>
    </row>
    <row r="4074" spans="4:8">
      <c r="D4074" s="245"/>
      <c r="H4074" s="245"/>
    </row>
    <row r="4075" spans="4:8">
      <c r="D4075" s="245"/>
      <c r="H4075" s="245"/>
    </row>
    <row r="4076" spans="4:8">
      <c r="D4076" s="245"/>
      <c r="H4076" s="245"/>
    </row>
    <row r="4077" spans="4:8">
      <c r="D4077" s="245"/>
      <c r="H4077" s="245"/>
    </row>
    <row r="4078" spans="4:8">
      <c r="D4078" s="245"/>
      <c r="H4078" s="245"/>
    </row>
    <row r="4079" spans="4:8">
      <c r="D4079" s="245"/>
      <c r="H4079" s="245"/>
    </row>
    <row r="4080" spans="4:8">
      <c r="D4080" s="245"/>
      <c r="H4080" s="245"/>
    </row>
    <row r="4081" spans="4:8">
      <c r="D4081" s="245"/>
      <c r="H4081" s="245"/>
    </row>
    <row r="4082" spans="4:8">
      <c r="D4082" s="245"/>
      <c r="H4082" s="245"/>
    </row>
    <row r="4083" spans="4:8">
      <c r="D4083" s="245"/>
      <c r="H4083" s="245"/>
    </row>
    <row r="4084" spans="4:8">
      <c r="D4084" s="245"/>
      <c r="H4084" s="245"/>
    </row>
    <row r="4085" spans="4:8">
      <c r="D4085" s="245"/>
      <c r="H4085" s="245"/>
    </row>
    <row r="4086" spans="4:8">
      <c r="D4086" s="245"/>
      <c r="H4086" s="245"/>
    </row>
    <row r="4087" spans="4:8">
      <c r="D4087" s="245"/>
      <c r="H4087" s="245"/>
    </row>
    <row r="4088" spans="4:8">
      <c r="D4088" s="245"/>
      <c r="H4088" s="245"/>
    </row>
    <row r="4089" spans="4:8">
      <c r="D4089" s="245"/>
      <c r="H4089" s="245"/>
    </row>
    <row r="4090" spans="4:8">
      <c r="D4090" s="245"/>
      <c r="H4090" s="245"/>
    </row>
    <row r="4091" spans="4:8">
      <c r="D4091" s="245"/>
      <c r="H4091" s="245"/>
    </row>
    <row r="4092" spans="4:8">
      <c r="D4092" s="245"/>
      <c r="H4092" s="245"/>
    </row>
    <row r="4093" spans="4:8">
      <c r="D4093" s="245"/>
      <c r="H4093" s="245"/>
    </row>
    <row r="4094" spans="4:8">
      <c r="D4094" s="245"/>
      <c r="H4094" s="245"/>
    </row>
    <row r="4095" spans="4:8">
      <c r="D4095" s="245"/>
      <c r="H4095" s="245"/>
    </row>
    <row r="4096" spans="4:8">
      <c r="D4096" s="245"/>
      <c r="H4096" s="245"/>
    </row>
    <row r="4097" spans="4:8">
      <c r="D4097" s="245"/>
      <c r="H4097" s="245"/>
    </row>
    <row r="4098" spans="4:8">
      <c r="D4098" s="245"/>
      <c r="H4098" s="245"/>
    </row>
    <row r="4099" spans="4:8">
      <c r="D4099" s="245"/>
      <c r="H4099" s="245"/>
    </row>
    <row r="4100" spans="4:8">
      <c r="D4100" s="245"/>
      <c r="H4100" s="245"/>
    </row>
    <row r="4101" spans="4:8">
      <c r="D4101" s="245"/>
      <c r="H4101" s="245"/>
    </row>
    <row r="4102" spans="4:8">
      <c r="D4102" s="245"/>
      <c r="H4102" s="245"/>
    </row>
    <row r="4103" spans="4:8">
      <c r="D4103" s="245"/>
      <c r="H4103" s="245"/>
    </row>
    <row r="4104" spans="4:8">
      <c r="D4104" s="245"/>
      <c r="H4104" s="245"/>
    </row>
    <row r="4105" spans="4:8">
      <c r="D4105" s="245"/>
      <c r="H4105" s="245"/>
    </row>
    <row r="4106" spans="4:8">
      <c r="D4106" s="245"/>
      <c r="H4106" s="245"/>
    </row>
    <row r="4107" spans="4:8">
      <c r="D4107" s="245"/>
      <c r="H4107" s="245"/>
    </row>
    <row r="4108" spans="4:8">
      <c r="D4108" s="245"/>
      <c r="H4108" s="245"/>
    </row>
    <row r="4109" spans="4:8">
      <c r="D4109" s="245"/>
      <c r="H4109" s="245"/>
    </row>
    <row r="4110" spans="4:8">
      <c r="D4110" s="245"/>
      <c r="H4110" s="245"/>
    </row>
    <row r="4111" spans="4:8">
      <c r="D4111" s="245"/>
      <c r="H4111" s="245"/>
    </row>
    <row r="4112" spans="4:8">
      <c r="D4112" s="245"/>
      <c r="H4112" s="245"/>
    </row>
    <row r="4113" spans="4:8">
      <c r="D4113" s="245"/>
      <c r="H4113" s="245"/>
    </row>
    <row r="4114" spans="4:8">
      <c r="D4114" s="245"/>
      <c r="H4114" s="245"/>
    </row>
    <row r="4115" spans="4:8">
      <c r="D4115" s="245"/>
      <c r="H4115" s="245"/>
    </row>
    <row r="4116" spans="4:8">
      <c r="D4116" s="245"/>
      <c r="H4116" s="245"/>
    </row>
    <row r="4117" spans="4:8">
      <c r="D4117" s="245"/>
      <c r="H4117" s="245"/>
    </row>
    <row r="4118" spans="4:8">
      <c r="D4118" s="245"/>
      <c r="H4118" s="245"/>
    </row>
    <row r="4119" spans="4:8">
      <c r="D4119" s="245"/>
      <c r="H4119" s="245"/>
    </row>
    <row r="4120" spans="4:8">
      <c r="D4120" s="245"/>
      <c r="H4120" s="245"/>
    </row>
    <row r="4121" spans="4:8">
      <c r="D4121" s="245"/>
      <c r="H4121" s="245"/>
    </row>
    <row r="4122" spans="4:8">
      <c r="D4122" s="245"/>
      <c r="H4122" s="245"/>
    </row>
    <row r="4123" spans="4:8">
      <c r="D4123" s="245"/>
      <c r="H4123" s="245"/>
    </row>
    <row r="4124" spans="4:8">
      <c r="D4124" s="245"/>
      <c r="H4124" s="245"/>
    </row>
    <row r="4125" spans="4:8">
      <c r="D4125" s="245"/>
      <c r="H4125" s="245"/>
    </row>
    <row r="4126" spans="4:8">
      <c r="D4126" s="245"/>
      <c r="H4126" s="245"/>
    </row>
    <row r="4127" spans="4:8">
      <c r="D4127" s="245"/>
      <c r="H4127" s="245"/>
    </row>
    <row r="4128" spans="4:8">
      <c r="D4128" s="245"/>
      <c r="H4128" s="245"/>
    </row>
    <row r="4129" spans="4:8">
      <c r="D4129" s="245"/>
      <c r="H4129" s="245"/>
    </row>
    <row r="4130" spans="4:8">
      <c r="D4130" s="245"/>
      <c r="H4130" s="245"/>
    </row>
    <row r="4131" spans="4:8">
      <c r="D4131" s="245"/>
      <c r="H4131" s="245"/>
    </row>
    <row r="4132" spans="4:8">
      <c r="D4132" s="245"/>
      <c r="H4132" s="245"/>
    </row>
    <row r="4133" spans="4:8">
      <c r="D4133" s="245"/>
      <c r="H4133" s="245"/>
    </row>
    <row r="4134" spans="4:8">
      <c r="D4134" s="245"/>
      <c r="H4134" s="245"/>
    </row>
    <row r="4135" spans="4:8">
      <c r="D4135" s="245"/>
      <c r="H4135" s="245"/>
    </row>
    <row r="4136" spans="4:8">
      <c r="D4136" s="245"/>
      <c r="H4136" s="245"/>
    </row>
    <row r="4137" spans="4:8">
      <c r="D4137" s="245"/>
      <c r="H4137" s="245"/>
    </row>
    <row r="4138" spans="4:8">
      <c r="D4138" s="245"/>
      <c r="H4138" s="245"/>
    </row>
    <row r="4139" spans="4:8">
      <c r="D4139" s="245"/>
      <c r="H4139" s="245"/>
    </row>
    <row r="4140" spans="4:8">
      <c r="D4140" s="245"/>
      <c r="H4140" s="245"/>
    </row>
    <row r="4141" spans="4:8">
      <c r="D4141" s="245"/>
      <c r="H4141" s="245"/>
    </row>
    <row r="4142" spans="4:8">
      <c r="D4142" s="245"/>
      <c r="H4142" s="245"/>
    </row>
    <row r="4143" spans="4:8">
      <c r="D4143" s="245"/>
      <c r="H4143" s="245"/>
    </row>
    <row r="4144" spans="4:8">
      <c r="D4144" s="245"/>
      <c r="H4144" s="245"/>
    </row>
    <row r="4145" spans="4:8">
      <c r="D4145" s="245"/>
      <c r="H4145" s="245"/>
    </row>
    <row r="4146" spans="4:8">
      <c r="D4146" s="245"/>
      <c r="H4146" s="245"/>
    </row>
    <row r="4147" spans="4:8">
      <c r="D4147" s="245"/>
      <c r="H4147" s="245"/>
    </row>
    <row r="4148" spans="4:8">
      <c r="D4148" s="245"/>
      <c r="H4148" s="245"/>
    </row>
    <row r="4149" spans="4:8">
      <c r="D4149" s="245"/>
      <c r="H4149" s="245"/>
    </row>
    <row r="4150" spans="4:8">
      <c r="D4150" s="245"/>
      <c r="H4150" s="245"/>
    </row>
    <row r="4151" spans="4:8">
      <c r="D4151" s="245"/>
      <c r="H4151" s="245"/>
    </row>
    <row r="4152" spans="4:8">
      <c r="D4152" s="245"/>
      <c r="H4152" s="245"/>
    </row>
    <row r="4153" spans="4:8">
      <c r="D4153" s="245"/>
      <c r="H4153" s="245"/>
    </row>
    <row r="4154" spans="4:8">
      <c r="D4154" s="245"/>
      <c r="H4154" s="245"/>
    </row>
    <row r="4155" spans="4:8">
      <c r="D4155" s="245"/>
      <c r="H4155" s="245"/>
    </row>
    <row r="4156" spans="4:8">
      <c r="D4156" s="245"/>
      <c r="H4156" s="245"/>
    </row>
    <row r="4157" spans="4:8">
      <c r="D4157" s="245"/>
      <c r="H4157" s="245"/>
    </row>
    <row r="4158" spans="4:8">
      <c r="D4158" s="245"/>
      <c r="H4158" s="245"/>
    </row>
    <row r="4159" spans="4:8">
      <c r="D4159" s="245"/>
      <c r="H4159" s="245"/>
    </row>
    <row r="4160" spans="4:8">
      <c r="D4160" s="245"/>
      <c r="H4160" s="245"/>
    </row>
    <row r="4161" spans="4:8">
      <c r="D4161" s="245"/>
      <c r="H4161" s="245"/>
    </row>
    <row r="4162" spans="4:8">
      <c r="D4162" s="245"/>
      <c r="H4162" s="245"/>
    </row>
    <row r="4163" spans="4:8">
      <c r="D4163" s="245"/>
      <c r="H4163" s="245"/>
    </row>
    <row r="4164" spans="4:8">
      <c r="D4164" s="245"/>
      <c r="H4164" s="245"/>
    </row>
    <row r="4165" spans="4:8">
      <c r="D4165" s="245"/>
      <c r="H4165" s="245"/>
    </row>
    <row r="4166" spans="4:8">
      <c r="D4166" s="245"/>
      <c r="H4166" s="245"/>
    </row>
    <row r="4167" spans="4:8">
      <c r="D4167" s="245"/>
      <c r="H4167" s="245"/>
    </row>
    <row r="4168" spans="4:8">
      <c r="D4168" s="245"/>
      <c r="H4168" s="245"/>
    </row>
    <row r="4169" spans="4:8">
      <c r="D4169" s="245"/>
      <c r="H4169" s="245"/>
    </row>
    <row r="4170" spans="4:8">
      <c r="D4170" s="245"/>
      <c r="H4170" s="245"/>
    </row>
    <row r="4171" spans="4:8">
      <c r="D4171" s="245"/>
      <c r="H4171" s="245"/>
    </row>
    <row r="4172" spans="4:8">
      <c r="D4172" s="245"/>
      <c r="H4172" s="245"/>
    </row>
    <row r="4173" spans="4:8">
      <c r="D4173" s="245"/>
      <c r="H4173" s="245"/>
    </row>
    <row r="4174" spans="4:8">
      <c r="D4174" s="245"/>
      <c r="H4174" s="245"/>
    </row>
    <row r="4175" spans="4:8">
      <c r="D4175" s="245"/>
      <c r="H4175" s="245"/>
    </row>
    <row r="4176" spans="4:8">
      <c r="D4176" s="245"/>
      <c r="H4176" s="245"/>
    </row>
    <row r="4177" spans="4:8">
      <c r="D4177" s="245"/>
      <c r="H4177" s="245"/>
    </row>
    <row r="4178" spans="4:8">
      <c r="D4178" s="245"/>
      <c r="H4178" s="245"/>
    </row>
    <row r="4179" spans="4:8">
      <c r="D4179" s="245"/>
      <c r="H4179" s="245"/>
    </row>
    <row r="4180" spans="4:8">
      <c r="D4180" s="245"/>
      <c r="H4180" s="245"/>
    </row>
    <row r="4181" spans="4:8">
      <c r="D4181" s="245"/>
      <c r="H4181" s="245"/>
    </row>
    <row r="4182" spans="4:8">
      <c r="D4182" s="245"/>
      <c r="H4182" s="245"/>
    </row>
    <row r="4183" spans="4:8">
      <c r="D4183" s="245"/>
      <c r="H4183" s="245"/>
    </row>
    <row r="4184" spans="4:8">
      <c r="D4184" s="245"/>
      <c r="H4184" s="245"/>
    </row>
    <row r="4185" spans="4:8">
      <c r="D4185" s="245"/>
      <c r="H4185" s="245"/>
    </row>
    <row r="4186" spans="4:8">
      <c r="D4186" s="245"/>
      <c r="H4186" s="245"/>
    </row>
    <row r="4187" spans="4:8">
      <c r="D4187" s="245"/>
      <c r="H4187" s="245"/>
    </row>
    <row r="4188" spans="4:8">
      <c r="D4188" s="245"/>
      <c r="H4188" s="245"/>
    </row>
    <row r="4189" spans="4:8">
      <c r="D4189" s="245"/>
      <c r="H4189" s="245"/>
    </row>
    <row r="4190" spans="4:8">
      <c r="D4190" s="245"/>
      <c r="H4190" s="245"/>
    </row>
    <row r="4191" spans="4:8">
      <c r="D4191" s="245"/>
      <c r="H4191" s="245"/>
    </row>
    <row r="4192" spans="4:8">
      <c r="D4192" s="245"/>
      <c r="H4192" s="245"/>
    </row>
    <row r="4193" spans="4:8">
      <c r="D4193" s="245"/>
      <c r="H4193" s="245"/>
    </row>
    <row r="4194" spans="4:8">
      <c r="D4194" s="245"/>
      <c r="H4194" s="245"/>
    </row>
    <row r="4195" spans="4:8">
      <c r="D4195" s="245"/>
      <c r="H4195" s="245"/>
    </row>
    <row r="4196" spans="4:8">
      <c r="D4196" s="245"/>
      <c r="H4196" s="245"/>
    </row>
    <row r="4197" spans="4:8">
      <c r="D4197" s="245"/>
      <c r="H4197" s="245"/>
    </row>
    <row r="4198" spans="4:8">
      <c r="D4198" s="245"/>
      <c r="H4198" s="245"/>
    </row>
    <row r="4199" spans="4:8">
      <c r="D4199" s="245"/>
      <c r="H4199" s="245"/>
    </row>
    <row r="4200" spans="4:8">
      <c r="D4200" s="245"/>
      <c r="H4200" s="245"/>
    </row>
    <row r="4201" spans="4:8">
      <c r="D4201" s="245"/>
      <c r="H4201" s="245"/>
    </row>
    <row r="4202" spans="4:8">
      <c r="D4202" s="245"/>
      <c r="H4202" s="245"/>
    </row>
    <row r="4203" spans="4:8">
      <c r="D4203" s="245"/>
      <c r="H4203" s="245"/>
    </row>
    <row r="4204" spans="4:8">
      <c r="D4204" s="245"/>
      <c r="H4204" s="245"/>
    </row>
    <row r="4205" spans="4:8">
      <c r="D4205" s="245"/>
      <c r="H4205" s="245"/>
    </row>
    <row r="4206" spans="4:8">
      <c r="D4206" s="245"/>
      <c r="H4206" s="245"/>
    </row>
    <row r="4207" spans="4:8">
      <c r="D4207" s="245"/>
      <c r="H4207" s="245"/>
    </row>
    <row r="4208" spans="4:8">
      <c r="D4208" s="245"/>
      <c r="H4208" s="245"/>
    </row>
    <row r="4209" spans="4:8">
      <c r="D4209" s="245"/>
      <c r="H4209" s="245"/>
    </row>
    <row r="4210" spans="4:8">
      <c r="D4210" s="245"/>
      <c r="H4210" s="245"/>
    </row>
    <row r="4211" spans="4:8">
      <c r="D4211" s="245"/>
      <c r="H4211" s="245"/>
    </row>
    <row r="4212" spans="4:8">
      <c r="D4212" s="245"/>
      <c r="H4212" s="245"/>
    </row>
    <row r="4213" spans="4:8">
      <c r="D4213" s="245"/>
      <c r="H4213" s="245"/>
    </row>
    <row r="4214" spans="4:8">
      <c r="D4214" s="245"/>
      <c r="H4214" s="245"/>
    </row>
    <row r="4215" spans="4:8">
      <c r="D4215" s="245"/>
      <c r="H4215" s="245"/>
    </row>
    <row r="4216" spans="4:8">
      <c r="D4216" s="245"/>
      <c r="H4216" s="245"/>
    </row>
    <row r="4217" spans="4:8">
      <c r="D4217" s="245"/>
      <c r="H4217" s="245"/>
    </row>
    <row r="4218" spans="4:8">
      <c r="D4218" s="245"/>
      <c r="H4218" s="245"/>
    </row>
    <row r="4219" spans="4:8">
      <c r="D4219" s="245"/>
      <c r="H4219" s="245"/>
    </row>
    <row r="4220" spans="4:8">
      <c r="D4220" s="245"/>
      <c r="H4220" s="245"/>
    </row>
    <row r="4221" spans="4:8">
      <c r="D4221" s="245"/>
      <c r="H4221" s="245"/>
    </row>
    <row r="4222" spans="4:8">
      <c r="D4222" s="245"/>
      <c r="H4222" s="245"/>
    </row>
    <row r="4223" spans="4:8">
      <c r="D4223" s="245"/>
      <c r="H4223" s="245"/>
    </row>
    <row r="4224" spans="4:8">
      <c r="D4224" s="245"/>
      <c r="H4224" s="245"/>
    </row>
    <row r="4225" spans="4:8">
      <c r="D4225" s="245"/>
      <c r="H4225" s="245"/>
    </row>
    <row r="4226" spans="4:8">
      <c r="D4226" s="245"/>
      <c r="H4226" s="245"/>
    </row>
    <row r="4227" spans="4:8">
      <c r="D4227" s="245"/>
      <c r="H4227" s="245"/>
    </row>
    <row r="4228" spans="4:8">
      <c r="D4228" s="245"/>
      <c r="H4228" s="245"/>
    </row>
    <row r="4229" spans="4:8">
      <c r="D4229" s="245"/>
      <c r="H4229" s="245"/>
    </row>
    <row r="4230" spans="4:8">
      <c r="D4230" s="245"/>
      <c r="H4230" s="245"/>
    </row>
    <row r="4231" spans="4:8">
      <c r="D4231" s="245"/>
      <c r="H4231" s="245"/>
    </row>
    <row r="4232" spans="4:8">
      <c r="D4232" s="245"/>
      <c r="H4232" s="245"/>
    </row>
    <row r="4233" spans="4:8">
      <c r="D4233" s="245"/>
      <c r="H4233" s="245"/>
    </row>
    <row r="4234" spans="4:8">
      <c r="D4234" s="245"/>
      <c r="H4234" s="245"/>
    </row>
    <row r="4235" spans="4:8">
      <c r="D4235" s="245"/>
      <c r="H4235" s="245"/>
    </row>
    <row r="4236" spans="4:8">
      <c r="D4236" s="245"/>
      <c r="H4236" s="245"/>
    </row>
    <row r="4237" spans="4:8">
      <c r="D4237" s="245"/>
      <c r="H4237" s="245"/>
    </row>
  </sheetData>
  <mergeCells count="7">
    <mergeCell ref="A1:J1"/>
    <mergeCell ref="A3:A4"/>
    <mergeCell ref="B3:B4"/>
    <mergeCell ref="C3:D3"/>
    <mergeCell ref="E3:F3"/>
    <mergeCell ref="G3:H3"/>
    <mergeCell ref="I3:J3"/>
  </mergeCells>
  <pageMargins left="0.74803149606299213" right="0.31496062992125984" top="0.74803149606299213" bottom="0.74803149606299213" header="0.31496062992125984" footer="0.31496062992125984"/>
  <pageSetup paperSize="9" scale="90" fitToHeight="3" orientation="landscape" r:id="rId1"/>
  <headerFooter differentFirst="1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37"/>
  <sheetViews>
    <sheetView workbookViewId="0">
      <selection activeCell="Q12" sqref="Q12"/>
    </sheetView>
  </sheetViews>
  <sheetFormatPr defaultRowHeight="14.3"/>
  <cols>
    <col min="1" max="1" width="21.125" style="243" customWidth="1"/>
    <col min="2" max="2" width="12.75" style="244" customWidth="1"/>
    <col min="3" max="3" width="9.25" style="245" customWidth="1"/>
    <col min="4" max="4" width="9.25" style="244" customWidth="1"/>
    <col min="5" max="5" width="8.875" style="244" customWidth="1"/>
    <col min="6" max="6" width="10.875" style="244" customWidth="1"/>
    <col min="7" max="7" width="9.25" style="245" customWidth="1"/>
    <col min="8" max="8" width="9.25" style="244" customWidth="1"/>
    <col min="9" max="9" width="8.75" style="244" customWidth="1"/>
    <col min="10" max="10" width="10.875" style="244" customWidth="1"/>
    <col min="11" max="12" width="9.25" style="265" customWidth="1"/>
    <col min="13" max="13" width="9.125" style="265" customWidth="1"/>
    <col min="14" max="14" width="10.875" style="265" customWidth="1"/>
  </cols>
  <sheetData>
    <row r="1" spans="1:14" ht="15.65">
      <c r="A1" s="628" t="s">
        <v>327</v>
      </c>
      <c r="B1" s="628"/>
      <c r="C1" s="628"/>
      <c r="D1" s="628"/>
      <c r="E1" s="628"/>
      <c r="F1" s="628"/>
      <c r="G1" s="628"/>
      <c r="H1" s="628"/>
      <c r="I1" s="628"/>
      <c r="J1" s="628"/>
      <c r="K1" s="625"/>
      <c r="L1" s="625"/>
      <c r="M1" s="625"/>
      <c r="N1" s="625"/>
    </row>
    <row r="2" spans="1:14">
      <c r="N2" s="266" t="s">
        <v>148</v>
      </c>
    </row>
    <row r="3" spans="1:14" ht="28.55" customHeight="1">
      <c r="A3" s="629"/>
      <c r="B3" s="631" t="s">
        <v>424</v>
      </c>
      <c r="C3" s="633" t="s">
        <v>187</v>
      </c>
      <c r="D3" s="634"/>
      <c r="E3" s="635" t="s">
        <v>316</v>
      </c>
      <c r="F3" s="635"/>
      <c r="G3" s="633" t="s">
        <v>329</v>
      </c>
      <c r="H3" s="634"/>
      <c r="I3" s="635" t="s">
        <v>316</v>
      </c>
      <c r="J3" s="635"/>
      <c r="K3" s="633" t="s">
        <v>170</v>
      </c>
      <c r="L3" s="634"/>
      <c r="M3" s="635" t="s">
        <v>316</v>
      </c>
      <c r="N3" s="635"/>
    </row>
    <row r="4" spans="1:14" ht="68.95" customHeight="1">
      <c r="A4" s="630"/>
      <c r="B4" s="632"/>
      <c r="C4" s="248" t="s">
        <v>423</v>
      </c>
      <c r="D4" s="248" t="s">
        <v>263</v>
      </c>
      <c r="E4" s="267" t="s">
        <v>318</v>
      </c>
      <c r="F4" s="268" t="s">
        <v>319</v>
      </c>
      <c r="G4" s="248" t="s">
        <v>423</v>
      </c>
      <c r="H4" s="248" t="s">
        <v>263</v>
      </c>
      <c r="I4" s="267" t="s">
        <v>318</v>
      </c>
      <c r="J4" s="268" t="s">
        <v>319</v>
      </c>
      <c r="K4" s="248" t="s">
        <v>423</v>
      </c>
      <c r="L4" s="248" t="s">
        <v>263</v>
      </c>
      <c r="M4" s="267" t="s">
        <v>318</v>
      </c>
      <c r="N4" s="268" t="s">
        <v>319</v>
      </c>
    </row>
    <row r="5" spans="1:14" ht="18" customHeight="1">
      <c r="A5" s="543" t="s">
        <v>320</v>
      </c>
      <c r="B5" s="251">
        <v>42554.996064124382</v>
      </c>
      <c r="C5" s="251">
        <v>31097.902718515958</v>
      </c>
      <c r="D5" s="251">
        <v>28851.387116672493</v>
      </c>
      <c r="E5" s="544">
        <f>C5/D5*100</f>
        <v>107.78650812440577</v>
      </c>
      <c r="F5" s="544">
        <f>C5/$B5*100</f>
        <v>73.076972376300546</v>
      </c>
      <c r="G5" s="251">
        <v>39215.800363434231</v>
      </c>
      <c r="H5" s="251">
        <v>37286.831475431078</v>
      </c>
      <c r="I5" s="544">
        <f>G5/H5*100</f>
        <v>105.17332476822061</v>
      </c>
      <c r="J5" s="544">
        <f>G5/$B5*100</f>
        <v>92.153222865633794</v>
      </c>
      <c r="K5" s="251">
        <v>105362.1040976692</v>
      </c>
      <c r="L5" s="251">
        <v>102538.90304267195</v>
      </c>
      <c r="M5" s="544">
        <f>K5/L5*100</f>
        <v>102.75329750097129</v>
      </c>
      <c r="N5" s="544">
        <f>K5/$B5*100</f>
        <v>247.59044493601493</v>
      </c>
    </row>
    <row r="6" spans="1:14" ht="18" customHeight="1">
      <c r="A6" s="253" t="s">
        <v>330</v>
      </c>
      <c r="B6" s="251">
        <v>53459.267961155572</v>
      </c>
      <c r="C6" s="251">
        <v>37451.594658873102</v>
      </c>
      <c r="D6" s="251">
        <v>34677.222033637045</v>
      </c>
      <c r="E6" s="545">
        <f t="shared" ref="E6:E71" si="0">C6/D6*100</f>
        <v>108.0005619323973</v>
      </c>
      <c r="F6" s="544">
        <f>C6/B6*100</f>
        <v>70.056317804587366</v>
      </c>
      <c r="G6" s="251">
        <v>50733.7687074774</v>
      </c>
      <c r="H6" s="251">
        <v>50221.098272239666</v>
      </c>
      <c r="I6" s="545">
        <f t="shared" ref="I6:I69" si="1">G6/H6*100</f>
        <v>101.02082680959829</v>
      </c>
      <c r="J6" s="544">
        <f>G6/$B6*100</f>
        <v>94.90172731946393</v>
      </c>
      <c r="K6" s="251">
        <v>72391.423922989867</v>
      </c>
      <c r="L6" s="251">
        <v>72388.39567194882</v>
      </c>
      <c r="M6" s="545">
        <f>K6/L6*100</f>
        <v>100.00418333769237</v>
      </c>
      <c r="N6" s="544">
        <f>K6/$B6*100</f>
        <v>135.41416986029574</v>
      </c>
    </row>
    <row r="7" spans="1:14" ht="13.6" customHeight="1">
      <c r="A7" s="255" t="s">
        <v>4</v>
      </c>
      <c r="B7" s="264">
        <v>30586.043875400817</v>
      </c>
      <c r="C7" s="264">
        <v>30116.979401857021</v>
      </c>
      <c r="D7" s="264">
        <v>29342.052384396877</v>
      </c>
      <c r="E7" s="546">
        <f>C7/D7*100</f>
        <v>102.64101163513779</v>
      </c>
      <c r="F7" s="547">
        <f>C7/B7*100</f>
        <v>98.466410120070975</v>
      </c>
      <c r="G7" s="264">
        <v>31301.717816344044</v>
      </c>
      <c r="H7" s="264">
        <v>28349.584170277059</v>
      </c>
      <c r="I7" s="546">
        <f t="shared" si="1"/>
        <v>110.41332256704537</v>
      </c>
      <c r="J7" s="548">
        <f>G7/$B7*100</f>
        <v>102.33987090275123</v>
      </c>
      <c r="K7" s="264">
        <v>7123.8095238095239</v>
      </c>
      <c r="L7" s="264">
        <v>5819.583333333333</v>
      </c>
      <c r="M7" s="546">
        <f>K7/L7*100</f>
        <v>122.41098916834581</v>
      </c>
      <c r="N7" s="548">
        <f>K7/$B7*100</f>
        <v>23.291045918949102</v>
      </c>
    </row>
    <row r="8" spans="1:14" ht="13.6" customHeight="1">
      <c r="A8" s="255" t="s">
        <v>5</v>
      </c>
      <c r="B8" s="264">
        <v>26812.705863698025</v>
      </c>
      <c r="C8" s="264">
        <v>27782.047006614612</v>
      </c>
      <c r="D8" s="264">
        <v>26246.210005059937</v>
      </c>
      <c r="E8" s="546">
        <f>C8/D8*100</f>
        <v>105.85165249100189</v>
      </c>
      <c r="F8" s="549">
        <f t="shared" ref="F8:F24" si="2">C8/B8*100</f>
        <v>103.61523058450055</v>
      </c>
      <c r="G8" s="264">
        <v>26064.421625733474</v>
      </c>
      <c r="H8" s="264">
        <v>24418.898657384616</v>
      </c>
      <c r="I8" s="546">
        <f t="shared" si="1"/>
        <v>106.73872721057889</v>
      </c>
      <c r="J8" s="548">
        <f t="shared" ref="J8:J24" si="3">G8/$B8*100</f>
        <v>97.209217742631253</v>
      </c>
      <c r="K8" s="264">
        <v>24771.354166666668</v>
      </c>
      <c r="L8" s="264">
        <v>21750.802469135804</v>
      </c>
      <c r="M8" s="546">
        <f>K8/L8*100</f>
        <v>113.88708164591628</v>
      </c>
      <c r="N8" s="548">
        <f>K8/$B8*100</f>
        <v>92.386625552047832</v>
      </c>
    </row>
    <row r="9" spans="1:14" ht="13.6" customHeight="1">
      <c r="A9" s="255" t="s">
        <v>6</v>
      </c>
      <c r="B9" s="264">
        <v>30107.069313242064</v>
      </c>
      <c r="C9" s="264">
        <v>33105.250993790156</v>
      </c>
      <c r="D9" s="264">
        <v>29769.985412827937</v>
      </c>
      <c r="E9" s="546">
        <f t="shared" si="0"/>
        <v>111.20345050463159</v>
      </c>
      <c r="F9" s="549">
        <f t="shared" si="2"/>
        <v>109.95839764194318</v>
      </c>
      <c r="G9" s="264">
        <v>23213.552197802197</v>
      </c>
      <c r="H9" s="264">
        <v>22757.66884057971</v>
      </c>
      <c r="I9" s="546">
        <f t="shared" si="1"/>
        <v>102.00320762383883</v>
      </c>
      <c r="J9" s="548">
        <f t="shared" si="3"/>
        <v>77.10332731586108</v>
      </c>
      <c r="K9" s="270" t="s">
        <v>331</v>
      </c>
      <c r="L9" s="270" t="s">
        <v>331</v>
      </c>
      <c r="M9" s="546"/>
      <c r="N9" s="548"/>
    </row>
    <row r="10" spans="1:14" ht="13.6" customHeight="1">
      <c r="A10" s="255" t="s">
        <v>321</v>
      </c>
      <c r="B10" s="264">
        <v>30344.589515460415</v>
      </c>
      <c r="C10" s="264">
        <v>26937.736065417979</v>
      </c>
      <c r="D10" s="264">
        <v>25333.035717547104</v>
      </c>
      <c r="E10" s="546">
        <f t="shared" si="0"/>
        <v>106.33441789512565</v>
      </c>
      <c r="F10" s="548">
        <f t="shared" si="2"/>
        <v>88.77278122906668</v>
      </c>
      <c r="G10" s="264">
        <v>29446.999315516798</v>
      </c>
      <c r="H10" s="264">
        <v>29280.277141644012</v>
      </c>
      <c r="I10" s="546">
        <f t="shared" si="1"/>
        <v>100.56940094202751</v>
      </c>
      <c r="J10" s="548">
        <f t="shared" si="3"/>
        <v>97.0420090886835</v>
      </c>
      <c r="K10" s="264">
        <v>25000</v>
      </c>
      <c r="L10" s="264">
        <v>18750</v>
      </c>
      <c r="M10" s="546">
        <f>K10/L10*100</f>
        <v>133.33333333333331</v>
      </c>
      <c r="N10" s="548">
        <f>K10/$B10*100</f>
        <v>82.387010004741128</v>
      </c>
    </row>
    <row r="11" spans="1:14" ht="13.6" customHeight="1">
      <c r="A11" s="255" t="s">
        <v>9</v>
      </c>
      <c r="B11" s="264">
        <v>24873.737663825839</v>
      </c>
      <c r="C11" s="264">
        <v>21395.1773438827</v>
      </c>
      <c r="D11" s="264">
        <v>20270.985347974791</v>
      </c>
      <c r="E11" s="546">
        <f t="shared" si="0"/>
        <v>105.54581820572537</v>
      </c>
      <c r="F11" s="544">
        <f t="shared" si="2"/>
        <v>86.015128216930378</v>
      </c>
      <c r="G11" s="264">
        <v>35025.880283042578</v>
      </c>
      <c r="H11" s="264">
        <v>30375.468216316665</v>
      </c>
      <c r="I11" s="546">
        <f t="shared" si="1"/>
        <v>115.30976258080483</v>
      </c>
      <c r="J11" s="548">
        <f t="shared" si="3"/>
        <v>140.81470487638501</v>
      </c>
      <c r="K11" s="270" t="s">
        <v>331</v>
      </c>
      <c r="L11" s="270" t="s">
        <v>331</v>
      </c>
      <c r="M11" s="546"/>
      <c r="N11" s="548"/>
    </row>
    <row r="12" spans="1:14" ht="13.6" customHeight="1">
      <c r="A12" s="255" t="s">
        <v>10</v>
      </c>
      <c r="B12" s="264">
        <v>36516.261272191725</v>
      </c>
      <c r="C12" s="264">
        <v>38630.145461436128</v>
      </c>
      <c r="D12" s="264">
        <v>35324.432436273892</v>
      </c>
      <c r="E12" s="546">
        <f t="shared" si="0"/>
        <v>109.35814901237499</v>
      </c>
      <c r="F12" s="549">
        <f t="shared" si="2"/>
        <v>105.78888450131171</v>
      </c>
      <c r="G12" s="264">
        <v>50359.835156605252</v>
      </c>
      <c r="H12" s="264">
        <v>46999.467507748683</v>
      </c>
      <c r="I12" s="546">
        <f t="shared" si="1"/>
        <v>107.14979940634977</v>
      </c>
      <c r="J12" s="548">
        <f t="shared" si="3"/>
        <v>137.9107099196813</v>
      </c>
      <c r="K12" s="264">
        <v>102335.85858585859</v>
      </c>
      <c r="L12" s="264">
        <v>97750.740740740745</v>
      </c>
      <c r="M12" s="546">
        <f>K12/L12*100</f>
        <v>104.69062209695035</v>
      </c>
      <c r="N12" s="548">
        <f>K12/$B12*100</f>
        <v>280.24736109496115</v>
      </c>
    </row>
    <row r="13" spans="1:14" ht="13.6" customHeight="1">
      <c r="A13" s="255" t="s">
        <v>11</v>
      </c>
      <c r="B13" s="264">
        <v>26631.407353532348</v>
      </c>
      <c r="C13" s="264">
        <v>21925.292020119199</v>
      </c>
      <c r="D13" s="264">
        <v>19848.450847699834</v>
      </c>
      <c r="E13" s="546">
        <f t="shared" si="0"/>
        <v>110.46349253327266</v>
      </c>
      <c r="F13" s="548">
        <f t="shared" si="2"/>
        <v>82.32870208119536</v>
      </c>
      <c r="G13" s="264">
        <v>29857.533061919814</v>
      </c>
      <c r="H13" s="264">
        <v>26487.748573888803</v>
      </c>
      <c r="I13" s="546">
        <f t="shared" si="1"/>
        <v>112.72204951142164</v>
      </c>
      <c r="J13" s="548">
        <f t="shared" si="3"/>
        <v>112.11398881613952</v>
      </c>
      <c r="K13" s="270" t="s">
        <v>331</v>
      </c>
      <c r="L13" s="270" t="s">
        <v>331</v>
      </c>
      <c r="M13" s="546"/>
      <c r="N13" s="548"/>
    </row>
    <row r="14" spans="1:14" ht="13.6" customHeight="1">
      <c r="A14" s="255" t="s">
        <v>12</v>
      </c>
      <c r="B14" s="264">
        <v>29254.274428741755</v>
      </c>
      <c r="C14" s="264">
        <v>25732.357803616018</v>
      </c>
      <c r="D14" s="264">
        <v>23943.009204004229</v>
      </c>
      <c r="E14" s="546">
        <f t="shared" si="0"/>
        <v>107.47336554217479</v>
      </c>
      <c r="F14" s="548">
        <f t="shared" si="2"/>
        <v>87.961018709575228</v>
      </c>
      <c r="G14" s="264">
        <v>31554.166935410372</v>
      </c>
      <c r="H14" s="264">
        <v>25486.493012362847</v>
      </c>
      <c r="I14" s="546">
        <f t="shared" si="1"/>
        <v>123.8074101450688</v>
      </c>
      <c r="J14" s="548">
        <f t="shared" si="3"/>
        <v>107.86173149592464</v>
      </c>
      <c r="K14" s="270" t="s">
        <v>331</v>
      </c>
      <c r="L14" s="270" t="s">
        <v>331</v>
      </c>
      <c r="M14" s="546"/>
      <c r="N14" s="548"/>
    </row>
    <row r="15" spans="1:14" ht="13.6" customHeight="1">
      <c r="A15" s="255" t="s">
        <v>13</v>
      </c>
      <c r="B15" s="264">
        <v>30838.16958387506</v>
      </c>
      <c r="C15" s="264">
        <v>33834.353380202214</v>
      </c>
      <c r="D15" s="264">
        <v>30955.436103346168</v>
      </c>
      <c r="E15" s="546">
        <f t="shared" si="0"/>
        <v>109.30019938095734</v>
      </c>
      <c r="F15" s="549">
        <f t="shared" si="2"/>
        <v>109.7158289118879</v>
      </c>
      <c r="G15" s="264">
        <v>27623.933426790056</v>
      </c>
      <c r="H15" s="264">
        <v>25833.15999444999</v>
      </c>
      <c r="I15" s="546">
        <f t="shared" si="1"/>
        <v>106.93207270316445</v>
      </c>
      <c r="J15" s="548">
        <f t="shared" si="3"/>
        <v>89.57708514980834</v>
      </c>
      <c r="K15" s="264">
        <v>54425.662049927858</v>
      </c>
      <c r="L15" s="264">
        <v>51789.945599666964</v>
      </c>
      <c r="M15" s="546">
        <f>K15/L15*100</f>
        <v>105.08924351964919</v>
      </c>
      <c r="N15" s="548">
        <f>K15/$B15*100</f>
        <v>176.48797832147091</v>
      </c>
    </row>
    <row r="16" spans="1:14" ht="13.6" customHeight="1">
      <c r="A16" s="255" t="s">
        <v>322</v>
      </c>
      <c r="B16" s="264">
        <v>49547.130278241799</v>
      </c>
      <c r="C16" s="264">
        <v>49734.946563288817</v>
      </c>
      <c r="D16" s="264">
        <v>46630.052411228382</v>
      </c>
      <c r="E16" s="546">
        <f t="shared" si="0"/>
        <v>106.65856886601479</v>
      </c>
      <c r="F16" s="549">
        <f t="shared" si="2"/>
        <v>100.37906591964519</v>
      </c>
      <c r="G16" s="264">
        <v>57931.954535551107</v>
      </c>
      <c r="H16" s="264">
        <v>55005.726572606029</v>
      </c>
      <c r="I16" s="546">
        <f t="shared" si="1"/>
        <v>105.31986057684837</v>
      </c>
      <c r="J16" s="548">
        <f t="shared" si="3"/>
        <v>116.92292613158956</v>
      </c>
      <c r="K16" s="270" t="s">
        <v>331</v>
      </c>
      <c r="L16" s="264">
        <v>48733.333333333336</v>
      </c>
      <c r="M16" s="546"/>
      <c r="N16" s="548"/>
    </row>
    <row r="17" spans="1:14" ht="13.6" customHeight="1">
      <c r="A17" s="255" t="s">
        <v>15</v>
      </c>
      <c r="B17" s="264">
        <v>26300.7832663011</v>
      </c>
      <c r="C17" s="264">
        <v>23655.189736924462</v>
      </c>
      <c r="D17" s="264">
        <v>22030.819712140663</v>
      </c>
      <c r="E17" s="546">
        <f t="shared" si="0"/>
        <v>107.37317106675175</v>
      </c>
      <c r="F17" s="548">
        <f t="shared" si="2"/>
        <v>89.941008590544882</v>
      </c>
      <c r="G17" s="264">
        <v>26991.3534519774</v>
      </c>
      <c r="H17" s="264">
        <v>24704.651845238095</v>
      </c>
      <c r="I17" s="546">
        <f t="shared" si="1"/>
        <v>109.25615799430939</v>
      </c>
      <c r="J17" s="548">
        <f t="shared" si="3"/>
        <v>102.62566395336643</v>
      </c>
      <c r="K17" s="264"/>
      <c r="L17" s="264"/>
      <c r="M17" s="546"/>
      <c r="N17" s="548"/>
    </row>
    <row r="18" spans="1:14" ht="13.6" customHeight="1">
      <c r="A18" s="255" t="s">
        <v>16</v>
      </c>
      <c r="B18" s="264">
        <v>31361.12792624523</v>
      </c>
      <c r="C18" s="264">
        <v>26215.580932578658</v>
      </c>
      <c r="D18" s="264">
        <v>22709.706039106899</v>
      </c>
      <c r="E18" s="546">
        <f t="shared" si="0"/>
        <v>115.43778192211964</v>
      </c>
      <c r="F18" s="548">
        <f t="shared" si="2"/>
        <v>83.59259588568429</v>
      </c>
      <c r="G18" s="264">
        <v>45238.040867079719</v>
      </c>
      <c r="H18" s="264">
        <v>43896.040987018576</v>
      </c>
      <c r="I18" s="546">
        <f t="shared" si="1"/>
        <v>103.05722304309406</v>
      </c>
      <c r="J18" s="548">
        <f t="shared" si="3"/>
        <v>144.24876864591752</v>
      </c>
      <c r="K18" s="270" t="s">
        <v>331</v>
      </c>
      <c r="L18" s="270" t="s">
        <v>331</v>
      </c>
      <c r="M18" s="546"/>
      <c r="N18" s="548"/>
    </row>
    <row r="19" spans="1:14" ht="13.6" customHeight="1">
      <c r="A19" s="255" t="s">
        <v>17</v>
      </c>
      <c r="B19" s="264">
        <v>28331.457239877142</v>
      </c>
      <c r="C19" s="264">
        <v>24677.848397556812</v>
      </c>
      <c r="D19" s="264">
        <v>23004.225601920734</v>
      </c>
      <c r="E19" s="546">
        <f t="shared" si="0"/>
        <v>107.27528422211412</v>
      </c>
      <c r="F19" s="548">
        <f t="shared" si="2"/>
        <v>87.104056062538874</v>
      </c>
      <c r="G19" s="264">
        <v>19152.693008447044</v>
      </c>
      <c r="H19" s="264">
        <v>18743.716467029644</v>
      </c>
      <c r="I19" s="546">
        <f t="shared" si="1"/>
        <v>102.18193943627345</v>
      </c>
      <c r="J19" s="548">
        <f t="shared" si="3"/>
        <v>67.602216314836113</v>
      </c>
      <c r="K19" s="270" t="s">
        <v>331</v>
      </c>
      <c r="L19" s="270" t="s">
        <v>331</v>
      </c>
      <c r="M19" s="546"/>
      <c r="N19" s="548"/>
    </row>
    <row r="20" spans="1:14" ht="13.6" customHeight="1">
      <c r="A20" s="255" t="s">
        <v>18</v>
      </c>
      <c r="B20" s="264">
        <v>25666.74541477831</v>
      </c>
      <c r="C20" s="264">
        <v>25290.20464522186</v>
      </c>
      <c r="D20" s="264">
        <v>25480.778721918145</v>
      </c>
      <c r="E20" s="546">
        <f t="shared" si="0"/>
        <v>99.252086920984254</v>
      </c>
      <c r="F20" s="547">
        <f t="shared" si="2"/>
        <v>98.532962541718888</v>
      </c>
      <c r="G20" s="264">
        <v>31168.993921458099</v>
      </c>
      <c r="H20" s="264">
        <v>25184.734059633029</v>
      </c>
      <c r="I20" s="546">
        <f t="shared" si="1"/>
        <v>123.76145742756464</v>
      </c>
      <c r="J20" s="548">
        <f t="shared" si="3"/>
        <v>121.43726607235416</v>
      </c>
      <c r="K20" s="264"/>
      <c r="L20" s="264">
        <v>13979.305555555555</v>
      </c>
      <c r="M20" s="546"/>
      <c r="N20" s="548"/>
    </row>
    <row r="21" spans="1:14" ht="13.6" customHeight="1">
      <c r="A21" s="255" t="s">
        <v>19</v>
      </c>
      <c r="B21" s="264">
        <v>29725.142382421407</v>
      </c>
      <c r="C21" s="264">
        <v>29628.201758647341</v>
      </c>
      <c r="D21" s="264">
        <v>28386.494011951156</v>
      </c>
      <c r="E21" s="546">
        <f t="shared" si="0"/>
        <v>104.37429062628661</v>
      </c>
      <c r="F21" s="547">
        <f t="shared" si="2"/>
        <v>99.673876671381763</v>
      </c>
      <c r="G21" s="264">
        <v>33909.159251096651</v>
      </c>
      <c r="H21" s="264">
        <v>33105.369384135214</v>
      </c>
      <c r="I21" s="546">
        <f t="shared" si="1"/>
        <v>102.42797431931581</v>
      </c>
      <c r="J21" s="548">
        <f t="shared" si="3"/>
        <v>114.07568318713774</v>
      </c>
      <c r="K21" s="270" t="s">
        <v>331</v>
      </c>
      <c r="L21" s="270" t="s">
        <v>331</v>
      </c>
      <c r="M21" s="546"/>
      <c r="N21" s="548"/>
    </row>
    <row r="22" spans="1:14" ht="13.6" customHeight="1">
      <c r="A22" s="255" t="s">
        <v>20</v>
      </c>
      <c r="B22" s="264">
        <v>33486.593541941838</v>
      </c>
      <c r="C22" s="264">
        <v>31580.833995338333</v>
      </c>
      <c r="D22" s="264">
        <v>28873.441360140972</v>
      </c>
      <c r="E22" s="546">
        <f t="shared" si="0"/>
        <v>109.37675769724784</v>
      </c>
      <c r="F22" s="547">
        <f t="shared" si="2"/>
        <v>94.308887990602713</v>
      </c>
      <c r="G22" s="264">
        <v>41525.22030079479</v>
      </c>
      <c r="H22" s="264">
        <v>40120.906266316299</v>
      </c>
      <c r="I22" s="546">
        <f t="shared" si="1"/>
        <v>103.50020516774192</v>
      </c>
      <c r="J22" s="548">
        <f t="shared" si="3"/>
        <v>124.00550760346705</v>
      </c>
      <c r="K22" s="270" t="s">
        <v>331</v>
      </c>
      <c r="L22" s="270" t="s">
        <v>331</v>
      </c>
      <c r="M22" s="546"/>
      <c r="N22" s="548"/>
    </row>
    <row r="23" spans="1:14" ht="13.6" customHeight="1">
      <c r="A23" s="255" t="s">
        <v>21</v>
      </c>
      <c r="B23" s="264">
        <v>33027.172678950112</v>
      </c>
      <c r="C23" s="264">
        <v>26458.484855865328</v>
      </c>
      <c r="D23" s="264">
        <v>23665.548846461952</v>
      </c>
      <c r="E23" s="546">
        <f t="shared" si="0"/>
        <v>111.8016954836901</v>
      </c>
      <c r="F23" s="548">
        <f t="shared" si="2"/>
        <v>80.111262060069279</v>
      </c>
      <c r="G23" s="264">
        <v>49683.823800939805</v>
      </c>
      <c r="H23" s="264">
        <v>48728.538802013936</v>
      </c>
      <c r="I23" s="546">
        <f t="shared" si="1"/>
        <v>101.96042200815261</v>
      </c>
      <c r="J23" s="548">
        <f t="shared" si="3"/>
        <v>150.43317296307904</v>
      </c>
      <c r="K23" s="264">
        <v>56269.45283650302</v>
      </c>
      <c r="L23" s="264">
        <v>82768.144372880532</v>
      </c>
      <c r="M23" s="546">
        <f>K23/L23*100</f>
        <v>67.984432009255045</v>
      </c>
      <c r="N23" s="548">
        <f>K23/$B23*100</f>
        <v>170.37320567366152</v>
      </c>
    </row>
    <row r="24" spans="1:14" ht="13.6" customHeight="1">
      <c r="A24" s="255" t="s">
        <v>323</v>
      </c>
      <c r="B24" s="264">
        <v>82729.103544119323</v>
      </c>
      <c r="C24" s="264">
        <v>61716.446992943042</v>
      </c>
      <c r="D24" s="264">
        <v>56489.291613366739</v>
      </c>
      <c r="E24" s="546">
        <f t="shared" si="0"/>
        <v>109.25335622077341</v>
      </c>
      <c r="F24" s="548">
        <f t="shared" si="2"/>
        <v>74.600647594385862</v>
      </c>
      <c r="G24" s="264">
        <v>86800.943330591734</v>
      </c>
      <c r="H24" s="264">
        <v>95473.051288959323</v>
      </c>
      <c r="I24" s="546">
        <f t="shared" si="1"/>
        <v>90.916695505917659</v>
      </c>
      <c r="J24" s="548">
        <f t="shared" si="3"/>
        <v>104.92189521224644</v>
      </c>
      <c r="K24" s="264">
        <v>247664.40596993794</v>
      </c>
      <c r="L24" s="264">
        <v>335216.38265562372</v>
      </c>
      <c r="M24" s="546">
        <f>K24/L24*100</f>
        <v>73.881951713669636</v>
      </c>
      <c r="N24" s="548">
        <f>K24/$B24*100</f>
        <v>299.36793142918418</v>
      </c>
    </row>
    <row r="25" spans="1:14" ht="16" customHeight="1">
      <c r="A25" s="253" t="s">
        <v>332</v>
      </c>
      <c r="B25" s="251">
        <v>48618.587594068871</v>
      </c>
      <c r="C25" s="251">
        <v>34311.084272408552</v>
      </c>
      <c r="D25" s="251">
        <v>32436.093302184076</v>
      </c>
      <c r="E25" s="545">
        <f t="shared" si="0"/>
        <v>105.78056966588582</v>
      </c>
      <c r="F25" s="544">
        <f>C25/B25*100</f>
        <v>70.57194782966971</v>
      </c>
      <c r="G25" s="251">
        <v>62309.296800241544</v>
      </c>
      <c r="H25" s="251">
        <v>57968.235031671014</v>
      </c>
      <c r="I25" s="545">
        <f t="shared" si="1"/>
        <v>107.48869060132465</v>
      </c>
      <c r="J25" s="544">
        <f>G25/$B25*100</f>
        <v>128.15941368038187</v>
      </c>
      <c r="K25" s="251">
        <v>137429.30682603613</v>
      </c>
      <c r="L25" s="251">
        <v>134575.35778870026</v>
      </c>
      <c r="M25" s="545">
        <f>K25/L25*100</f>
        <v>102.12070700329619</v>
      </c>
      <c r="N25" s="544">
        <f>K25/$B25*100</f>
        <v>282.66824197665824</v>
      </c>
    </row>
    <row r="26" spans="1:14" ht="13.6" customHeight="1">
      <c r="A26" s="255" t="s">
        <v>24</v>
      </c>
      <c r="B26" s="264">
        <v>38184.519452898006</v>
      </c>
      <c r="C26" s="264">
        <v>30913.37128461901</v>
      </c>
      <c r="D26" s="264">
        <v>28497.494718858259</v>
      </c>
      <c r="E26" s="546">
        <f>C26/D26*100</f>
        <v>108.47750509156877</v>
      </c>
      <c r="F26" s="548">
        <f>C26/B26*100</f>
        <v>80.95786388709638</v>
      </c>
      <c r="G26" s="264">
        <v>40387.981385473307</v>
      </c>
      <c r="H26" s="264">
        <v>33343.764942780821</v>
      </c>
      <c r="I26" s="546">
        <f t="shared" si="1"/>
        <v>121.12603797075894</v>
      </c>
      <c r="J26" s="548">
        <f>G26/$B26*100</f>
        <v>105.77056347479599</v>
      </c>
      <c r="K26" s="270" t="s">
        <v>331</v>
      </c>
      <c r="L26" s="270" t="s">
        <v>331</v>
      </c>
      <c r="M26" s="546"/>
      <c r="N26" s="548"/>
    </row>
    <row r="27" spans="1:14" ht="13.6" customHeight="1">
      <c r="A27" s="255" t="s">
        <v>25</v>
      </c>
      <c r="B27" s="264">
        <v>50181.352030429698</v>
      </c>
      <c r="C27" s="264">
        <v>31899.767204774937</v>
      </c>
      <c r="D27" s="264">
        <v>30045.753701873189</v>
      </c>
      <c r="E27" s="546">
        <f t="shared" si="0"/>
        <v>106.17063403134452</v>
      </c>
      <c r="F27" s="548">
        <f t="shared" ref="F27:F52" si="4">C27/B27*100</f>
        <v>63.56896718412667</v>
      </c>
      <c r="G27" s="264">
        <v>44884.662007273961</v>
      </c>
      <c r="H27" s="264">
        <v>43643.885713463402</v>
      </c>
      <c r="I27" s="546">
        <f t="shared" si="1"/>
        <v>102.84295560197518</v>
      </c>
      <c r="J27" s="548">
        <f t="shared" ref="J27:J52" si="5">G27/$B27*100</f>
        <v>89.444903716536274</v>
      </c>
      <c r="K27" s="270" t="s">
        <v>331</v>
      </c>
      <c r="L27" s="270" t="s">
        <v>331</v>
      </c>
      <c r="M27" s="546"/>
      <c r="N27" s="548"/>
    </row>
    <row r="28" spans="1:14" ht="13.6" customHeight="1">
      <c r="A28" s="255" t="s">
        <v>324</v>
      </c>
      <c r="B28" s="264">
        <v>47653.790045100155</v>
      </c>
      <c r="C28" s="264">
        <v>35567.206857118588</v>
      </c>
      <c r="D28" s="264">
        <v>33494.728978015351</v>
      </c>
      <c r="E28" s="546">
        <f t="shared" si="0"/>
        <v>106.18747469329736</v>
      </c>
      <c r="F28" s="548">
        <f t="shared" si="4"/>
        <v>74.636680153786997</v>
      </c>
      <c r="G28" s="264">
        <v>31598.300734947348</v>
      </c>
      <c r="H28" s="264">
        <v>27365.262367429023</v>
      </c>
      <c r="I28" s="546">
        <f t="shared" si="1"/>
        <v>115.4686562499639</v>
      </c>
      <c r="J28" s="548">
        <f t="shared" si="5"/>
        <v>66.308053787625937</v>
      </c>
      <c r="K28" s="270" t="s">
        <v>331</v>
      </c>
      <c r="L28" s="270" t="s">
        <v>331</v>
      </c>
      <c r="M28" s="546"/>
      <c r="N28" s="548"/>
    </row>
    <row r="29" spans="1:14" ht="13.6" customHeight="1">
      <c r="A29" s="255" t="s">
        <v>27</v>
      </c>
      <c r="B29" s="264">
        <v>34817.60152198498</v>
      </c>
      <c r="C29" s="264">
        <v>28103.755104841952</v>
      </c>
      <c r="D29" s="264">
        <v>26644.541573366292</v>
      </c>
      <c r="E29" s="546">
        <f t="shared" si="0"/>
        <v>105.47659462429739</v>
      </c>
      <c r="F29" s="548">
        <f t="shared" si="4"/>
        <v>80.717091000930424</v>
      </c>
      <c r="G29" s="264">
        <v>25696.418566147328</v>
      </c>
      <c r="H29" s="264">
        <v>25114.666323103414</v>
      </c>
      <c r="I29" s="546">
        <f t="shared" si="1"/>
        <v>102.316384520342</v>
      </c>
      <c r="J29" s="548">
        <f t="shared" si="5"/>
        <v>73.802954376170234</v>
      </c>
      <c r="K29" s="270" t="s">
        <v>331</v>
      </c>
      <c r="L29" s="270" t="s">
        <v>331</v>
      </c>
      <c r="M29" s="546"/>
      <c r="N29" s="548"/>
    </row>
    <row r="30" spans="1:14" ht="13.6" customHeight="1">
      <c r="A30" s="255" t="s">
        <v>333</v>
      </c>
      <c r="B30" s="264">
        <v>31501.462812648228</v>
      </c>
      <c r="C30" s="264">
        <v>24952.858083161045</v>
      </c>
      <c r="D30" s="264">
        <v>23246.842414927934</v>
      </c>
      <c r="E30" s="546">
        <f t="shared" si="0"/>
        <v>107.33869846830292</v>
      </c>
      <c r="F30" s="548">
        <f t="shared" si="4"/>
        <v>79.211744011907172</v>
      </c>
      <c r="G30" s="264">
        <v>22183.961990784752</v>
      </c>
      <c r="H30" s="264">
        <v>22887.827313563266</v>
      </c>
      <c r="I30" s="546">
        <f t="shared" si="1"/>
        <v>96.924717610214543</v>
      </c>
      <c r="J30" s="548">
        <f t="shared" si="5"/>
        <v>70.422005869129407</v>
      </c>
      <c r="K30" s="264">
        <v>49585.346400912669</v>
      </c>
      <c r="L30" s="264">
        <v>55643.175884523698</v>
      </c>
      <c r="M30" s="546">
        <f>K30/L30*100</f>
        <v>89.113077412793899</v>
      </c>
      <c r="N30" s="548">
        <f>K30/$B30*100</f>
        <v>157.4064883774335</v>
      </c>
    </row>
    <row r="31" spans="1:14" ht="13.6" customHeight="1">
      <c r="A31" s="255" t="s">
        <v>29</v>
      </c>
      <c r="B31" s="264">
        <v>41738.245195543095</v>
      </c>
      <c r="C31" s="264">
        <v>42166.468132693473</v>
      </c>
      <c r="D31" s="264">
        <v>41821.917618502637</v>
      </c>
      <c r="E31" s="546">
        <f t="shared" si="0"/>
        <v>100.82385154438352</v>
      </c>
      <c r="F31" s="549">
        <f t="shared" si="4"/>
        <v>101.02597254662757</v>
      </c>
      <c r="G31" s="264">
        <v>44922.927953720035</v>
      </c>
      <c r="H31" s="264">
        <v>37906.690112534568</v>
      </c>
      <c r="I31" s="546">
        <f t="shared" si="1"/>
        <v>118.50923364808739</v>
      </c>
      <c r="J31" s="548">
        <f t="shared" si="5"/>
        <v>107.63013093448646</v>
      </c>
      <c r="K31" s="264">
        <v>174950.30487804877</v>
      </c>
      <c r="L31" s="264">
        <v>164323.28060522696</v>
      </c>
      <c r="M31" s="546">
        <f>K31/L31*100</f>
        <v>106.46714466366598</v>
      </c>
      <c r="N31" s="548">
        <f>K31/$B31*100</f>
        <v>419.1606620221072</v>
      </c>
    </row>
    <row r="32" spans="1:14" ht="13.6" customHeight="1">
      <c r="A32" s="255" t="s">
        <v>30</v>
      </c>
      <c r="B32" s="264">
        <v>56919.484543422332</v>
      </c>
      <c r="C32" s="264">
        <v>36017.851544800593</v>
      </c>
      <c r="D32" s="264">
        <v>35410.81659173168</v>
      </c>
      <c r="E32" s="546">
        <f t="shared" si="0"/>
        <v>101.71426420369716</v>
      </c>
      <c r="F32" s="548">
        <f t="shared" si="4"/>
        <v>63.278597537761513</v>
      </c>
      <c r="G32" s="264">
        <v>46953.423738977071</v>
      </c>
      <c r="H32" s="264">
        <v>44012.240638600211</v>
      </c>
      <c r="I32" s="546">
        <f t="shared" si="1"/>
        <v>106.68264795816222</v>
      </c>
      <c r="J32" s="548">
        <f t="shared" si="5"/>
        <v>82.490950358409478</v>
      </c>
      <c r="K32" s="270" t="s">
        <v>331</v>
      </c>
      <c r="L32" s="270" t="s">
        <v>331</v>
      </c>
      <c r="M32" s="546"/>
      <c r="N32" s="548"/>
    </row>
    <row r="33" spans="1:14" ht="13.6" customHeight="1">
      <c r="A33" s="255" t="s">
        <v>31</v>
      </c>
      <c r="B33" s="264">
        <v>30710.605553700887</v>
      </c>
      <c r="C33" s="264">
        <v>27643.114846573993</v>
      </c>
      <c r="D33" s="264">
        <v>24516.310347281986</v>
      </c>
      <c r="E33" s="546">
        <f t="shared" si="0"/>
        <v>112.75397665880283</v>
      </c>
      <c r="F33" s="547">
        <f t="shared" si="4"/>
        <v>90.011624154518714</v>
      </c>
      <c r="G33" s="264">
        <v>30288.349097162511</v>
      </c>
      <c r="H33" s="264">
        <v>28633.856375459429</v>
      </c>
      <c r="I33" s="546">
        <f t="shared" si="1"/>
        <v>105.77809953367323</v>
      </c>
      <c r="J33" s="548">
        <f t="shared" si="5"/>
        <v>98.62504679108325</v>
      </c>
      <c r="K33" s="270" t="s">
        <v>331</v>
      </c>
      <c r="L33" s="270" t="s">
        <v>331</v>
      </c>
      <c r="M33" s="546"/>
      <c r="N33" s="548"/>
    </row>
    <row r="34" spans="1:14" ht="13.6" customHeight="1">
      <c r="A34" s="255" t="s">
        <v>32</v>
      </c>
      <c r="B34" s="264">
        <v>25835.736355290042</v>
      </c>
      <c r="C34" s="264">
        <v>19384.414911272124</v>
      </c>
      <c r="D34" s="264">
        <v>18210.574191375003</v>
      </c>
      <c r="E34" s="546">
        <f t="shared" si="0"/>
        <v>106.44592920333662</v>
      </c>
      <c r="F34" s="548">
        <f t="shared" si="4"/>
        <v>75.029465561576814</v>
      </c>
      <c r="G34" s="264">
        <v>16704.937523646109</v>
      </c>
      <c r="H34" s="264">
        <v>16291.951057887825</v>
      </c>
      <c r="I34" s="546">
        <f t="shared" si="1"/>
        <v>102.53491103852987</v>
      </c>
      <c r="J34" s="548">
        <f t="shared" si="5"/>
        <v>64.658259760518348</v>
      </c>
      <c r="K34" s="270" t="s">
        <v>331</v>
      </c>
      <c r="L34" s="270" t="s">
        <v>331</v>
      </c>
      <c r="M34" s="546"/>
      <c r="N34" s="548"/>
    </row>
    <row r="35" spans="1:14" ht="13.6" customHeight="1">
      <c r="A35" s="255" t="s">
        <v>325</v>
      </c>
      <c r="B35" s="264">
        <v>59111.8587888642</v>
      </c>
      <c r="C35" s="264">
        <v>45854.399216510574</v>
      </c>
      <c r="D35" s="264">
        <v>43942.199651950694</v>
      </c>
      <c r="E35" s="546">
        <f t="shared" si="0"/>
        <v>104.35162458799441</v>
      </c>
      <c r="F35" s="548">
        <f t="shared" si="4"/>
        <v>77.572250570386174</v>
      </c>
      <c r="G35" s="264">
        <v>92590.004602975983</v>
      </c>
      <c r="H35" s="264">
        <v>86059.876188981449</v>
      </c>
      <c r="I35" s="546">
        <f t="shared" si="1"/>
        <v>107.58788962193582</v>
      </c>
      <c r="J35" s="548">
        <f t="shared" si="5"/>
        <v>156.63524460242243</v>
      </c>
      <c r="K35" s="264">
        <v>128316.50029629629</v>
      </c>
      <c r="L35" s="264">
        <v>127994.9717823235</v>
      </c>
      <c r="M35" s="546">
        <f>K35/L35*100</f>
        <v>100.25120401957635</v>
      </c>
      <c r="N35" s="548">
        <f>K35/$B35*100</f>
        <v>217.07404051464073</v>
      </c>
    </row>
    <row r="36" spans="1:14" ht="18" customHeight="1">
      <c r="A36" s="253" t="s">
        <v>334</v>
      </c>
      <c r="B36" s="251">
        <v>30692.26700525351</v>
      </c>
      <c r="C36" s="251">
        <v>26487.112451663794</v>
      </c>
      <c r="D36" s="251">
        <v>24876.302624937667</v>
      </c>
      <c r="E36" s="545">
        <f t="shared" si="0"/>
        <v>106.47527830406493</v>
      </c>
      <c r="F36" s="544">
        <f t="shared" si="4"/>
        <v>86.298977026135177</v>
      </c>
      <c r="G36" s="251">
        <v>31493.59264104598</v>
      </c>
      <c r="H36" s="251">
        <v>30280.812314390369</v>
      </c>
      <c r="I36" s="545">
        <f t="shared" si="1"/>
        <v>104.00511160025671</v>
      </c>
      <c r="J36" s="544">
        <f t="shared" si="5"/>
        <v>102.61083886587885</v>
      </c>
      <c r="K36" s="251">
        <v>69918.56976620463</v>
      </c>
      <c r="L36" s="251">
        <v>67155.998076459044</v>
      </c>
      <c r="M36" s="545">
        <f>K36/L36*100</f>
        <v>104.11366336421703</v>
      </c>
      <c r="N36" s="544">
        <f>K36/$B36*100</f>
        <v>227.80516588832251</v>
      </c>
    </row>
    <row r="37" spans="1:14" ht="13.6" customHeight="1">
      <c r="A37" s="255" t="s">
        <v>35</v>
      </c>
      <c r="B37" s="264">
        <v>26286.942455082295</v>
      </c>
      <c r="C37" s="264">
        <v>23438.121862163396</v>
      </c>
      <c r="D37" s="264">
        <v>21174.23182110682</v>
      </c>
      <c r="E37" s="546">
        <f t="shared" si="0"/>
        <v>110.69172218469761</v>
      </c>
      <c r="F37" s="548">
        <f t="shared" si="4"/>
        <v>89.162601935212464</v>
      </c>
      <c r="G37" s="264">
        <v>15614.790996784566</v>
      </c>
      <c r="H37" s="264">
        <v>16694.208715596331</v>
      </c>
      <c r="I37" s="546">
        <f t="shared" si="1"/>
        <v>93.534178605282833</v>
      </c>
      <c r="J37" s="548">
        <f t="shared" si="5"/>
        <v>59.401320725931804</v>
      </c>
      <c r="K37" s="264">
        <v>10851.851851851852</v>
      </c>
      <c r="L37" s="264">
        <v>10851.851851851852</v>
      </c>
      <c r="M37" s="546">
        <f>K37/L37*100</f>
        <v>100</v>
      </c>
      <c r="N37" s="548">
        <f>K37/$B37*100</f>
        <v>41.282290134711971</v>
      </c>
    </row>
    <row r="38" spans="1:14" ht="13.6" customHeight="1">
      <c r="A38" s="255" t="s">
        <v>39</v>
      </c>
      <c r="B38" s="264">
        <v>25613.396478537245</v>
      </c>
      <c r="C38" s="264">
        <v>11981.208600759144</v>
      </c>
      <c r="D38" s="264">
        <v>11962.391046446925</v>
      </c>
      <c r="E38" s="546">
        <f t="shared" si="0"/>
        <v>100.15730596198667</v>
      </c>
      <c r="F38" s="548">
        <f t="shared" si="4"/>
        <v>46.777117633730469</v>
      </c>
      <c r="G38" s="264">
        <v>17671.68329588015</v>
      </c>
      <c r="H38" s="264">
        <v>15035.318944099379</v>
      </c>
      <c r="I38" s="546">
        <f t="shared" si="1"/>
        <v>117.53447573398776</v>
      </c>
      <c r="J38" s="548">
        <f t="shared" si="5"/>
        <v>68.993908366226023</v>
      </c>
      <c r="K38" s="270" t="s">
        <v>331</v>
      </c>
      <c r="L38" s="270" t="s">
        <v>331</v>
      </c>
      <c r="M38" s="546"/>
      <c r="N38" s="548"/>
    </row>
    <row r="39" spans="1:14" ht="13.6" customHeight="1">
      <c r="A39" s="500" t="s">
        <v>105</v>
      </c>
      <c r="B39" s="264">
        <v>28859.003016750277</v>
      </c>
      <c r="C39" s="264">
        <v>23209.163514211887</v>
      </c>
      <c r="D39" s="264">
        <v>20309.38767936785</v>
      </c>
      <c r="E39" s="546">
        <f>C39/D39*100</f>
        <v>114.27800719856216</v>
      </c>
      <c r="F39" s="548">
        <f>C39/B39*100</f>
        <v>80.42261023619173</v>
      </c>
      <c r="G39" s="264">
        <v>30196.728990884036</v>
      </c>
      <c r="H39" s="264">
        <v>29315.137157634032</v>
      </c>
      <c r="I39" s="546">
        <f t="shared" si="1"/>
        <v>103.00729220030421</v>
      </c>
      <c r="J39" s="548">
        <f>G39/$B39*100</f>
        <v>104.63538526731959</v>
      </c>
      <c r="K39" s="264">
        <v>37670.121951219509</v>
      </c>
      <c r="L39" s="264">
        <v>37877.777777777781</v>
      </c>
      <c r="M39" s="546">
        <f>K39/L39*100</f>
        <v>99.451773998526122</v>
      </c>
      <c r="N39" s="548">
        <f>K39/$B39*100</f>
        <v>130.53161236843528</v>
      </c>
    </row>
    <row r="40" spans="1:14" ht="13.6" customHeight="1">
      <c r="A40" s="255" t="s">
        <v>43</v>
      </c>
      <c r="B40" s="264">
        <v>32618.726399538948</v>
      </c>
      <c r="C40" s="264">
        <v>27639.729031857391</v>
      </c>
      <c r="D40" s="264">
        <v>27163.933684677682</v>
      </c>
      <c r="E40" s="546">
        <f t="shared" si="0"/>
        <v>101.75157012494141</v>
      </c>
      <c r="F40" s="548">
        <f t="shared" si="4"/>
        <v>84.735770162528695</v>
      </c>
      <c r="G40" s="264">
        <v>32010.273526089004</v>
      </c>
      <c r="H40" s="264">
        <v>30043.638847574548</v>
      </c>
      <c r="I40" s="546">
        <f t="shared" si="1"/>
        <v>106.54592703797339</v>
      </c>
      <c r="J40" s="548">
        <f t="shared" si="5"/>
        <v>98.134651653785781</v>
      </c>
      <c r="K40" s="264">
        <v>101818.52426601986</v>
      </c>
      <c r="L40" s="264">
        <v>89925.001377502966</v>
      </c>
      <c r="M40" s="546">
        <f>K40/L40*100</f>
        <v>113.2260469350322</v>
      </c>
      <c r="N40" s="548">
        <f>K40/$B40*100</f>
        <v>312.14745486647513</v>
      </c>
    </row>
    <row r="41" spans="1:14" ht="13.6" customHeight="1">
      <c r="A41" s="255" t="s">
        <v>45</v>
      </c>
      <c r="B41" s="264">
        <v>32902.27330080542</v>
      </c>
      <c r="C41" s="264">
        <v>15763.492135227298</v>
      </c>
      <c r="D41" s="264">
        <v>13013.819617645744</v>
      </c>
      <c r="E41" s="546">
        <f t="shared" si="0"/>
        <v>121.1288660698294</v>
      </c>
      <c r="F41" s="548">
        <f t="shared" si="4"/>
        <v>47.910039501256648</v>
      </c>
      <c r="G41" s="264">
        <v>24680.673648878892</v>
      </c>
      <c r="H41" s="264">
        <v>26056.526923303256</v>
      </c>
      <c r="I41" s="546">
        <f t="shared" si="1"/>
        <v>94.719736523312747</v>
      </c>
      <c r="J41" s="548">
        <f t="shared" si="5"/>
        <v>75.012062003249881</v>
      </c>
      <c r="K41" s="270" t="s">
        <v>331</v>
      </c>
      <c r="L41" s="270" t="s">
        <v>331</v>
      </c>
      <c r="M41" s="546"/>
      <c r="N41" s="548"/>
    </row>
    <row r="42" spans="1:14" ht="13.6" customHeight="1">
      <c r="A42" s="255" t="s">
        <v>46</v>
      </c>
      <c r="B42" s="264">
        <v>29750.066148873171</v>
      </c>
      <c r="C42" s="264">
        <v>26810.928347225745</v>
      </c>
      <c r="D42" s="264">
        <v>24117.574063210017</v>
      </c>
      <c r="E42" s="546">
        <f t="shared" si="0"/>
        <v>111.16760034386827</v>
      </c>
      <c r="F42" s="547">
        <f t="shared" si="4"/>
        <v>90.120567171381737</v>
      </c>
      <c r="G42" s="264">
        <v>34838.324089042362</v>
      </c>
      <c r="H42" s="264">
        <v>31493.635347463718</v>
      </c>
      <c r="I42" s="546">
        <f t="shared" si="1"/>
        <v>110.62020533570444</v>
      </c>
      <c r="J42" s="548">
        <f t="shared" si="5"/>
        <v>117.1033500050282</v>
      </c>
      <c r="K42" s="264">
        <v>65486.560364464691</v>
      </c>
      <c r="L42" s="264">
        <v>52040.683962264149</v>
      </c>
      <c r="M42" s="546">
        <f>K42/L42*100</f>
        <v>125.83723997930242</v>
      </c>
      <c r="N42" s="548">
        <f>K42/$B42*100</f>
        <v>220.1224025410952</v>
      </c>
    </row>
    <row r="43" spans="1:14" ht="13.6" customHeight="1">
      <c r="A43" s="255" t="s">
        <v>47</v>
      </c>
      <c r="B43" s="264">
        <v>29666.677742972279</v>
      </c>
      <c r="C43" s="264">
        <v>26829.815432687214</v>
      </c>
      <c r="D43" s="264">
        <v>24005.496760693735</v>
      </c>
      <c r="E43" s="546">
        <f t="shared" si="0"/>
        <v>111.7652998400682</v>
      </c>
      <c r="F43" s="547">
        <f t="shared" si="4"/>
        <v>90.437546344544472</v>
      </c>
      <c r="G43" s="264">
        <v>34941.939939939941</v>
      </c>
      <c r="H43" s="264">
        <v>33427.538850740872</v>
      </c>
      <c r="I43" s="546">
        <f t="shared" si="1"/>
        <v>104.53039960842199</v>
      </c>
      <c r="J43" s="548">
        <f t="shared" si="5"/>
        <v>117.78177604742854</v>
      </c>
      <c r="K43" s="264">
        <v>55955.658555426802</v>
      </c>
      <c r="L43" s="264">
        <v>61303.697447447448</v>
      </c>
      <c r="M43" s="546">
        <f>K43/L43*100</f>
        <v>91.27615606447678</v>
      </c>
      <c r="N43" s="548">
        <f>K43/$B43*100</f>
        <v>188.61450897946301</v>
      </c>
    </row>
    <row r="44" spans="1:14" ht="13.6" customHeight="1">
      <c r="A44" s="500" t="s">
        <v>106</v>
      </c>
      <c r="B44" s="264">
        <v>29379.936717885343</v>
      </c>
      <c r="C44" s="264">
        <v>24529.369951889334</v>
      </c>
      <c r="D44" s="264">
        <v>22512.899682495619</v>
      </c>
      <c r="E44" s="546">
        <f>C44/D44*100</f>
        <v>108.95695489178398</v>
      </c>
      <c r="F44" s="548">
        <f>C44/B44*100</f>
        <v>83.490206896724956</v>
      </c>
      <c r="G44" s="264">
        <v>38385.786457235656</v>
      </c>
      <c r="H44" s="264">
        <v>41687.963303540892</v>
      </c>
      <c r="I44" s="546">
        <f t="shared" si="1"/>
        <v>92.078824234560869</v>
      </c>
      <c r="J44" s="548">
        <f>G44/$B44*100</f>
        <v>130.65306037186903</v>
      </c>
      <c r="K44" s="270" t="s">
        <v>331</v>
      </c>
      <c r="L44" s="270" t="s">
        <v>331</v>
      </c>
      <c r="M44" s="546"/>
      <c r="N44" s="548"/>
    </row>
    <row r="45" spans="1:14" ht="18" customHeight="1">
      <c r="A45" s="253" t="s">
        <v>335</v>
      </c>
      <c r="B45" s="251">
        <v>26102.394775633878</v>
      </c>
      <c r="C45" s="251">
        <v>20573.011670467804</v>
      </c>
      <c r="D45" s="251">
        <v>18976.7538816538</v>
      </c>
      <c r="E45" s="545">
        <f t="shared" si="0"/>
        <v>108.41164826591982</v>
      </c>
      <c r="F45" s="544">
        <f t="shared" si="4"/>
        <v>78.816567779720899</v>
      </c>
      <c r="G45" s="251">
        <v>21429.708373767426</v>
      </c>
      <c r="H45" s="251">
        <v>19185.445425708156</v>
      </c>
      <c r="I45" s="545">
        <f t="shared" si="1"/>
        <v>111.69773699938182</v>
      </c>
      <c r="J45" s="544">
        <f t="shared" si="5"/>
        <v>82.098629485795982</v>
      </c>
      <c r="K45" s="251">
        <v>18431.944444444445</v>
      </c>
      <c r="L45" s="251">
        <v>17835</v>
      </c>
      <c r="M45" s="545">
        <f>K45/L45*100</f>
        <v>103.34703921751863</v>
      </c>
      <c r="N45" s="544">
        <f>K45/$B45*100</f>
        <v>70.613997692082791</v>
      </c>
    </row>
    <row r="46" spans="1:14" ht="13.6" customHeight="1">
      <c r="A46" s="255" t="s">
        <v>36</v>
      </c>
      <c r="B46" s="264">
        <v>24366.650841935203</v>
      </c>
      <c r="C46" s="264">
        <v>12676.354706499969</v>
      </c>
      <c r="D46" s="264">
        <v>10311.005921010503</v>
      </c>
      <c r="E46" s="546">
        <f t="shared" si="0"/>
        <v>122.94003905738866</v>
      </c>
      <c r="F46" s="548">
        <f t="shared" si="4"/>
        <v>52.023377314882602</v>
      </c>
      <c r="G46" s="264">
        <v>26466.420885914347</v>
      </c>
      <c r="H46" s="264">
        <v>24997.392166507281</v>
      </c>
      <c r="I46" s="546">
        <f t="shared" si="1"/>
        <v>105.87672789874193</v>
      </c>
      <c r="J46" s="548">
        <f t="shared" si="5"/>
        <v>108.61739291788686</v>
      </c>
      <c r="K46" s="270" t="s">
        <v>331</v>
      </c>
      <c r="L46" s="270" t="s">
        <v>331</v>
      </c>
      <c r="M46" s="546"/>
      <c r="N46" s="548"/>
    </row>
    <row r="47" spans="1:14" ht="13.6" customHeight="1">
      <c r="A47" s="255" t="s">
        <v>37</v>
      </c>
      <c r="B47" s="264">
        <v>26334.259626442479</v>
      </c>
      <c r="C47" s="264">
        <v>10661.328125</v>
      </c>
      <c r="D47" s="264">
        <v>9907.063197026022</v>
      </c>
      <c r="E47" s="546">
        <f t="shared" si="0"/>
        <v>107.61340583958724</v>
      </c>
      <c r="F47" s="548">
        <f t="shared" si="4"/>
        <v>40.484632096111255</v>
      </c>
      <c r="G47" s="264">
        <v>4992.6829268292686</v>
      </c>
      <c r="H47" s="264">
        <v>5169.80056980057</v>
      </c>
      <c r="I47" s="546">
        <f t="shared" si="1"/>
        <v>96.573994671942756</v>
      </c>
      <c r="J47" s="548">
        <f t="shared" si="5"/>
        <v>18.958888526397256</v>
      </c>
      <c r="K47" s="270" t="s">
        <v>331</v>
      </c>
      <c r="L47" s="270" t="s">
        <v>331</v>
      </c>
      <c r="M47" s="546"/>
      <c r="N47" s="548"/>
    </row>
    <row r="48" spans="1:14" ht="13.6" customHeight="1">
      <c r="A48" s="255" t="s">
        <v>38</v>
      </c>
      <c r="B48" s="264">
        <v>25315.563410827399</v>
      </c>
      <c r="C48" s="264">
        <v>12966.211581323178</v>
      </c>
      <c r="D48" s="264">
        <v>13212.789838654307</v>
      </c>
      <c r="E48" s="546">
        <f t="shared" si="0"/>
        <v>98.133791119497261</v>
      </c>
      <c r="F48" s="548">
        <f t="shared" si="4"/>
        <v>51.218340950601018</v>
      </c>
      <c r="G48" s="264">
        <v>13663.973168060533</v>
      </c>
      <c r="H48" s="264">
        <v>13315.949927457381</v>
      </c>
      <c r="I48" s="546">
        <f t="shared" si="1"/>
        <v>102.61358177598379</v>
      </c>
      <c r="J48" s="548">
        <f t="shared" si="5"/>
        <v>53.974596363186166</v>
      </c>
      <c r="K48" s="270" t="s">
        <v>331</v>
      </c>
      <c r="L48" s="270" t="s">
        <v>331</v>
      </c>
      <c r="M48" s="546"/>
      <c r="N48" s="548"/>
    </row>
    <row r="49" spans="1:14" ht="13.6" customHeight="1">
      <c r="A49" s="255" t="s">
        <v>40</v>
      </c>
      <c r="B49" s="264">
        <v>24481.237236215027</v>
      </c>
      <c r="C49" s="264">
        <v>14421.723235684791</v>
      </c>
      <c r="D49" s="264">
        <v>13436.486862267067</v>
      </c>
      <c r="E49" s="546">
        <f t="shared" si="0"/>
        <v>107.3325444628276</v>
      </c>
      <c r="F49" s="548">
        <f t="shared" si="4"/>
        <v>58.909290803124833</v>
      </c>
      <c r="G49" s="264">
        <v>21077.818700541819</v>
      </c>
      <c r="H49" s="264">
        <v>17123.036760176608</v>
      </c>
      <c r="I49" s="546">
        <f t="shared" si="1"/>
        <v>123.09626496605395</v>
      </c>
      <c r="J49" s="548">
        <f t="shared" si="5"/>
        <v>86.097849128970736</v>
      </c>
      <c r="K49" s="264">
        <v>7055.5555555555557</v>
      </c>
      <c r="L49" s="264">
        <v>7937.5</v>
      </c>
      <c r="M49" s="546">
        <f>K49/L49*100</f>
        <v>88.8888888888889</v>
      </c>
      <c r="N49" s="548">
        <f>K49/$B49*100</f>
        <v>28.820257274899046</v>
      </c>
    </row>
    <row r="50" spans="1:14" ht="13.6" customHeight="1">
      <c r="A50" s="255" t="s">
        <v>326</v>
      </c>
      <c r="B50" s="264">
        <v>26578.715174297478</v>
      </c>
      <c r="C50" s="264">
        <v>9752.9569106788731</v>
      </c>
      <c r="D50" s="264">
        <v>6931.3680889203797</v>
      </c>
      <c r="E50" s="546">
        <f t="shared" si="0"/>
        <v>140.70753111883835</v>
      </c>
      <c r="F50" s="548">
        <f t="shared" si="4"/>
        <v>36.69461389206019</v>
      </c>
      <c r="G50" s="264">
        <v>18041.414983232909</v>
      </c>
      <c r="H50" s="264">
        <v>13982.893208172996</v>
      </c>
      <c r="I50" s="546">
        <f t="shared" si="1"/>
        <v>129.02490718221111</v>
      </c>
      <c r="J50" s="548">
        <f t="shared" si="5"/>
        <v>67.879184019698485</v>
      </c>
      <c r="K50" s="264">
        <v>25257.777777777777</v>
      </c>
      <c r="L50" s="264">
        <v>24433.333333333332</v>
      </c>
      <c r="M50" s="546">
        <f>K50/L50*100</f>
        <v>103.37426102773988</v>
      </c>
      <c r="N50" s="548">
        <f>K50/$B50*100</f>
        <v>95.030093110756937</v>
      </c>
    </row>
    <row r="51" spans="1:14" ht="13.6" customHeight="1">
      <c r="A51" s="255" t="s">
        <v>42</v>
      </c>
      <c r="B51" s="264">
        <v>24872.99546538799</v>
      </c>
      <c r="C51" s="264">
        <v>11654.645614482193</v>
      </c>
      <c r="D51" s="264">
        <v>10114.265031551304</v>
      </c>
      <c r="E51" s="546">
        <f t="shared" si="0"/>
        <v>115.22978266958295</v>
      </c>
      <c r="F51" s="548">
        <f t="shared" si="4"/>
        <v>46.856622599799898</v>
      </c>
      <c r="G51" s="264">
        <v>23064.616413192256</v>
      </c>
      <c r="H51" s="264">
        <v>23555.518327281869</v>
      </c>
      <c r="I51" s="546">
        <f t="shared" si="1"/>
        <v>97.915979146504057</v>
      </c>
      <c r="J51" s="548">
        <f t="shared" si="5"/>
        <v>92.729548579252608</v>
      </c>
      <c r="K51" s="264"/>
      <c r="L51" s="264"/>
      <c r="M51" s="546"/>
      <c r="N51" s="548"/>
    </row>
    <row r="52" spans="1:14" ht="13.6" customHeight="1">
      <c r="A52" s="255" t="s">
        <v>44</v>
      </c>
      <c r="B52" s="264">
        <v>27668.642648565026</v>
      </c>
      <c r="C52" s="264">
        <v>24289.28347442974</v>
      </c>
      <c r="D52" s="264">
        <v>21965.039254156134</v>
      </c>
      <c r="E52" s="546">
        <f t="shared" si="0"/>
        <v>110.58156187830997</v>
      </c>
      <c r="F52" s="548">
        <f t="shared" si="4"/>
        <v>87.786321081744319</v>
      </c>
      <c r="G52" s="264">
        <v>23449.702395704255</v>
      </c>
      <c r="H52" s="264">
        <v>21282.191013818934</v>
      </c>
      <c r="I52" s="546">
        <f t="shared" si="1"/>
        <v>110.1846251660739</v>
      </c>
      <c r="J52" s="548">
        <f t="shared" si="5"/>
        <v>84.751907397670706</v>
      </c>
      <c r="K52" s="270" t="s">
        <v>331</v>
      </c>
      <c r="L52" s="270" t="s">
        <v>331</v>
      </c>
      <c r="M52" s="546"/>
      <c r="N52" s="548"/>
    </row>
    <row r="53" spans="1:14" ht="18" customHeight="1">
      <c r="A53" s="253" t="s">
        <v>336</v>
      </c>
      <c r="B53" s="251">
        <v>30974.093582783844</v>
      </c>
      <c r="C53" s="251">
        <v>24489.656026145516</v>
      </c>
      <c r="D53" s="251">
        <v>22737.147704749299</v>
      </c>
      <c r="E53" s="545">
        <f t="shared" si="0"/>
        <v>107.70768763150602</v>
      </c>
      <c r="F53" s="544">
        <f>C53/B53*100</f>
        <v>79.064964276331438</v>
      </c>
      <c r="G53" s="251">
        <v>34722.98725799864</v>
      </c>
      <c r="H53" s="251">
        <v>31691.227524968392</v>
      </c>
      <c r="I53" s="545">
        <f t="shared" si="1"/>
        <v>109.56655822385433</v>
      </c>
      <c r="J53" s="544">
        <f>G53/$B53*100</f>
        <v>112.10332003806731</v>
      </c>
      <c r="K53" s="251">
        <v>82995.981387478852</v>
      </c>
      <c r="L53" s="251">
        <v>87134.77911646587</v>
      </c>
      <c r="M53" s="545">
        <f>K53/L53*100</f>
        <v>95.250119675571767</v>
      </c>
      <c r="N53" s="544">
        <f>K53/$B53*100</f>
        <v>267.95289801025859</v>
      </c>
    </row>
    <row r="54" spans="1:14" ht="13.6" customHeight="1">
      <c r="A54" s="255" t="s">
        <v>49</v>
      </c>
      <c r="B54" s="264">
        <v>32065.869943815887</v>
      </c>
      <c r="C54" s="264">
        <v>24119.414832637194</v>
      </c>
      <c r="D54" s="264">
        <v>23126.190920715369</v>
      </c>
      <c r="E54" s="546">
        <f t="shared" si="0"/>
        <v>104.29480114268253</v>
      </c>
      <c r="F54" s="548">
        <f>C54/B54*100</f>
        <v>75.218339233889338</v>
      </c>
      <c r="G54" s="264">
        <v>36199.412628329315</v>
      </c>
      <c r="H54" s="264">
        <v>34102.08887745961</v>
      </c>
      <c r="I54" s="546">
        <f t="shared" si="1"/>
        <v>106.15013279217618</v>
      </c>
      <c r="J54" s="548">
        <f>G54/$B54*100</f>
        <v>112.89078603435992</v>
      </c>
      <c r="K54" s="270" t="s">
        <v>331</v>
      </c>
      <c r="L54" s="270" t="s">
        <v>331</v>
      </c>
      <c r="M54" s="546"/>
      <c r="N54" s="548"/>
    </row>
    <row r="55" spans="1:14" ht="13.6" customHeight="1">
      <c r="A55" s="255" t="s">
        <v>50</v>
      </c>
      <c r="B55" s="264">
        <v>26875.509882315266</v>
      </c>
      <c r="C55" s="264">
        <v>26871.625571404944</v>
      </c>
      <c r="D55" s="264">
        <v>26001.672749365931</v>
      </c>
      <c r="E55" s="546">
        <f t="shared" si="0"/>
        <v>103.34575713810653</v>
      </c>
      <c r="F55" s="549">
        <f t="shared" ref="F55:F85" si="6">C55/B55*100</f>
        <v>99.985547024308261</v>
      </c>
      <c r="G55" s="264">
        <v>19735.690390749602</v>
      </c>
      <c r="H55" s="264">
        <v>18234.652209302327</v>
      </c>
      <c r="I55" s="546">
        <f t="shared" si="1"/>
        <v>108.23178947543364</v>
      </c>
      <c r="J55" s="548">
        <f t="shared" ref="J55:J85" si="7">G55/$B55*100</f>
        <v>73.433733823729838</v>
      </c>
      <c r="K55" s="270" t="s">
        <v>331</v>
      </c>
      <c r="L55" s="270" t="s">
        <v>331</v>
      </c>
      <c r="M55" s="546"/>
      <c r="N55" s="548"/>
    </row>
    <row r="56" spans="1:14" ht="13.6" customHeight="1">
      <c r="A56" s="255" t="s">
        <v>51</v>
      </c>
      <c r="B56" s="264">
        <v>25692.810854003776</v>
      </c>
      <c r="C56" s="264">
        <v>27630.706794485737</v>
      </c>
      <c r="D56" s="264">
        <v>25163.008006597967</v>
      </c>
      <c r="E56" s="546">
        <f t="shared" si="0"/>
        <v>109.80685134003343</v>
      </c>
      <c r="F56" s="549">
        <f t="shared" si="6"/>
        <v>107.54256103582367</v>
      </c>
      <c r="G56" s="264">
        <v>40327.296729917776</v>
      </c>
      <c r="H56" s="264">
        <v>35239.878701380178</v>
      </c>
      <c r="I56" s="546">
        <f t="shared" si="1"/>
        <v>114.43653671923208</v>
      </c>
      <c r="J56" s="548">
        <f t="shared" si="7"/>
        <v>156.95945826664376</v>
      </c>
      <c r="K56" s="270" t="s">
        <v>331</v>
      </c>
      <c r="L56" s="270" t="s">
        <v>331</v>
      </c>
      <c r="M56" s="546"/>
      <c r="N56" s="548"/>
    </row>
    <row r="57" spans="1:14" ht="13.6" customHeight="1">
      <c r="A57" s="255" t="s">
        <v>52</v>
      </c>
      <c r="B57" s="264">
        <v>33901.406719467566</v>
      </c>
      <c r="C57" s="264">
        <v>29097.450090438368</v>
      </c>
      <c r="D57" s="264">
        <v>27188.119428015179</v>
      </c>
      <c r="E57" s="546">
        <f t="shared" si="0"/>
        <v>107.02266542369156</v>
      </c>
      <c r="F57" s="548">
        <f t="shared" si="6"/>
        <v>85.829624508558894</v>
      </c>
      <c r="G57" s="264">
        <v>38348.346611005087</v>
      </c>
      <c r="H57" s="264">
        <v>38274.595783153629</v>
      </c>
      <c r="I57" s="546">
        <f t="shared" si="1"/>
        <v>100.19268871778371</v>
      </c>
      <c r="J57" s="548">
        <f t="shared" si="7"/>
        <v>113.11727247289684</v>
      </c>
      <c r="K57" s="270" t="s">
        <v>331</v>
      </c>
      <c r="L57" s="270" t="s">
        <v>331</v>
      </c>
      <c r="M57" s="546"/>
      <c r="N57" s="548"/>
    </row>
    <row r="58" spans="1:14" ht="13.6" customHeight="1">
      <c r="A58" s="255" t="s">
        <v>53</v>
      </c>
      <c r="B58" s="264">
        <v>31313.725561473213</v>
      </c>
      <c r="C58" s="264">
        <v>24736.192551769269</v>
      </c>
      <c r="D58" s="264">
        <v>20948.392657777251</v>
      </c>
      <c r="E58" s="546">
        <f t="shared" si="0"/>
        <v>118.0815776936746</v>
      </c>
      <c r="F58" s="548">
        <f t="shared" si="6"/>
        <v>78.994728695596024</v>
      </c>
      <c r="G58" s="264">
        <v>29517.002066836729</v>
      </c>
      <c r="H58" s="264">
        <v>27930.83065008857</v>
      </c>
      <c r="I58" s="546">
        <f t="shared" si="1"/>
        <v>105.67892676239876</v>
      </c>
      <c r="J58" s="548">
        <f t="shared" si="7"/>
        <v>94.262185471641615</v>
      </c>
      <c r="K58" s="270" t="s">
        <v>331</v>
      </c>
      <c r="L58" s="270" t="s">
        <v>331</v>
      </c>
      <c r="M58" s="546"/>
      <c r="N58" s="548"/>
    </row>
    <row r="59" spans="1:14" ht="13.6" customHeight="1">
      <c r="A59" s="255" t="s">
        <v>54</v>
      </c>
      <c r="B59" s="264">
        <v>26126.398966787103</v>
      </c>
      <c r="C59" s="264">
        <v>23035.108567478019</v>
      </c>
      <c r="D59" s="264">
        <v>21229.066634346844</v>
      </c>
      <c r="E59" s="546">
        <f t="shared" si="0"/>
        <v>108.5074014992687</v>
      </c>
      <c r="F59" s="548">
        <f t="shared" si="6"/>
        <v>88.167943070765887</v>
      </c>
      <c r="G59" s="264">
        <v>28255.494078205855</v>
      </c>
      <c r="H59" s="264">
        <v>24683.527865257696</v>
      </c>
      <c r="I59" s="546">
        <f t="shared" si="1"/>
        <v>114.47105224361277</v>
      </c>
      <c r="J59" s="548">
        <f t="shared" si="7"/>
        <v>108.14920997771389</v>
      </c>
      <c r="K59" s="270" t="s">
        <v>331</v>
      </c>
      <c r="L59" s="270" t="s">
        <v>331</v>
      </c>
      <c r="M59" s="546"/>
      <c r="N59" s="548"/>
    </row>
    <row r="60" spans="1:14" ht="13.6" customHeight="1">
      <c r="A60" s="255" t="s">
        <v>55</v>
      </c>
      <c r="B60" s="264">
        <v>34676.941561697458</v>
      </c>
      <c r="C60" s="264">
        <v>29916.723534017456</v>
      </c>
      <c r="D60" s="264">
        <v>28011.268311668202</v>
      </c>
      <c r="E60" s="546">
        <f t="shared" si="0"/>
        <v>106.80245964284141</v>
      </c>
      <c r="F60" s="548">
        <f t="shared" si="6"/>
        <v>86.272670502931774</v>
      </c>
      <c r="G60" s="264">
        <v>36518.939894040908</v>
      </c>
      <c r="H60" s="264">
        <v>34654.954866587505</v>
      </c>
      <c r="I60" s="546">
        <f t="shared" si="1"/>
        <v>105.37869702796976</v>
      </c>
      <c r="J60" s="548">
        <f t="shared" si="7"/>
        <v>105.31188233272002</v>
      </c>
      <c r="K60" s="270" t="s">
        <v>331</v>
      </c>
      <c r="L60" s="270" t="s">
        <v>331</v>
      </c>
      <c r="M60" s="546"/>
      <c r="N60" s="548"/>
    </row>
    <row r="61" spans="1:14" ht="13.6" customHeight="1">
      <c r="A61" s="255" t="s">
        <v>56</v>
      </c>
      <c r="B61" s="264">
        <v>26921.5302869037</v>
      </c>
      <c r="C61" s="264">
        <v>25288.885472941809</v>
      </c>
      <c r="D61" s="264">
        <v>23760.171320726586</v>
      </c>
      <c r="E61" s="546">
        <f t="shared" si="0"/>
        <v>106.43393573042836</v>
      </c>
      <c r="F61" s="547">
        <f t="shared" si="6"/>
        <v>93.935542309212224</v>
      </c>
      <c r="G61" s="264">
        <v>30146.370860116738</v>
      </c>
      <c r="H61" s="264">
        <v>27798.036104748942</v>
      </c>
      <c r="I61" s="546">
        <f t="shared" si="1"/>
        <v>108.44784410855057</v>
      </c>
      <c r="J61" s="548">
        <f t="shared" si="7"/>
        <v>111.97866740428867</v>
      </c>
      <c r="K61" s="270" t="s">
        <v>331</v>
      </c>
      <c r="L61" s="270" t="s">
        <v>331</v>
      </c>
      <c r="M61" s="546"/>
      <c r="N61" s="548"/>
    </row>
    <row r="62" spans="1:14" ht="13.6" customHeight="1">
      <c r="A62" s="255" t="s">
        <v>57</v>
      </c>
      <c r="B62" s="264">
        <v>32109.477994389716</v>
      </c>
      <c r="C62" s="264">
        <v>21352.677912159135</v>
      </c>
      <c r="D62" s="264">
        <v>19808.36381033239</v>
      </c>
      <c r="E62" s="546">
        <f t="shared" si="0"/>
        <v>107.79627291084589</v>
      </c>
      <c r="F62" s="548">
        <f t="shared" si="6"/>
        <v>66.499610849762036</v>
      </c>
      <c r="G62" s="264">
        <v>36188.527036170039</v>
      </c>
      <c r="H62" s="264">
        <v>31913.704900133755</v>
      </c>
      <c r="I62" s="546">
        <f t="shared" si="1"/>
        <v>113.39494160710362</v>
      </c>
      <c r="J62" s="548">
        <f t="shared" si="7"/>
        <v>112.70356697325641</v>
      </c>
      <c r="K62" s="264"/>
      <c r="L62" s="264"/>
      <c r="M62" s="546"/>
      <c r="N62" s="548"/>
    </row>
    <row r="63" spans="1:14" ht="13.6" customHeight="1">
      <c r="A63" s="255" t="s">
        <v>58</v>
      </c>
      <c r="B63" s="264">
        <v>29768.108040567418</v>
      </c>
      <c r="C63" s="264">
        <v>19975.998842074052</v>
      </c>
      <c r="D63" s="264">
        <v>18749.610444061498</v>
      </c>
      <c r="E63" s="546">
        <f t="shared" si="0"/>
        <v>106.54087401800385</v>
      </c>
      <c r="F63" s="548">
        <f t="shared" si="6"/>
        <v>67.105369326297577</v>
      </c>
      <c r="G63" s="264">
        <v>19261.639164463228</v>
      </c>
      <c r="H63" s="264">
        <v>16395.938469516605</v>
      </c>
      <c r="I63" s="546">
        <f t="shared" si="1"/>
        <v>117.47811325514881</v>
      </c>
      <c r="J63" s="548">
        <f t="shared" si="7"/>
        <v>64.705620989462375</v>
      </c>
      <c r="K63" s="270"/>
      <c r="L63" s="270"/>
      <c r="M63" s="546"/>
      <c r="N63" s="548"/>
    </row>
    <row r="64" spans="1:14" ht="13.6" customHeight="1">
      <c r="A64" s="255" t="s">
        <v>59</v>
      </c>
      <c r="B64" s="264">
        <v>28117.624683538754</v>
      </c>
      <c r="C64" s="264">
        <v>28305.614811058753</v>
      </c>
      <c r="D64" s="264">
        <v>26983.029083455938</v>
      </c>
      <c r="E64" s="546">
        <f t="shared" si="0"/>
        <v>104.90154653694432</v>
      </c>
      <c r="F64" s="549">
        <f t="shared" si="6"/>
        <v>100.6685846675735</v>
      </c>
      <c r="G64" s="264">
        <v>25910.761519216438</v>
      </c>
      <c r="H64" s="264">
        <v>22919.289401906015</v>
      </c>
      <c r="I64" s="546">
        <f t="shared" si="1"/>
        <v>113.05220273130128</v>
      </c>
      <c r="J64" s="548">
        <f t="shared" si="7"/>
        <v>92.15131722839196</v>
      </c>
      <c r="K64" s="264"/>
      <c r="L64" s="264"/>
      <c r="M64" s="546"/>
      <c r="N64" s="548"/>
    </row>
    <row r="65" spans="1:14" ht="13.6" customHeight="1">
      <c r="A65" s="255" t="s">
        <v>60</v>
      </c>
      <c r="B65" s="264">
        <v>32695.068212747465</v>
      </c>
      <c r="C65" s="264">
        <v>23227.751208966725</v>
      </c>
      <c r="D65" s="264">
        <v>20460.787603766024</v>
      </c>
      <c r="E65" s="546">
        <f t="shared" si="0"/>
        <v>113.52325071147999</v>
      </c>
      <c r="F65" s="548">
        <f t="shared" si="6"/>
        <v>71.043593051475781</v>
      </c>
      <c r="G65" s="264">
        <v>43779.625163892983</v>
      </c>
      <c r="H65" s="264">
        <v>37633.356424800702</v>
      </c>
      <c r="I65" s="546">
        <f t="shared" si="1"/>
        <v>116.33197068503259</v>
      </c>
      <c r="J65" s="548">
        <f t="shared" si="7"/>
        <v>133.90284087807399</v>
      </c>
      <c r="K65" s="270" t="s">
        <v>331</v>
      </c>
      <c r="L65" s="270" t="s">
        <v>331</v>
      </c>
      <c r="M65" s="546"/>
      <c r="N65" s="548"/>
    </row>
    <row r="66" spans="1:14" ht="13.6" customHeight="1">
      <c r="A66" s="255" t="s">
        <v>61</v>
      </c>
      <c r="B66" s="264">
        <v>26312.317385245424</v>
      </c>
      <c r="C66" s="264">
        <v>16432.469429153465</v>
      </c>
      <c r="D66" s="264">
        <v>16160.43106279801</v>
      </c>
      <c r="E66" s="546">
        <f t="shared" si="0"/>
        <v>101.68336082928937</v>
      </c>
      <c r="F66" s="548">
        <f t="shared" si="6"/>
        <v>62.451623658081658</v>
      </c>
      <c r="G66" s="264">
        <v>17606.968770675914</v>
      </c>
      <c r="H66" s="264">
        <v>17541.888388331448</v>
      </c>
      <c r="I66" s="546">
        <f t="shared" si="1"/>
        <v>100.37099986560033</v>
      </c>
      <c r="J66" s="548">
        <f t="shared" si="7"/>
        <v>66.915310091801288</v>
      </c>
      <c r="K66" s="264">
        <v>82995.981387478852</v>
      </c>
      <c r="L66" s="264">
        <v>87134.77911646587</v>
      </c>
      <c r="M66" s="546">
        <f>K66/L66*100</f>
        <v>95.250119675571767</v>
      </c>
      <c r="N66" s="548">
        <f>K66/$B66*100</f>
        <v>315.42634642290636</v>
      </c>
    </row>
    <row r="67" spans="1:14" ht="13.6" customHeight="1">
      <c r="A67" s="255" t="s">
        <v>62</v>
      </c>
      <c r="B67" s="264">
        <v>27157.619501588677</v>
      </c>
      <c r="C67" s="264">
        <v>26191.072110437806</v>
      </c>
      <c r="D67" s="264">
        <v>21584.587582207729</v>
      </c>
      <c r="E67" s="546">
        <f t="shared" si="0"/>
        <v>121.34154526087504</v>
      </c>
      <c r="F67" s="547">
        <f t="shared" si="6"/>
        <v>96.440971598801838</v>
      </c>
      <c r="G67" s="264">
        <v>39682.433487125178</v>
      </c>
      <c r="H67" s="264">
        <v>34785.722088684248</v>
      </c>
      <c r="I67" s="546">
        <f t="shared" si="1"/>
        <v>114.07678525677012</v>
      </c>
      <c r="J67" s="548">
        <f t="shared" si="7"/>
        <v>146.11896850828114</v>
      </c>
      <c r="K67" s="270" t="s">
        <v>331</v>
      </c>
      <c r="L67" s="270" t="s">
        <v>331</v>
      </c>
      <c r="M67" s="546"/>
      <c r="N67" s="548"/>
    </row>
    <row r="68" spans="1:14" ht="18" customHeight="1">
      <c r="A68" s="253" t="s">
        <v>337</v>
      </c>
      <c r="B68" s="251">
        <v>47082.193982245939</v>
      </c>
      <c r="C68" s="251">
        <v>28616.246720904466</v>
      </c>
      <c r="D68" s="251">
        <v>26708.483214269647</v>
      </c>
      <c r="E68" s="545">
        <f t="shared" si="0"/>
        <v>107.14291220257522</v>
      </c>
      <c r="F68" s="544">
        <f t="shared" si="6"/>
        <v>60.779339917114463</v>
      </c>
      <c r="G68" s="251">
        <v>37953.178529131605</v>
      </c>
      <c r="H68" s="251">
        <v>35615.277507575833</v>
      </c>
      <c r="I68" s="545">
        <f t="shared" si="1"/>
        <v>106.56432066564263</v>
      </c>
      <c r="J68" s="544">
        <f t="shared" si="7"/>
        <v>80.610471430968659</v>
      </c>
      <c r="K68" s="270" t="s">
        <v>331</v>
      </c>
      <c r="L68" s="270" t="s">
        <v>331</v>
      </c>
      <c r="M68" s="545"/>
      <c r="N68" s="544"/>
    </row>
    <row r="69" spans="1:14" ht="13.6" customHeight="1">
      <c r="A69" s="255" t="s">
        <v>64</v>
      </c>
      <c r="B69" s="264">
        <v>27243.908233272236</v>
      </c>
      <c r="C69" s="264">
        <v>22239.44958580146</v>
      </c>
      <c r="D69" s="264">
        <v>20267.058175458958</v>
      </c>
      <c r="E69" s="546">
        <f t="shared" si="0"/>
        <v>109.73200645731029</v>
      </c>
      <c r="F69" s="548">
        <f t="shared" si="6"/>
        <v>81.630907707437629</v>
      </c>
      <c r="G69" s="264">
        <v>30635.341027100272</v>
      </c>
      <c r="H69" s="264">
        <v>28694.599279057016</v>
      </c>
      <c r="I69" s="546">
        <f t="shared" si="1"/>
        <v>106.76343910284093</v>
      </c>
      <c r="J69" s="548">
        <f t="shared" si="7"/>
        <v>112.44840778639158</v>
      </c>
      <c r="K69" s="270" t="s">
        <v>331</v>
      </c>
      <c r="L69" s="270" t="s">
        <v>331</v>
      </c>
      <c r="M69" s="546"/>
      <c r="N69" s="548"/>
    </row>
    <row r="70" spans="1:14" ht="13.6" customHeight="1">
      <c r="A70" s="255" t="s">
        <v>65</v>
      </c>
      <c r="B70" s="264">
        <v>36726.630924152196</v>
      </c>
      <c r="C70" s="264">
        <v>30906.261161106569</v>
      </c>
      <c r="D70" s="264">
        <v>29366.055910439176</v>
      </c>
      <c r="E70" s="546">
        <f t="shared" si="0"/>
        <v>105.24484886688469</v>
      </c>
      <c r="F70" s="548">
        <f t="shared" si="6"/>
        <v>84.152181627915041</v>
      </c>
      <c r="G70" s="264">
        <v>41657.288994300194</v>
      </c>
      <c r="H70" s="264">
        <v>39352.518641613766</v>
      </c>
      <c r="I70" s="546">
        <f t="shared" ref="I70:I94" si="8">G70/H70*100</f>
        <v>105.85672895215714</v>
      </c>
      <c r="J70" s="548">
        <f t="shared" si="7"/>
        <v>113.42529370671322</v>
      </c>
      <c r="K70" s="270" t="s">
        <v>331</v>
      </c>
      <c r="L70" s="270" t="s">
        <v>331</v>
      </c>
      <c r="M70" s="546"/>
      <c r="N70" s="548"/>
    </row>
    <row r="71" spans="1:14" ht="13.6" customHeight="1">
      <c r="A71" s="255" t="s">
        <v>66</v>
      </c>
      <c r="B71" s="264">
        <v>68870.000146640872</v>
      </c>
      <c r="C71" s="264">
        <v>28719.099350377815</v>
      </c>
      <c r="D71" s="264">
        <v>26605.447410661207</v>
      </c>
      <c r="E71" s="546">
        <f t="shared" si="0"/>
        <v>107.94443298431295</v>
      </c>
      <c r="F71" s="548">
        <f t="shared" si="6"/>
        <v>41.700449091372029</v>
      </c>
      <c r="G71" s="264">
        <v>36419.612721612808</v>
      </c>
      <c r="H71" s="264">
        <v>34115.888886952016</v>
      </c>
      <c r="I71" s="546">
        <f t="shared" si="8"/>
        <v>106.75264197950263</v>
      </c>
      <c r="J71" s="548">
        <f t="shared" si="7"/>
        <v>52.881679459948671</v>
      </c>
      <c r="K71" s="270" t="s">
        <v>331</v>
      </c>
      <c r="L71" s="270" t="s">
        <v>331</v>
      </c>
      <c r="M71" s="546"/>
      <c r="N71" s="548"/>
    </row>
    <row r="72" spans="1:14" ht="13.6" customHeight="1">
      <c r="A72" s="255" t="s">
        <v>67</v>
      </c>
      <c r="B72" s="264">
        <v>34292.259473418853</v>
      </c>
      <c r="C72" s="264">
        <v>28119.836422680513</v>
      </c>
      <c r="D72" s="264">
        <v>25859.463745865076</v>
      </c>
      <c r="E72" s="546">
        <f t="shared" ref="E72:E95" si="9">C72/D72*100</f>
        <v>108.74098820853109</v>
      </c>
      <c r="F72" s="548">
        <f t="shared" si="6"/>
        <v>82.000535556652949</v>
      </c>
      <c r="G72" s="264">
        <v>35825.208983714758</v>
      </c>
      <c r="H72" s="264">
        <v>33195.724936902072</v>
      </c>
      <c r="I72" s="546">
        <f t="shared" si="8"/>
        <v>107.92115265387568</v>
      </c>
      <c r="J72" s="548">
        <f t="shared" si="7"/>
        <v>104.47024936191256</v>
      </c>
      <c r="K72" s="270" t="s">
        <v>331</v>
      </c>
      <c r="L72" s="270" t="s">
        <v>331</v>
      </c>
      <c r="M72" s="546"/>
      <c r="N72" s="548"/>
    </row>
    <row r="73" spans="1:14" ht="18" customHeight="1">
      <c r="A73" s="253" t="s">
        <v>338</v>
      </c>
      <c r="B73" s="251">
        <v>36736.67285555436</v>
      </c>
      <c r="C73" s="251">
        <v>25019.148508182316</v>
      </c>
      <c r="D73" s="251">
        <v>23313.788655076532</v>
      </c>
      <c r="E73" s="545">
        <f t="shared" si="9"/>
        <v>107.31481218405247</v>
      </c>
      <c r="F73" s="544">
        <f t="shared" si="6"/>
        <v>68.104013138466826</v>
      </c>
      <c r="G73" s="251">
        <v>36591.505131525955</v>
      </c>
      <c r="H73" s="251">
        <v>35362.177781213511</v>
      </c>
      <c r="I73" s="545">
        <f t="shared" si="8"/>
        <v>103.476390390655</v>
      </c>
      <c r="J73" s="544">
        <f t="shared" si="7"/>
        <v>99.604842483696899</v>
      </c>
      <c r="K73" s="251">
        <v>10641.025641025641</v>
      </c>
      <c r="L73" s="251">
        <v>8897.2972972972966</v>
      </c>
      <c r="M73" s="545">
        <f>K73/L73*100</f>
        <v>119.59840483534288</v>
      </c>
      <c r="N73" s="544">
        <f>K73/$B73*100</f>
        <v>28.965676023153474</v>
      </c>
    </row>
    <row r="74" spans="1:14" ht="13.6" customHeight="1">
      <c r="A74" s="255" t="s">
        <v>69</v>
      </c>
      <c r="B74" s="264">
        <v>29521.456170442252</v>
      </c>
      <c r="C74" s="264">
        <v>19303.667105841017</v>
      </c>
      <c r="D74" s="264">
        <v>18856.031307550646</v>
      </c>
      <c r="E74" s="546">
        <f t="shared" si="9"/>
        <v>102.37396613841601</v>
      </c>
      <c r="F74" s="548">
        <f t="shared" si="6"/>
        <v>65.388600732942209</v>
      </c>
      <c r="G74" s="264">
        <v>14328.888888888889</v>
      </c>
      <c r="H74" s="264">
        <v>14328.888888888889</v>
      </c>
      <c r="I74" s="546">
        <f t="shared" si="8"/>
        <v>100</v>
      </c>
      <c r="J74" s="548">
        <f t="shared" si="7"/>
        <v>48.537202251003428</v>
      </c>
      <c r="K74" s="270" t="s">
        <v>331</v>
      </c>
      <c r="L74" s="270" t="s">
        <v>331</v>
      </c>
      <c r="M74" s="546"/>
      <c r="N74" s="548"/>
    </row>
    <row r="75" spans="1:14" ht="13.6" customHeight="1">
      <c r="A75" s="255" t="s">
        <v>70</v>
      </c>
      <c r="B75" s="264">
        <v>35619.56633542195</v>
      </c>
      <c r="C75" s="264">
        <v>23958.628823133884</v>
      </c>
      <c r="D75" s="264">
        <v>20616.030591451043</v>
      </c>
      <c r="E75" s="546">
        <f t="shared" si="9"/>
        <v>116.21358785269234</v>
      </c>
      <c r="F75" s="548">
        <f t="shared" si="6"/>
        <v>67.262550581106254</v>
      </c>
      <c r="G75" s="264">
        <v>27110.539110460461</v>
      </c>
      <c r="H75" s="264">
        <v>24030.042896049064</v>
      </c>
      <c r="I75" s="546">
        <f t="shared" si="8"/>
        <v>112.81935378866044</v>
      </c>
      <c r="J75" s="548">
        <f t="shared" si="7"/>
        <v>76.111367710561737</v>
      </c>
      <c r="K75" s="270" t="s">
        <v>331</v>
      </c>
      <c r="L75" s="270" t="s">
        <v>331</v>
      </c>
      <c r="M75" s="546"/>
      <c r="N75" s="548"/>
    </row>
    <row r="76" spans="1:14" ht="13.6" customHeight="1">
      <c r="A76" s="255" t="s">
        <v>71</v>
      </c>
      <c r="B76" s="264">
        <v>34665.064046516476</v>
      </c>
      <c r="C76" s="264">
        <v>11371.309523809523</v>
      </c>
      <c r="D76" s="264">
        <v>9531.9967793333326</v>
      </c>
      <c r="E76" s="546">
        <f t="shared" si="9"/>
        <v>119.29619561416629</v>
      </c>
      <c r="F76" s="548">
        <f t="shared" si="6"/>
        <v>32.803370876657119</v>
      </c>
      <c r="G76" s="264">
        <v>9294.2307692307695</v>
      </c>
      <c r="H76" s="264">
        <v>10705.919311904761</v>
      </c>
      <c r="I76" s="546">
        <f t="shared" si="8"/>
        <v>86.813943748817309</v>
      </c>
      <c r="J76" s="548">
        <f t="shared" si="7"/>
        <v>26.81152054633159</v>
      </c>
      <c r="K76" s="270" t="s">
        <v>331</v>
      </c>
      <c r="L76" s="270" t="s">
        <v>331</v>
      </c>
      <c r="M76" s="546"/>
      <c r="N76" s="548"/>
    </row>
    <row r="77" spans="1:14" ht="13.6" customHeight="1">
      <c r="A77" s="255" t="s">
        <v>72</v>
      </c>
      <c r="B77" s="264">
        <v>37750.86109486247</v>
      </c>
      <c r="C77" s="264">
        <v>20054.074080291277</v>
      </c>
      <c r="D77" s="264">
        <v>17880.893085086664</v>
      </c>
      <c r="E77" s="546">
        <f t="shared" si="9"/>
        <v>112.15364906475016</v>
      </c>
      <c r="F77" s="548">
        <f t="shared" si="6"/>
        <v>53.122163306151563</v>
      </c>
      <c r="G77" s="264">
        <v>85733.221731697879</v>
      </c>
      <c r="H77" s="264">
        <v>82722.411559658227</v>
      </c>
      <c r="I77" s="546">
        <f t="shared" si="8"/>
        <v>103.63965473838768</v>
      </c>
      <c r="J77" s="548">
        <f t="shared" si="7"/>
        <v>227.10269182009557</v>
      </c>
      <c r="K77" s="264"/>
      <c r="L77" s="264"/>
      <c r="M77" s="546"/>
      <c r="N77" s="548"/>
    </row>
    <row r="78" spans="1:14" ht="13.6" customHeight="1">
      <c r="A78" s="255" t="s">
        <v>73</v>
      </c>
      <c r="B78" s="264">
        <v>24402.323022022312</v>
      </c>
      <c r="C78" s="264">
        <v>20696.684368684626</v>
      </c>
      <c r="D78" s="264">
        <v>19333.363680656712</v>
      </c>
      <c r="E78" s="546">
        <f t="shared" si="9"/>
        <v>107.0516476622841</v>
      </c>
      <c r="F78" s="548">
        <f t="shared" si="6"/>
        <v>84.814402096089509</v>
      </c>
      <c r="G78" s="264">
        <v>23892.446960510104</v>
      </c>
      <c r="H78" s="264">
        <v>22080.43385799562</v>
      </c>
      <c r="I78" s="546">
        <f t="shared" si="8"/>
        <v>108.20641982928396</v>
      </c>
      <c r="J78" s="548">
        <f t="shared" si="7"/>
        <v>97.910542938669977</v>
      </c>
      <c r="K78" s="270" t="s">
        <v>331</v>
      </c>
      <c r="L78" s="270" t="s">
        <v>331</v>
      </c>
      <c r="M78" s="546"/>
      <c r="N78" s="548"/>
    </row>
    <row r="79" spans="1:14" ht="13.6" customHeight="1">
      <c r="A79" s="255" t="s">
        <v>90</v>
      </c>
      <c r="B79" s="264">
        <v>38157.099653453261</v>
      </c>
      <c r="C79" s="264">
        <v>20785.991820040901</v>
      </c>
      <c r="D79" s="264">
        <v>18506.044708029196</v>
      </c>
      <c r="E79" s="546">
        <f t="shared" si="9"/>
        <v>112.32001299025561</v>
      </c>
      <c r="F79" s="548">
        <f t="shared" si="6"/>
        <v>54.474768807958249</v>
      </c>
      <c r="G79" s="264">
        <v>33760.606060606064</v>
      </c>
      <c r="H79" s="264">
        <v>30876.914778856528</v>
      </c>
      <c r="I79" s="546">
        <f t="shared" si="8"/>
        <v>109.33931159380015</v>
      </c>
      <c r="J79" s="548">
        <f t="shared" si="7"/>
        <v>88.477914640324855</v>
      </c>
      <c r="K79" s="270" t="s">
        <v>331</v>
      </c>
      <c r="L79" s="270" t="s">
        <v>331</v>
      </c>
      <c r="M79" s="546"/>
      <c r="N79" s="548"/>
    </row>
    <row r="80" spans="1:14" ht="13.6" customHeight="1">
      <c r="A80" s="255" t="s">
        <v>74</v>
      </c>
      <c r="B80" s="264">
        <v>44387.464209950464</v>
      </c>
      <c r="C80" s="264">
        <v>24657.944504962477</v>
      </c>
      <c r="D80" s="264">
        <v>23050.173757866065</v>
      </c>
      <c r="E80" s="546">
        <f t="shared" si="9"/>
        <v>106.97509165868109</v>
      </c>
      <c r="F80" s="548">
        <f t="shared" si="6"/>
        <v>55.551595352083297</v>
      </c>
      <c r="G80" s="264">
        <v>39900.548168882669</v>
      </c>
      <c r="H80" s="264">
        <v>38907.672146771503</v>
      </c>
      <c r="I80" s="546">
        <f t="shared" si="8"/>
        <v>102.55187721939708</v>
      </c>
      <c r="J80" s="548">
        <f t="shared" si="7"/>
        <v>89.891479225204421</v>
      </c>
      <c r="K80" s="270" t="s">
        <v>331</v>
      </c>
      <c r="L80" s="270" t="s">
        <v>331</v>
      </c>
      <c r="M80" s="546"/>
      <c r="N80" s="548"/>
    </row>
    <row r="81" spans="1:14" ht="13.6" customHeight="1">
      <c r="A81" s="255" t="s">
        <v>75</v>
      </c>
      <c r="B81" s="264">
        <v>41218.731093814305</v>
      </c>
      <c r="C81" s="264">
        <v>29265.550771438822</v>
      </c>
      <c r="D81" s="264">
        <v>27526.316732996307</v>
      </c>
      <c r="E81" s="546">
        <f t="shared" si="9"/>
        <v>106.31844084086144</v>
      </c>
      <c r="F81" s="548">
        <f t="shared" si="6"/>
        <v>71.000610632166456</v>
      </c>
      <c r="G81" s="264">
        <v>36822.844068989791</v>
      </c>
      <c r="H81" s="264">
        <v>36366.109369557642</v>
      </c>
      <c r="I81" s="546">
        <f t="shared" si="8"/>
        <v>101.25593501023369</v>
      </c>
      <c r="J81" s="548">
        <f t="shared" si="7"/>
        <v>89.33521991538403</v>
      </c>
      <c r="K81" s="270" t="s">
        <v>331</v>
      </c>
      <c r="L81" s="270" t="s">
        <v>331</v>
      </c>
      <c r="M81" s="546"/>
      <c r="N81" s="548"/>
    </row>
    <row r="82" spans="1:14" ht="13.6" customHeight="1">
      <c r="A82" s="255" t="s">
        <v>76</v>
      </c>
      <c r="B82" s="264">
        <v>36261.41114762974</v>
      </c>
      <c r="C82" s="264">
        <v>23829.643889980456</v>
      </c>
      <c r="D82" s="264">
        <v>22389.877964052226</v>
      </c>
      <c r="E82" s="546">
        <f t="shared" si="9"/>
        <v>106.4304322169144</v>
      </c>
      <c r="F82" s="548">
        <f t="shared" si="6"/>
        <v>65.716261821592397</v>
      </c>
      <c r="G82" s="264">
        <v>25653.398010975445</v>
      </c>
      <c r="H82" s="264">
        <v>26603.594555497002</v>
      </c>
      <c r="I82" s="546">
        <f t="shared" si="8"/>
        <v>96.428315194251752</v>
      </c>
      <c r="J82" s="548">
        <f t="shared" si="7"/>
        <v>70.745724446667879</v>
      </c>
      <c r="K82" s="264"/>
      <c r="L82" s="264"/>
      <c r="M82" s="546"/>
      <c r="N82" s="548"/>
    </row>
    <row r="83" spans="1:14" ht="13.6" customHeight="1">
      <c r="A83" s="255" t="s">
        <v>77</v>
      </c>
      <c r="B83" s="264">
        <v>34569.57442127313</v>
      </c>
      <c r="C83" s="264">
        <v>28133.769067212077</v>
      </c>
      <c r="D83" s="264">
        <v>26712.415847239165</v>
      </c>
      <c r="E83" s="546">
        <f t="shared" si="9"/>
        <v>105.32094599043845</v>
      </c>
      <c r="F83" s="548">
        <f t="shared" si="6"/>
        <v>81.383035626551887</v>
      </c>
      <c r="G83" s="264">
        <v>44967.484507470348</v>
      </c>
      <c r="H83" s="264">
        <v>43755.416792132877</v>
      </c>
      <c r="I83" s="546">
        <f t="shared" si="8"/>
        <v>102.77009751980101</v>
      </c>
      <c r="J83" s="548">
        <f t="shared" si="7"/>
        <v>130.07821259089218</v>
      </c>
      <c r="K83" s="264"/>
      <c r="L83" s="264"/>
      <c r="M83" s="546"/>
      <c r="N83" s="548"/>
    </row>
    <row r="84" spans="1:14" ht="13.6" customHeight="1">
      <c r="A84" s="255" t="s">
        <v>78</v>
      </c>
      <c r="B84" s="264">
        <v>32764.079926709124</v>
      </c>
      <c r="C84" s="264">
        <v>27518.458500360415</v>
      </c>
      <c r="D84" s="264">
        <v>25079.389194844378</v>
      </c>
      <c r="E84" s="546">
        <f t="shared" si="9"/>
        <v>109.72539357544417</v>
      </c>
      <c r="F84" s="548">
        <f t="shared" si="6"/>
        <v>83.98971850244908</v>
      </c>
      <c r="G84" s="264">
        <v>33977.064725800192</v>
      </c>
      <c r="H84" s="264">
        <v>33111.939370015665</v>
      </c>
      <c r="I84" s="546">
        <f t="shared" si="8"/>
        <v>102.61272934247982</v>
      </c>
      <c r="J84" s="548">
        <f t="shared" si="7"/>
        <v>103.70217873294298</v>
      </c>
      <c r="K84" s="552">
        <v>10641.025641025641</v>
      </c>
      <c r="L84" s="552">
        <v>8897.2972972972966</v>
      </c>
      <c r="M84" s="550">
        <f>K84/L84*100</f>
        <v>119.59840483534288</v>
      </c>
      <c r="N84" s="548">
        <f>K84/$B84*100</f>
        <v>32.477718479593641</v>
      </c>
    </row>
    <row r="85" spans="1:14" ht="13.6" customHeight="1">
      <c r="A85" s="255" t="s">
        <v>79</v>
      </c>
      <c r="B85" s="264">
        <v>41483.98980207595</v>
      </c>
      <c r="C85" s="264">
        <v>25462.742341667403</v>
      </c>
      <c r="D85" s="264">
        <v>23670.965879690491</v>
      </c>
      <c r="E85" s="546">
        <f t="shared" si="9"/>
        <v>107.56951140516932</v>
      </c>
      <c r="F85" s="548">
        <f t="shared" si="6"/>
        <v>61.379685182530807</v>
      </c>
      <c r="G85" s="264">
        <v>40832.239482622979</v>
      </c>
      <c r="H85" s="264">
        <v>39525.31616951937</v>
      </c>
      <c r="I85" s="546">
        <f t="shared" si="8"/>
        <v>103.30654739736519</v>
      </c>
      <c r="J85" s="548">
        <f t="shared" si="7"/>
        <v>98.428911195469553</v>
      </c>
      <c r="K85" s="270" t="s">
        <v>331</v>
      </c>
      <c r="L85" s="270" t="s">
        <v>331</v>
      </c>
      <c r="M85" s="546"/>
      <c r="N85" s="548"/>
    </row>
    <row r="86" spans="1:14" ht="18" customHeight="1">
      <c r="A86" s="253" t="s">
        <v>339</v>
      </c>
      <c r="B86" s="251">
        <v>52713.793644306927</v>
      </c>
      <c r="C86" s="251">
        <v>43455.322124284328</v>
      </c>
      <c r="D86" s="251">
        <v>39307.354083672872</v>
      </c>
      <c r="E86" s="545">
        <f t="shared" si="9"/>
        <v>110.55265137353622</v>
      </c>
      <c r="F86" s="544">
        <f>C86/B86*100</f>
        <v>82.436339940746208</v>
      </c>
      <c r="G86" s="251">
        <v>34691.624010593056</v>
      </c>
      <c r="H86" s="251">
        <v>33410.400470606168</v>
      </c>
      <c r="I86" s="545">
        <f t="shared" si="8"/>
        <v>103.83480449782124</v>
      </c>
      <c r="J86" s="544">
        <f>G86/$B86*100</f>
        <v>65.81128318079179</v>
      </c>
      <c r="K86" s="251"/>
      <c r="L86" s="251"/>
      <c r="M86" s="546"/>
      <c r="N86" s="548"/>
    </row>
    <row r="87" spans="1:14" ht="13.6" customHeight="1">
      <c r="A87" s="255" t="s">
        <v>81</v>
      </c>
      <c r="B87" s="264">
        <v>66661.08817687635</v>
      </c>
      <c r="C87" s="264">
        <v>29107.799262605266</v>
      </c>
      <c r="D87" s="264">
        <v>26102.803861103548</v>
      </c>
      <c r="E87" s="546">
        <f t="shared" si="9"/>
        <v>111.51215561934148</v>
      </c>
      <c r="F87" s="548">
        <f>C87/B87*100</f>
        <v>43.665352694770874</v>
      </c>
      <c r="G87" s="264">
        <v>42093.849205335915</v>
      </c>
      <c r="H87" s="264">
        <v>39522.487745527818</v>
      </c>
      <c r="I87" s="546">
        <f t="shared" si="8"/>
        <v>106.50607187574892</v>
      </c>
      <c r="J87" s="548">
        <f>G87/$B87*100</f>
        <v>63.146057702576762</v>
      </c>
      <c r="K87" s="270"/>
      <c r="L87" s="270"/>
      <c r="M87" s="546"/>
      <c r="N87" s="548"/>
    </row>
    <row r="88" spans="1:14" ht="13.6" customHeight="1">
      <c r="A88" s="255" t="s">
        <v>82</v>
      </c>
      <c r="B88" s="264">
        <v>70352.273623384812</v>
      </c>
      <c r="C88" s="264">
        <v>85173.126332470827</v>
      </c>
      <c r="D88" s="264">
        <v>79724.118441253871</v>
      </c>
      <c r="E88" s="546">
        <f>C88/D88*100</f>
        <v>106.83482990813144</v>
      </c>
      <c r="F88" s="549">
        <f t="shared" ref="F88:F95" si="10">C88/B88*100</f>
        <v>121.06662932946011</v>
      </c>
      <c r="G88" s="264">
        <v>50447.92795723617</v>
      </c>
      <c r="H88" s="264">
        <v>50700.16739286251</v>
      </c>
      <c r="I88" s="546">
        <f t="shared" si="8"/>
        <v>99.502487962866468</v>
      </c>
      <c r="J88" s="548">
        <f t="shared" ref="J88:J94" si="11">G88/$B88*100</f>
        <v>71.707601416406092</v>
      </c>
      <c r="K88" s="264"/>
      <c r="L88" s="270"/>
      <c r="M88" s="546"/>
      <c r="N88" s="548"/>
    </row>
    <row r="89" spans="1:14" ht="13.6" customHeight="1">
      <c r="A89" s="255" t="s">
        <v>83</v>
      </c>
      <c r="B89" s="264">
        <v>40951.629208822087</v>
      </c>
      <c r="C89" s="264">
        <v>30172.973178113818</v>
      </c>
      <c r="D89" s="264">
        <v>27555.406234774338</v>
      </c>
      <c r="E89" s="546">
        <f t="shared" si="9"/>
        <v>109.49928635069864</v>
      </c>
      <c r="F89" s="548">
        <f t="shared" si="10"/>
        <v>73.679542819297026</v>
      </c>
      <c r="G89" s="264">
        <v>28932.702716012736</v>
      </c>
      <c r="H89" s="264">
        <v>27193.791337682349</v>
      </c>
      <c r="I89" s="546">
        <f t="shared" si="8"/>
        <v>106.39451614795905</v>
      </c>
      <c r="J89" s="548">
        <f t="shared" si="11"/>
        <v>70.650919816835639</v>
      </c>
      <c r="K89" s="270"/>
      <c r="L89" s="270"/>
      <c r="M89" s="546"/>
      <c r="N89" s="548"/>
    </row>
    <row r="90" spans="1:14" ht="13.6" customHeight="1">
      <c r="A90" s="255" t="s">
        <v>84</v>
      </c>
      <c r="B90" s="264">
        <v>45611.02629105591</v>
      </c>
      <c r="C90" s="264">
        <v>28373.675297093545</v>
      </c>
      <c r="D90" s="264">
        <v>25690.064669075502</v>
      </c>
      <c r="E90" s="546">
        <f t="shared" si="9"/>
        <v>110.44610304639851</v>
      </c>
      <c r="F90" s="548">
        <f t="shared" si="10"/>
        <v>62.207929977356102</v>
      </c>
      <c r="G90" s="264">
        <v>48014.474952026481</v>
      </c>
      <c r="H90" s="264">
        <v>46629.539134969607</v>
      </c>
      <c r="I90" s="546">
        <f t="shared" si="8"/>
        <v>102.97008257587142</v>
      </c>
      <c r="J90" s="548">
        <f t="shared" si="11"/>
        <v>105.26944657117237</v>
      </c>
      <c r="K90" s="270"/>
      <c r="L90" s="270"/>
      <c r="M90" s="546"/>
      <c r="N90" s="548"/>
    </row>
    <row r="91" spans="1:14" ht="13.6" customHeight="1">
      <c r="A91" s="255" t="s">
        <v>85</v>
      </c>
      <c r="B91" s="264">
        <v>40330.264071479389</v>
      </c>
      <c r="C91" s="264">
        <v>26981.478628416717</v>
      </c>
      <c r="D91" s="264">
        <v>26225.806232243282</v>
      </c>
      <c r="E91" s="546">
        <f t="shared" si="9"/>
        <v>102.88140768478789</v>
      </c>
      <c r="F91" s="548">
        <f t="shared" si="10"/>
        <v>66.901319020862502</v>
      </c>
      <c r="G91" s="264">
        <v>31024.796152380954</v>
      </c>
      <c r="H91" s="264">
        <v>28637.43822893871</v>
      </c>
      <c r="I91" s="546">
        <f t="shared" si="8"/>
        <v>108.33649261626262</v>
      </c>
      <c r="J91" s="548">
        <f t="shared" si="11"/>
        <v>76.926836128308324</v>
      </c>
      <c r="K91" s="264"/>
      <c r="L91" s="264"/>
      <c r="M91" s="546"/>
      <c r="N91" s="548"/>
    </row>
    <row r="92" spans="1:14" ht="13.6" customHeight="1">
      <c r="A92" s="255" t="s">
        <v>86</v>
      </c>
      <c r="B92" s="264">
        <v>82470.639259422504</v>
      </c>
      <c r="C92" s="264">
        <v>64229.542327627198</v>
      </c>
      <c r="D92" s="264">
        <v>44532.36131886088</v>
      </c>
      <c r="E92" s="546">
        <f t="shared" si="9"/>
        <v>144.23116229505649</v>
      </c>
      <c r="F92" s="548">
        <f t="shared" si="10"/>
        <v>77.881707847061207</v>
      </c>
      <c r="G92" s="264">
        <v>23663.157894736843</v>
      </c>
      <c r="H92" s="264">
        <v>20657.407407407409</v>
      </c>
      <c r="I92" s="546">
        <f t="shared" si="8"/>
        <v>114.55047300007078</v>
      </c>
      <c r="J92" s="548">
        <f t="shared" si="11"/>
        <v>28.692827056064392</v>
      </c>
      <c r="K92" s="270"/>
      <c r="L92" s="270"/>
      <c r="M92" s="546"/>
      <c r="N92" s="548"/>
    </row>
    <row r="93" spans="1:14" ht="13.6" customHeight="1">
      <c r="A93" s="255" t="s">
        <v>87</v>
      </c>
      <c r="B93" s="264">
        <v>73470.078494182642</v>
      </c>
      <c r="C93" s="264">
        <v>65098.026008267952</v>
      </c>
      <c r="D93" s="264">
        <v>63260.483834588988</v>
      </c>
      <c r="E93" s="546">
        <f t="shared" si="9"/>
        <v>102.90472355299036</v>
      </c>
      <c r="F93" s="548">
        <f t="shared" si="10"/>
        <v>88.60481347304183</v>
      </c>
      <c r="G93" s="264">
        <v>36859.580973468015</v>
      </c>
      <c r="H93" s="264">
        <v>36873.45210184568</v>
      </c>
      <c r="I93" s="546">
        <f t="shared" si="8"/>
        <v>99.962381801575418</v>
      </c>
      <c r="J93" s="548">
        <f t="shared" si="11"/>
        <v>50.169513533848416</v>
      </c>
      <c r="K93" s="270"/>
      <c r="L93" s="270"/>
      <c r="M93" s="546"/>
      <c r="N93" s="548"/>
    </row>
    <row r="94" spans="1:14" ht="13.6" customHeight="1">
      <c r="A94" s="255" t="s">
        <v>88</v>
      </c>
      <c r="B94" s="264">
        <v>37663.685005651249</v>
      </c>
      <c r="C94" s="264">
        <v>19034.958194444444</v>
      </c>
      <c r="D94" s="264">
        <v>20258.906999999999</v>
      </c>
      <c r="E94" s="546">
        <f t="shared" si="9"/>
        <v>93.958465747655808</v>
      </c>
      <c r="F94" s="548">
        <f t="shared" si="10"/>
        <v>50.539287888554561</v>
      </c>
      <c r="G94" s="264">
        <v>8984.8484848484841</v>
      </c>
      <c r="H94" s="264">
        <v>11670</v>
      </c>
      <c r="I94" s="546">
        <f t="shared" si="8"/>
        <v>76.990989587390615</v>
      </c>
      <c r="J94" s="548">
        <f t="shared" si="11"/>
        <v>23.855468426683029</v>
      </c>
      <c r="K94" s="270"/>
      <c r="L94" s="270"/>
      <c r="M94" s="546"/>
      <c r="N94" s="548"/>
    </row>
    <row r="95" spans="1:14" ht="13.6" customHeight="1">
      <c r="A95" s="255" t="s">
        <v>89</v>
      </c>
      <c r="B95" s="264">
        <v>98291.015931012807</v>
      </c>
      <c r="C95" s="264">
        <v>58476.865189792203</v>
      </c>
      <c r="D95" s="264">
        <v>55567.541159319298</v>
      </c>
      <c r="E95" s="546">
        <f t="shared" si="9"/>
        <v>105.23565371037652</v>
      </c>
      <c r="F95" s="548">
        <f t="shared" si="10"/>
        <v>59.493601359085723</v>
      </c>
      <c r="G95" s="264">
        <v>58278.714358974357</v>
      </c>
      <c r="H95" s="264">
        <v>55344.874444444446</v>
      </c>
      <c r="I95" s="546">
        <f>G95/H95*100</f>
        <v>105.30101467205408</v>
      </c>
      <c r="J95" s="548">
        <f>G95/$B95*100</f>
        <v>59.292005283451587</v>
      </c>
      <c r="K95" s="270" t="s">
        <v>331</v>
      </c>
      <c r="L95" s="270" t="s">
        <v>331</v>
      </c>
      <c r="M95" s="546"/>
      <c r="N95" s="548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>
      <c r="D190" s="245"/>
      <c r="H190" s="245"/>
    </row>
    <row r="191" spans="1:14">
      <c r="D191" s="245"/>
      <c r="H191" s="245"/>
    </row>
    <row r="192" spans="1:14">
      <c r="D192" s="245"/>
      <c r="H192" s="245"/>
    </row>
    <row r="193" spans="4:8">
      <c r="D193" s="245"/>
      <c r="H193" s="245"/>
    </row>
    <row r="194" spans="4:8">
      <c r="D194" s="245"/>
      <c r="H194" s="245"/>
    </row>
    <row r="195" spans="4:8">
      <c r="D195" s="245"/>
      <c r="H195" s="245"/>
    </row>
    <row r="196" spans="4:8">
      <c r="D196" s="245"/>
      <c r="H196" s="245"/>
    </row>
    <row r="197" spans="4:8">
      <c r="D197" s="245"/>
      <c r="H197" s="245"/>
    </row>
    <row r="198" spans="4:8">
      <c r="D198" s="245"/>
      <c r="H198" s="245"/>
    </row>
    <row r="199" spans="4:8">
      <c r="D199" s="245"/>
      <c r="H199" s="245"/>
    </row>
    <row r="200" spans="4:8">
      <c r="D200" s="245"/>
      <c r="H200" s="245"/>
    </row>
    <row r="201" spans="4:8">
      <c r="D201" s="245"/>
      <c r="H201" s="245"/>
    </row>
    <row r="202" spans="4:8">
      <c r="D202" s="245"/>
      <c r="H202" s="245"/>
    </row>
    <row r="203" spans="4:8">
      <c r="D203" s="245"/>
      <c r="H203" s="245"/>
    </row>
    <row r="204" spans="4:8">
      <c r="D204" s="245"/>
      <c r="H204" s="245"/>
    </row>
    <row r="205" spans="4:8">
      <c r="D205" s="245"/>
      <c r="H205" s="245"/>
    </row>
    <row r="206" spans="4:8">
      <c r="D206" s="245"/>
      <c r="H206" s="245"/>
    </row>
    <row r="207" spans="4:8">
      <c r="D207" s="245"/>
      <c r="H207" s="245"/>
    </row>
    <row r="208" spans="4:8">
      <c r="D208" s="245"/>
      <c r="H208" s="245"/>
    </row>
    <row r="209" spans="4:8">
      <c r="D209" s="245"/>
      <c r="H209" s="245"/>
    </row>
    <row r="210" spans="4:8">
      <c r="D210" s="245"/>
      <c r="H210" s="245"/>
    </row>
    <row r="211" spans="4:8">
      <c r="D211" s="245"/>
      <c r="H211" s="245"/>
    </row>
    <row r="212" spans="4:8">
      <c r="D212" s="245"/>
      <c r="H212" s="245"/>
    </row>
    <row r="213" spans="4:8">
      <c r="D213" s="245"/>
      <c r="H213" s="245"/>
    </row>
    <row r="214" spans="4:8">
      <c r="D214" s="245"/>
      <c r="H214" s="245"/>
    </row>
    <row r="215" spans="4:8">
      <c r="D215" s="245"/>
      <c r="H215" s="245"/>
    </row>
    <row r="216" spans="4:8">
      <c r="D216" s="245"/>
      <c r="H216" s="245"/>
    </row>
    <row r="217" spans="4:8">
      <c r="D217" s="245"/>
      <c r="H217" s="245"/>
    </row>
    <row r="218" spans="4:8">
      <c r="D218" s="245"/>
      <c r="H218" s="245"/>
    </row>
    <row r="219" spans="4:8">
      <c r="D219" s="245"/>
      <c r="H219" s="245"/>
    </row>
    <row r="220" spans="4:8">
      <c r="D220" s="245"/>
      <c r="H220" s="245"/>
    </row>
    <row r="221" spans="4:8">
      <c r="D221" s="245"/>
      <c r="H221" s="245"/>
    </row>
    <row r="222" spans="4:8">
      <c r="D222" s="245"/>
      <c r="H222" s="245"/>
    </row>
    <row r="223" spans="4:8">
      <c r="D223" s="245"/>
      <c r="H223" s="245"/>
    </row>
    <row r="224" spans="4:8">
      <c r="D224" s="245"/>
      <c r="H224" s="245"/>
    </row>
    <row r="225" spans="4:8">
      <c r="D225" s="245"/>
      <c r="H225" s="245"/>
    </row>
    <row r="226" spans="4:8">
      <c r="D226" s="245"/>
      <c r="H226" s="245"/>
    </row>
    <row r="227" spans="4:8">
      <c r="D227" s="245"/>
      <c r="H227" s="245"/>
    </row>
    <row r="228" spans="4:8">
      <c r="D228" s="245"/>
      <c r="H228" s="245"/>
    </row>
    <row r="229" spans="4:8">
      <c r="D229" s="245"/>
      <c r="H229" s="245"/>
    </row>
    <row r="230" spans="4:8">
      <c r="D230" s="245"/>
      <c r="H230" s="245"/>
    </row>
    <row r="231" spans="4:8">
      <c r="D231" s="245"/>
      <c r="H231" s="245"/>
    </row>
    <row r="232" spans="4:8">
      <c r="D232" s="245"/>
      <c r="H232" s="245"/>
    </row>
    <row r="233" spans="4:8">
      <c r="D233" s="245"/>
      <c r="H233" s="245"/>
    </row>
    <row r="234" spans="4:8">
      <c r="D234" s="245"/>
      <c r="H234" s="245"/>
    </row>
    <row r="235" spans="4:8">
      <c r="D235" s="245"/>
      <c r="H235" s="245"/>
    </row>
    <row r="236" spans="4:8">
      <c r="D236" s="245"/>
      <c r="H236" s="245"/>
    </row>
    <row r="237" spans="4:8">
      <c r="D237" s="245"/>
      <c r="H237" s="245"/>
    </row>
    <row r="238" spans="4:8">
      <c r="D238" s="245"/>
      <c r="H238" s="245"/>
    </row>
    <row r="239" spans="4:8">
      <c r="D239" s="245"/>
      <c r="H239" s="245"/>
    </row>
    <row r="240" spans="4:8">
      <c r="D240" s="245"/>
      <c r="H240" s="245"/>
    </row>
    <row r="241" spans="4:8">
      <c r="D241" s="245"/>
      <c r="H241" s="245"/>
    </row>
    <row r="242" spans="4:8">
      <c r="D242" s="245"/>
      <c r="H242" s="245"/>
    </row>
    <row r="243" spans="4:8">
      <c r="D243" s="245"/>
      <c r="H243" s="245"/>
    </row>
    <row r="244" spans="4:8">
      <c r="D244" s="245"/>
      <c r="H244" s="245"/>
    </row>
    <row r="245" spans="4:8">
      <c r="D245" s="245"/>
      <c r="H245" s="245"/>
    </row>
    <row r="246" spans="4:8">
      <c r="D246" s="245"/>
      <c r="H246" s="245"/>
    </row>
    <row r="247" spans="4:8">
      <c r="D247" s="245"/>
      <c r="H247" s="245"/>
    </row>
    <row r="248" spans="4:8">
      <c r="D248" s="245"/>
      <c r="H248" s="245"/>
    </row>
    <row r="249" spans="4:8">
      <c r="D249" s="245"/>
      <c r="H249" s="245"/>
    </row>
    <row r="250" spans="4:8">
      <c r="D250" s="245"/>
      <c r="H250" s="245"/>
    </row>
    <row r="251" spans="4:8">
      <c r="D251" s="245"/>
      <c r="H251" s="245"/>
    </row>
    <row r="252" spans="4:8">
      <c r="D252" s="245"/>
      <c r="H252" s="245"/>
    </row>
    <row r="253" spans="4:8">
      <c r="D253" s="245"/>
      <c r="H253" s="245"/>
    </row>
    <row r="254" spans="4:8">
      <c r="D254" s="245"/>
      <c r="H254" s="245"/>
    </row>
    <row r="255" spans="4:8">
      <c r="D255" s="245"/>
      <c r="H255" s="245"/>
    </row>
    <row r="256" spans="4:8">
      <c r="D256" s="245"/>
      <c r="H256" s="245"/>
    </row>
    <row r="257" spans="4:8">
      <c r="D257" s="245"/>
      <c r="H257" s="245"/>
    </row>
    <row r="258" spans="4:8">
      <c r="D258" s="245"/>
      <c r="H258" s="245"/>
    </row>
    <row r="259" spans="4:8">
      <c r="D259" s="245"/>
      <c r="H259" s="245"/>
    </row>
    <row r="260" spans="4:8">
      <c r="D260" s="245"/>
      <c r="H260" s="245"/>
    </row>
    <row r="261" spans="4:8">
      <c r="D261" s="245"/>
      <c r="H261" s="245"/>
    </row>
    <row r="262" spans="4:8">
      <c r="D262" s="245"/>
      <c r="H262" s="245"/>
    </row>
    <row r="263" spans="4:8">
      <c r="D263" s="245"/>
      <c r="H263" s="245"/>
    </row>
    <row r="264" spans="4:8">
      <c r="D264" s="245"/>
      <c r="H264" s="245"/>
    </row>
    <row r="265" spans="4:8">
      <c r="D265" s="245"/>
      <c r="H265" s="245"/>
    </row>
    <row r="266" spans="4:8">
      <c r="D266" s="245"/>
      <c r="H266" s="245"/>
    </row>
    <row r="267" spans="4:8">
      <c r="D267" s="245"/>
      <c r="H267" s="245"/>
    </row>
    <row r="268" spans="4:8">
      <c r="D268" s="245"/>
      <c r="H268" s="245"/>
    </row>
    <row r="269" spans="4:8">
      <c r="D269" s="245"/>
      <c r="H269" s="245"/>
    </row>
    <row r="270" spans="4:8">
      <c r="D270" s="245"/>
      <c r="H270" s="245"/>
    </row>
    <row r="271" spans="4:8">
      <c r="D271" s="245"/>
      <c r="H271" s="245"/>
    </row>
    <row r="272" spans="4:8">
      <c r="D272" s="245"/>
      <c r="H272" s="245"/>
    </row>
    <row r="273" spans="4:8">
      <c r="D273" s="245"/>
      <c r="H273" s="245"/>
    </row>
    <row r="274" spans="4:8">
      <c r="D274" s="245"/>
      <c r="H274" s="245"/>
    </row>
    <row r="275" spans="4:8">
      <c r="D275" s="245"/>
      <c r="H275" s="245"/>
    </row>
    <row r="276" spans="4:8">
      <c r="D276" s="245"/>
      <c r="H276" s="245"/>
    </row>
    <row r="277" spans="4:8">
      <c r="D277" s="245"/>
      <c r="H277" s="245"/>
    </row>
    <row r="278" spans="4:8">
      <c r="D278" s="245"/>
      <c r="H278" s="245"/>
    </row>
    <row r="279" spans="4:8">
      <c r="D279" s="245"/>
      <c r="H279" s="245"/>
    </row>
    <row r="280" spans="4:8">
      <c r="D280" s="245"/>
      <c r="H280" s="245"/>
    </row>
    <row r="281" spans="4:8">
      <c r="D281" s="245"/>
      <c r="H281" s="245"/>
    </row>
    <row r="282" spans="4:8">
      <c r="D282" s="245"/>
      <c r="H282" s="245"/>
    </row>
    <row r="283" spans="4:8">
      <c r="D283" s="245"/>
      <c r="H283" s="245"/>
    </row>
    <row r="284" spans="4:8">
      <c r="D284" s="245"/>
      <c r="H284" s="245"/>
    </row>
    <row r="285" spans="4:8">
      <c r="D285" s="245"/>
      <c r="H285" s="245"/>
    </row>
    <row r="286" spans="4:8">
      <c r="D286" s="245"/>
      <c r="H286" s="245"/>
    </row>
    <row r="287" spans="4:8">
      <c r="D287" s="245"/>
      <c r="H287" s="245"/>
    </row>
    <row r="288" spans="4:8">
      <c r="D288" s="245"/>
      <c r="H288" s="245"/>
    </row>
    <row r="289" spans="4:8">
      <c r="D289" s="245"/>
      <c r="H289" s="245"/>
    </row>
    <row r="290" spans="4:8">
      <c r="D290" s="245"/>
      <c r="H290" s="245"/>
    </row>
    <row r="291" spans="4:8">
      <c r="D291" s="245"/>
      <c r="H291" s="245"/>
    </row>
    <row r="292" spans="4:8">
      <c r="D292" s="245"/>
      <c r="H292" s="245"/>
    </row>
    <row r="293" spans="4:8">
      <c r="D293" s="245"/>
      <c r="H293" s="245"/>
    </row>
    <row r="294" spans="4:8">
      <c r="D294" s="245"/>
      <c r="H294" s="245"/>
    </row>
    <row r="295" spans="4:8">
      <c r="D295" s="245"/>
      <c r="H295" s="245"/>
    </row>
    <row r="296" spans="4:8">
      <c r="D296" s="245"/>
      <c r="H296" s="245"/>
    </row>
    <row r="297" spans="4:8">
      <c r="D297" s="245"/>
      <c r="H297" s="245"/>
    </row>
    <row r="298" spans="4:8">
      <c r="D298" s="245"/>
      <c r="H298" s="245"/>
    </row>
    <row r="299" spans="4:8">
      <c r="D299" s="245"/>
      <c r="H299" s="245"/>
    </row>
    <row r="300" spans="4:8">
      <c r="D300" s="245"/>
      <c r="H300" s="245"/>
    </row>
    <row r="301" spans="4:8">
      <c r="D301" s="245"/>
      <c r="H301" s="245"/>
    </row>
    <row r="302" spans="4:8">
      <c r="D302" s="245"/>
      <c r="H302" s="245"/>
    </row>
    <row r="303" spans="4:8">
      <c r="D303" s="245"/>
      <c r="H303" s="245"/>
    </row>
    <row r="304" spans="4:8">
      <c r="D304" s="245"/>
      <c r="H304" s="245"/>
    </row>
    <row r="305" spans="4:8">
      <c r="D305" s="245"/>
      <c r="H305" s="245"/>
    </row>
    <row r="306" spans="4:8">
      <c r="D306" s="245"/>
      <c r="H306" s="245"/>
    </row>
    <row r="307" spans="4:8">
      <c r="D307" s="245"/>
      <c r="H307" s="245"/>
    </row>
    <row r="308" spans="4:8">
      <c r="D308" s="245"/>
      <c r="H308" s="245"/>
    </row>
    <row r="309" spans="4:8">
      <c r="D309" s="245"/>
      <c r="H309" s="245"/>
    </row>
    <row r="310" spans="4:8">
      <c r="D310" s="245"/>
      <c r="H310" s="245"/>
    </row>
    <row r="311" spans="4:8">
      <c r="D311" s="245"/>
      <c r="H311" s="245"/>
    </row>
    <row r="312" spans="4:8">
      <c r="D312" s="245"/>
      <c r="H312" s="245"/>
    </row>
    <row r="313" spans="4:8">
      <c r="D313" s="245"/>
      <c r="H313" s="245"/>
    </row>
    <row r="314" spans="4:8">
      <c r="D314" s="245"/>
      <c r="H314" s="245"/>
    </row>
    <row r="315" spans="4:8">
      <c r="D315" s="245"/>
      <c r="H315" s="245"/>
    </row>
    <row r="316" spans="4:8">
      <c r="D316" s="245"/>
      <c r="H316" s="245"/>
    </row>
    <row r="317" spans="4:8">
      <c r="D317" s="245"/>
      <c r="H317" s="245"/>
    </row>
    <row r="318" spans="4:8">
      <c r="D318" s="245"/>
      <c r="H318" s="245"/>
    </row>
    <row r="319" spans="4:8">
      <c r="D319" s="245"/>
      <c r="H319" s="245"/>
    </row>
    <row r="320" spans="4:8">
      <c r="D320" s="245"/>
      <c r="H320" s="245"/>
    </row>
    <row r="321" spans="4:8">
      <c r="D321" s="245"/>
      <c r="H321" s="245"/>
    </row>
    <row r="322" spans="4:8">
      <c r="D322" s="245"/>
      <c r="H322" s="245"/>
    </row>
    <row r="323" spans="4:8">
      <c r="D323" s="245"/>
      <c r="H323" s="245"/>
    </row>
    <row r="324" spans="4:8">
      <c r="D324" s="245"/>
      <c r="H324" s="245"/>
    </row>
    <row r="325" spans="4:8">
      <c r="D325" s="245"/>
      <c r="H325" s="245"/>
    </row>
    <row r="326" spans="4:8">
      <c r="D326" s="245"/>
      <c r="H326" s="245"/>
    </row>
    <row r="327" spans="4:8">
      <c r="D327" s="245"/>
      <c r="H327" s="245"/>
    </row>
    <row r="328" spans="4:8">
      <c r="D328" s="245"/>
      <c r="H328" s="245"/>
    </row>
    <row r="329" spans="4:8">
      <c r="D329" s="245"/>
      <c r="H329" s="245"/>
    </row>
    <row r="330" spans="4:8">
      <c r="D330" s="245"/>
      <c r="H330" s="245"/>
    </row>
    <row r="331" spans="4:8">
      <c r="D331" s="245"/>
      <c r="H331" s="245"/>
    </row>
    <row r="332" spans="4:8">
      <c r="D332" s="245"/>
      <c r="H332" s="245"/>
    </row>
    <row r="333" spans="4:8">
      <c r="D333" s="245"/>
      <c r="H333" s="245"/>
    </row>
    <row r="334" spans="4:8">
      <c r="D334" s="245"/>
      <c r="H334" s="245"/>
    </row>
    <row r="335" spans="4:8">
      <c r="D335" s="245"/>
      <c r="H335" s="245"/>
    </row>
    <row r="336" spans="4:8">
      <c r="D336" s="245"/>
      <c r="H336" s="245"/>
    </row>
    <row r="337" spans="4:8">
      <c r="D337" s="245"/>
      <c r="H337" s="245"/>
    </row>
    <row r="338" spans="4:8">
      <c r="D338" s="245"/>
      <c r="H338" s="245"/>
    </row>
    <row r="339" spans="4:8">
      <c r="D339" s="245"/>
      <c r="H339" s="245"/>
    </row>
    <row r="340" spans="4:8">
      <c r="D340" s="245"/>
      <c r="H340" s="245"/>
    </row>
    <row r="341" spans="4:8">
      <c r="D341" s="245"/>
      <c r="H341" s="245"/>
    </row>
    <row r="342" spans="4:8">
      <c r="D342" s="245"/>
      <c r="H342" s="245"/>
    </row>
    <row r="343" spans="4:8">
      <c r="D343" s="245"/>
      <c r="H343" s="245"/>
    </row>
    <row r="344" spans="4:8">
      <c r="D344" s="245"/>
      <c r="H344" s="245"/>
    </row>
    <row r="345" spans="4:8">
      <c r="D345" s="245"/>
      <c r="H345" s="245"/>
    </row>
    <row r="346" spans="4:8">
      <c r="D346" s="245"/>
      <c r="H346" s="245"/>
    </row>
    <row r="347" spans="4:8">
      <c r="D347" s="245"/>
      <c r="H347" s="245"/>
    </row>
    <row r="348" spans="4:8">
      <c r="D348" s="245"/>
      <c r="H348" s="245"/>
    </row>
    <row r="349" spans="4:8">
      <c r="D349" s="245"/>
      <c r="H349" s="245"/>
    </row>
    <row r="350" spans="4:8">
      <c r="D350" s="245"/>
      <c r="H350" s="245"/>
    </row>
    <row r="351" spans="4:8">
      <c r="D351" s="245"/>
      <c r="H351" s="245"/>
    </row>
    <row r="352" spans="4:8">
      <c r="D352" s="245"/>
      <c r="H352" s="245"/>
    </row>
    <row r="353" spans="4:8">
      <c r="D353" s="245"/>
      <c r="H353" s="245"/>
    </row>
    <row r="354" spans="4:8">
      <c r="D354" s="245"/>
      <c r="H354" s="245"/>
    </row>
    <row r="355" spans="4:8">
      <c r="D355" s="245"/>
      <c r="H355" s="245"/>
    </row>
    <row r="356" spans="4:8">
      <c r="D356" s="245"/>
      <c r="H356" s="245"/>
    </row>
    <row r="357" spans="4:8">
      <c r="D357" s="245"/>
      <c r="H357" s="245"/>
    </row>
    <row r="358" spans="4:8">
      <c r="D358" s="245"/>
      <c r="H358" s="245"/>
    </row>
    <row r="359" spans="4:8">
      <c r="D359" s="245"/>
      <c r="H359" s="245"/>
    </row>
    <row r="360" spans="4:8">
      <c r="D360" s="245"/>
      <c r="H360" s="245"/>
    </row>
    <row r="361" spans="4:8">
      <c r="D361" s="245"/>
      <c r="H361" s="245"/>
    </row>
    <row r="362" spans="4:8">
      <c r="D362" s="245"/>
      <c r="H362" s="245"/>
    </row>
    <row r="363" spans="4:8">
      <c r="D363" s="245"/>
      <c r="H363" s="245"/>
    </row>
    <row r="364" spans="4:8">
      <c r="D364" s="245"/>
      <c r="H364" s="245"/>
    </row>
    <row r="365" spans="4:8">
      <c r="D365" s="245"/>
      <c r="H365" s="245"/>
    </row>
    <row r="366" spans="4:8">
      <c r="D366" s="245"/>
      <c r="H366" s="245"/>
    </row>
    <row r="367" spans="4:8">
      <c r="D367" s="245"/>
      <c r="H367" s="245"/>
    </row>
    <row r="368" spans="4:8">
      <c r="D368" s="245"/>
      <c r="H368" s="245"/>
    </row>
    <row r="369" spans="4:8">
      <c r="D369" s="245"/>
      <c r="H369" s="245"/>
    </row>
    <row r="370" spans="4:8">
      <c r="D370" s="245"/>
      <c r="H370" s="245"/>
    </row>
    <row r="371" spans="4:8">
      <c r="D371" s="245"/>
      <c r="H371" s="245"/>
    </row>
    <row r="372" spans="4:8">
      <c r="D372" s="245"/>
      <c r="H372" s="245"/>
    </row>
    <row r="373" spans="4:8">
      <c r="D373" s="245"/>
      <c r="H373" s="245"/>
    </row>
    <row r="374" spans="4:8">
      <c r="D374" s="245"/>
      <c r="H374" s="245"/>
    </row>
    <row r="375" spans="4:8">
      <c r="D375" s="245"/>
      <c r="H375" s="245"/>
    </row>
    <row r="376" spans="4:8">
      <c r="D376" s="245"/>
      <c r="H376" s="245"/>
    </row>
    <row r="377" spans="4:8">
      <c r="D377" s="245"/>
      <c r="H377" s="245"/>
    </row>
    <row r="378" spans="4:8">
      <c r="D378" s="245"/>
      <c r="H378" s="245"/>
    </row>
    <row r="379" spans="4:8">
      <c r="D379" s="245"/>
      <c r="H379" s="245"/>
    </row>
    <row r="380" spans="4:8">
      <c r="D380" s="245"/>
      <c r="H380" s="245"/>
    </row>
    <row r="381" spans="4:8">
      <c r="D381" s="245"/>
      <c r="H381" s="245"/>
    </row>
    <row r="382" spans="4:8">
      <c r="D382" s="245"/>
      <c r="H382" s="245"/>
    </row>
    <row r="383" spans="4:8">
      <c r="D383" s="245"/>
      <c r="H383" s="245"/>
    </row>
    <row r="384" spans="4:8">
      <c r="D384" s="245"/>
      <c r="H384" s="245"/>
    </row>
    <row r="385" spans="4:8">
      <c r="D385" s="245"/>
      <c r="H385" s="245"/>
    </row>
    <row r="386" spans="4:8">
      <c r="D386" s="245"/>
      <c r="H386" s="245"/>
    </row>
    <row r="387" spans="4:8">
      <c r="D387" s="245"/>
      <c r="H387" s="245"/>
    </row>
    <row r="388" spans="4:8">
      <c r="D388" s="245"/>
      <c r="H388" s="245"/>
    </row>
    <row r="389" spans="4:8">
      <c r="D389" s="245"/>
      <c r="H389" s="245"/>
    </row>
    <row r="390" spans="4:8">
      <c r="D390" s="245"/>
      <c r="H390" s="245"/>
    </row>
    <row r="391" spans="4:8">
      <c r="D391" s="245"/>
      <c r="H391" s="245"/>
    </row>
    <row r="392" spans="4:8">
      <c r="D392" s="245"/>
      <c r="H392" s="245"/>
    </row>
    <row r="393" spans="4:8">
      <c r="D393" s="245"/>
      <c r="H393" s="245"/>
    </row>
    <row r="394" spans="4:8">
      <c r="D394" s="245"/>
      <c r="H394" s="245"/>
    </row>
    <row r="395" spans="4:8">
      <c r="D395" s="245"/>
      <c r="H395" s="245"/>
    </row>
    <row r="396" spans="4:8">
      <c r="D396" s="245"/>
      <c r="H396" s="245"/>
    </row>
    <row r="397" spans="4:8">
      <c r="D397" s="245"/>
      <c r="H397" s="245"/>
    </row>
    <row r="398" spans="4:8">
      <c r="D398" s="245"/>
      <c r="H398" s="245"/>
    </row>
    <row r="399" spans="4:8">
      <c r="D399" s="245"/>
      <c r="H399" s="245"/>
    </row>
    <row r="400" spans="4:8">
      <c r="D400" s="245"/>
      <c r="H400" s="245"/>
    </row>
    <row r="401" spans="4:8">
      <c r="D401" s="245"/>
      <c r="H401" s="245"/>
    </row>
    <row r="402" spans="4:8">
      <c r="D402" s="245"/>
      <c r="H402" s="245"/>
    </row>
    <row r="403" spans="4:8">
      <c r="D403" s="245"/>
      <c r="H403" s="245"/>
    </row>
    <row r="404" spans="4:8">
      <c r="D404" s="245"/>
      <c r="H404" s="245"/>
    </row>
    <row r="405" spans="4:8">
      <c r="D405" s="245"/>
      <c r="H405" s="245"/>
    </row>
    <row r="406" spans="4:8">
      <c r="D406" s="245"/>
      <c r="H406" s="245"/>
    </row>
    <row r="407" spans="4:8">
      <c r="D407" s="245"/>
      <c r="H407" s="245"/>
    </row>
    <row r="408" spans="4:8">
      <c r="D408" s="245"/>
      <c r="H408" s="245"/>
    </row>
    <row r="409" spans="4:8">
      <c r="D409" s="245"/>
      <c r="H409" s="245"/>
    </row>
    <row r="410" spans="4:8">
      <c r="D410" s="245"/>
      <c r="H410" s="245"/>
    </row>
    <row r="411" spans="4:8">
      <c r="D411" s="245"/>
      <c r="H411" s="245"/>
    </row>
    <row r="412" spans="4:8">
      <c r="D412" s="245"/>
      <c r="H412" s="245"/>
    </row>
    <row r="413" spans="4:8">
      <c r="D413" s="245"/>
      <c r="H413" s="245"/>
    </row>
    <row r="414" spans="4:8">
      <c r="D414" s="245"/>
      <c r="H414" s="245"/>
    </row>
    <row r="415" spans="4:8">
      <c r="D415" s="245"/>
      <c r="H415" s="245"/>
    </row>
    <row r="416" spans="4:8">
      <c r="D416" s="245"/>
      <c r="H416" s="245"/>
    </row>
    <row r="417" spans="4:8">
      <c r="D417" s="245"/>
      <c r="H417" s="245"/>
    </row>
    <row r="418" spans="4:8">
      <c r="D418" s="245"/>
      <c r="H418" s="245"/>
    </row>
    <row r="419" spans="4:8">
      <c r="D419" s="245"/>
      <c r="H419" s="245"/>
    </row>
    <row r="420" spans="4:8">
      <c r="D420" s="245"/>
      <c r="H420" s="245"/>
    </row>
    <row r="421" spans="4:8">
      <c r="D421" s="245"/>
      <c r="H421" s="245"/>
    </row>
    <row r="422" spans="4:8">
      <c r="D422" s="245"/>
      <c r="H422" s="245"/>
    </row>
    <row r="423" spans="4:8">
      <c r="D423" s="245"/>
      <c r="H423" s="245"/>
    </row>
    <row r="424" spans="4:8">
      <c r="D424" s="245"/>
      <c r="H424" s="245"/>
    </row>
    <row r="425" spans="4:8">
      <c r="D425" s="245"/>
      <c r="H425" s="245"/>
    </row>
    <row r="426" spans="4:8">
      <c r="D426" s="245"/>
      <c r="H426" s="245"/>
    </row>
    <row r="427" spans="4:8">
      <c r="D427" s="245"/>
      <c r="H427" s="245"/>
    </row>
    <row r="428" spans="4:8">
      <c r="D428" s="245"/>
      <c r="H428" s="245"/>
    </row>
    <row r="429" spans="4:8">
      <c r="D429" s="245"/>
      <c r="H429" s="245"/>
    </row>
    <row r="430" spans="4:8">
      <c r="D430" s="245"/>
      <c r="H430" s="245"/>
    </row>
    <row r="431" spans="4:8">
      <c r="D431" s="245"/>
      <c r="H431" s="245"/>
    </row>
    <row r="432" spans="4:8">
      <c r="D432" s="245"/>
      <c r="H432" s="245"/>
    </row>
    <row r="433" spans="4:8">
      <c r="D433" s="245"/>
      <c r="H433" s="245"/>
    </row>
    <row r="434" spans="4:8">
      <c r="D434" s="245"/>
      <c r="H434" s="245"/>
    </row>
    <row r="435" spans="4:8">
      <c r="D435" s="245"/>
      <c r="H435" s="245"/>
    </row>
    <row r="436" spans="4:8">
      <c r="D436" s="245"/>
      <c r="H436" s="245"/>
    </row>
    <row r="437" spans="4:8">
      <c r="D437" s="245"/>
      <c r="H437" s="245"/>
    </row>
    <row r="438" spans="4:8">
      <c r="D438" s="245"/>
      <c r="H438" s="245"/>
    </row>
    <row r="439" spans="4:8">
      <c r="D439" s="245"/>
      <c r="H439" s="245"/>
    </row>
    <row r="440" spans="4:8">
      <c r="D440" s="245"/>
      <c r="H440" s="245"/>
    </row>
    <row r="441" spans="4:8">
      <c r="D441" s="245"/>
      <c r="H441" s="245"/>
    </row>
    <row r="442" spans="4:8">
      <c r="D442" s="245"/>
      <c r="H442" s="245"/>
    </row>
    <row r="443" spans="4:8">
      <c r="D443" s="245"/>
      <c r="H443" s="245"/>
    </row>
    <row r="444" spans="4:8">
      <c r="D444" s="245"/>
      <c r="H444" s="245"/>
    </row>
    <row r="445" spans="4:8">
      <c r="D445" s="245"/>
      <c r="H445" s="245"/>
    </row>
    <row r="446" spans="4:8">
      <c r="D446" s="245"/>
      <c r="H446" s="245"/>
    </row>
    <row r="447" spans="4:8">
      <c r="D447" s="245"/>
      <c r="H447" s="245"/>
    </row>
    <row r="448" spans="4:8">
      <c r="D448" s="245"/>
      <c r="H448" s="245"/>
    </row>
    <row r="449" spans="4:8">
      <c r="D449" s="245"/>
      <c r="H449" s="245"/>
    </row>
    <row r="450" spans="4:8">
      <c r="D450" s="245"/>
      <c r="H450" s="245"/>
    </row>
    <row r="451" spans="4:8">
      <c r="D451" s="245"/>
      <c r="H451" s="245"/>
    </row>
    <row r="452" spans="4:8">
      <c r="D452" s="245"/>
      <c r="H452" s="245"/>
    </row>
    <row r="453" spans="4:8">
      <c r="D453" s="245"/>
      <c r="H453" s="245"/>
    </row>
    <row r="454" spans="4:8">
      <c r="D454" s="245"/>
      <c r="H454" s="245"/>
    </row>
    <row r="455" spans="4:8">
      <c r="D455" s="245"/>
      <c r="H455" s="245"/>
    </row>
    <row r="456" spans="4:8">
      <c r="D456" s="245"/>
      <c r="H456" s="245"/>
    </row>
    <row r="457" spans="4:8">
      <c r="D457" s="245"/>
      <c r="H457" s="245"/>
    </row>
    <row r="458" spans="4:8">
      <c r="D458" s="245"/>
      <c r="H458" s="245"/>
    </row>
    <row r="459" spans="4:8">
      <c r="D459" s="245"/>
      <c r="H459" s="245"/>
    </row>
    <row r="460" spans="4:8">
      <c r="D460" s="245"/>
      <c r="H460" s="245"/>
    </row>
    <row r="461" spans="4:8">
      <c r="D461" s="245"/>
      <c r="H461" s="245"/>
    </row>
    <row r="462" spans="4:8">
      <c r="D462" s="245"/>
      <c r="H462" s="245"/>
    </row>
    <row r="463" spans="4:8">
      <c r="D463" s="245"/>
      <c r="H463" s="245"/>
    </row>
    <row r="464" spans="4:8">
      <c r="D464" s="245"/>
      <c r="H464" s="245"/>
    </row>
    <row r="465" spans="4:8">
      <c r="D465" s="245"/>
      <c r="H465" s="245"/>
    </row>
    <row r="466" spans="4:8">
      <c r="D466" s="245"/>
      <c r="H466" s="245"/>
    </row>
    <row r="467" spans="4:8">
      <c r="D467" s="245"/>
      <c r="H467" s="245"/>
    </row>
    <row r="468" spans="4:8">
      <c r="D468" s="245"/>
      <c r="H468" s="245"/>
    </row>
    <row r="469" spans="4:8">
      <c r="D469" s="245"/>
      <c r="H469" s="245"/>
    </row>
    <row r="470" spans="4:8">
      <c r="D470" s="245"/>
      <c r="H470" s="245"/>
    </row>
    <row r="471" spans="4:8">
      <c r="D471" s="245"/>
      <c r="H471" s="245"/>
    </row>
    <row r="472" spans="4:8">
      <c r="D472" s="245"/>
      <c r="H472" s="245"/>
    </row>
    <row r="473" spans="4:8">
      <c r="D473" s="245"/>
      <c r="H473" s="245"/>
    </row>
    <row r="474" spans="4:8">
      <c r="D474" s="245"/>
      <c r="H474" s="245"/>
    </row>
    <row r="475" spans="4:8">
      <c r="D475" s="245"/>
      <c r="H475" s="245"/>
    </row>
    <row r="476" spans="4:8">
      <c r="D476" s="245"/>
      <c r="H476" s="245"/>
    </row>
    <row r="477" spans="4:8">
      <c r="D477" s="245"/>
      <c r="H477" s="245"/>
    </row>
    <row r="478" spans="4:8">
      <c r="D478" s="245"/>
      <c r="H478" s="245"/>
    </row>
    <row r="479" spans="4:8">
      <c r="D479" s="245"/>
      <c r="H479" s="245"/>
    </row>
    <row r="480" spans="4:8">
      <c r="D480" s="245"/>
      <c r="H480" s="245"/>
    </row>
    <row r="481" spans="4:8">
      <c r="D481" s="245"/>
      <c r="H481" s="245"/>
    </row>
    <row r="482" spans="4:8">
      <c r="D482" s="245"/>
      <c r="H482" s="245"/>
    </row>
    <row r="483" spans="4:8">
      <c r="D483" s="245"/>
      <c r="H483" s="245"/>
    </row>
    <row r="484" spans="4:8">
      <c r="D484" s="245"/>
      <c r="H484" s="245"/>
    </row>
    <row r="485" spans="4:8">
      <c r="D485" s="245"/>
      <c r="H485" s="245"/>
    </row>
    <row r="486" spans="4:8">
      <c r="D486" s="245"/>
      <c r="H486" s="245"/>
    </row>
    <row r="487" spans="4:8">
      <c r="D487" s="245"/>
      <c r="H487" s="245"/>
    </row>
    <row r="488" spans="4:8">
      <c r="D488" s="245"/>
      <c r="H488" s="245"/>
    </row>
    <row r="489" spans="4:8">
      <c r="D489" s="245"/>
      <c r="H489" s="245"/>
    </row>
    <row r="490" spans="4:8">
      <c r="D490" s="245"/>
      <c r="H490" s="245"/>
    </row>
    <row r="491" spans="4:8">
      <c r="D491" s="245"/>
      <c r="H491" s="245"/>
    </row>
    <row r="492" spans="4:8">
      <c r="D492" s="245"/>
      <c r="H492" s="245"/>
    </row>
    <row r="493" spans="4:8">
      <c r="D493" s="245"/>
      <c r="H493" s="245"/>
    </row>
    <row r="494" spans="4:8">
      <c r="D494" s="245"/>
      <c r="H494" s="245"/>
    </row>
    <row r="495" spans="4:8">
      <c r="D495" s="245"/>
      <c r="H495" s="245"/>
    </row>
    <row r="496" spans="4:8">
      <c r="D496" s="245"/>
      <c r="H496" s="245"/>
    </row>
    <row r="497" spans="4:8">
      <c r="D497" s="245"/>
      <c r="H497" s="245"/>
    </row>
    <row r="498" spans="4:8">
      <c r="D498" s="245"/>
      <c r="H498" s="245"/>
    </row>
    <row r="499" spans="4:8">
      <c r="D499" s="245"/>
      <c r="H499" s="245"/>
    </row>
    <row r="500" spans="4:8">
      <c r="D500" s="245"/>
      <c r="H500" s="245"/>
    </row>
    <row r="501" spans="4:8">
      <c r="D501" s="245"/>
      <c r="H501" s="245"/>
    </row>
    <row r="502" spans="4:8">
      <c r="D502" s="245"/>
      <c r="H502" s="245"/>
    </row>
    <row r="503" spans="4:8">
      <c r="D503" s="245"/>
      <c r="H503" s="245"/>
    </row>
    <row r="504" spans="4:8">
      <c r="D504" s="245"/>
      <c r="H504" s="245"/>
    </row>
    <row r="505" spans="4:8">
      <c r="D505" s="245"/>
      <c r="H505" s="245"/>
    </row>
    <row r="506" spans="4:8">
      <c r="D506" s="245"/>
      <c r="H506" s="245"/>
    </row>
    <row r="507" spans="4:8">
      <c r="D507" s="245"/>
      <c r="H507" s="245"/>
    </row>
    <row r="508" spans="4:8">
      <c r="D508" s="245"/>
      <c r="H508" s="245"/>
    </row>
    <row r="509" spans="4:8">
      <c r="D509" s="245"/>
      <c r="H509" s="245"/>
    </row>
    <row r="510" spans="4:8">
      <c r="D510" s="245"/>
      <c r="H510" s="245"/>
    </row>
    <row r="511" spans="4:8">
      <c r="D511" s="245"/>
      <c r="H511" s="245"/>
    </row>
    <row r="512" spans="4:8">
      <c r="D512" s="245"/>
      <c r="H512" s="245"/>
    </row>
    <row r="513" spans="4:8">
      <c r="D513" s="245"/>
      <c r="H513" s="245"/>
    </row>
    <row r="514" spans="4:8">
      <c r="D514" s="245"/>
      <c r="H514" s="245"/>
    </row>
    <row r="515" spans="4:8">
      <c r="D515" s="245"/>
      <c r="H515" s="245"/>
    </row>
    <row r="516" spans="4:8">
      <c r="D516" s="245"/>
      <c r="H516" s="245"/>
    </row>
    <row r="517" spans="4:8">
      <c r="D517" s="245"/>
      <c r="H517" s="245"/>
    </row>
    <row r="518" spans="4:8">
      <c r="D518" s="245"/>
      <c r="H518" s="245"/>
    </row>
    <row r="519" spans="4:8">
      <c r="D519" s="245"/>
      <c r="H519" s="245"/>
    </row>
    <row r="520" spans="4:8">
      <c r="D520" s="245"/>
      <c r="H520" s="245"/>
    </row>
    <row r="521" spans="4:8">
      <c r="D521" s="245"/>
      <c r="H521" s="245"/>
    </row>
    <row r="522" spans="4:8">
      <c r="D522" s="245"/>
      <c r="H522" s="245"/>
    </row>
    <row r="523" spans="4:8">
      <c r="D523" s="245"/>
      <c r="H523" s="245"/>
    </row>
    <row r="524" spans="4:8">
      <c r="D524" s="245"/>
      <c r="H524" s="245"/>
    </row>
    <row r="525" spans="4:8">
      <c r="D525" s="245"/>
      <c r="H525" s="245"/>
    </row>
    <row r="526" spans="4:8">
      <c r="D526" s="245"/>
      <c r="H526" s="245"/>
    </row>
    <row r="527" spans="4:8">
      <c r="D527" s="245"/>
      <c r="H527" s="245"/>
    </row>
    <row r="528" spans="4:8">
      <c r="D528" s="245"/>
      <c r="H528" s="245"/>
    </row>
    <row r="529" spans="4:8">
      <c r="D529" s="245"/>
      <c r="H529" s="245"/>
    </row>
    <row r="530" spans="4:8">
      <c r="D530" s="245"/>
      <c r="H530" s="245"/>
    </row>
    <row r="531" spans="4:8">
      <c r="D531" s="245"/>
      <c r="H531" s="245"/>
    </row>
    <row r="532" spans="4:8">
      <c r="D532" s="245"/>
      <c r="H532" s="245"/>
    </row>
    <row r="533" spans="4:8">
      <c r="D533" s="245"/>
      <c r="H533" s="245"/>
    </row>
    <row r="534" spans="4:8">
      <c r="D534" s="245"/>
      <c r="H534" s="245"/>
    </row>
    <row r="535" spans="4:8">
      <c r="D535" s="245"/>
      <c r="H535" s="245"/>
    </row>
    <row r="536" spans="4:8">
      <c r="D536" s="245"/>
      <c r="H536" s="245"/>
    </row>
    <row r="537" spans="4:8">
      <c r="D537" s="245"/>
      <c r="H537" s="245"/>
    </row>
    <row r="538" spans="4:8">
      <c r="D538" s="245"/>
      <c r="H538" s="245"/>
    </row>
    <row r="539" spans="4:8">
      <c r="D539" s="245"/>
      <c r="H539" s="245"/>
    </row>
    <row r="540" spans="4:8">
      <c r="D540" s="245"/>
      <c r="H540" s="245"/>
    </row>
    <row r="541" spans="4:8">
      <c r="D541" s="245"/>
      <c r="H541" s="245"/>
    </row>
    <row r="542" spans="4:8">
      <c r="D542" s="245"/>
      <c r="H542" s="245"/>
    </row>
    <row r="543" spans="4:8">
      <c r="D543" s="245"/>
      <c r="H543" s="245"/>
    </row>
    <row r="544" spans="4:8">
      <c r="D544" s="245"/>
      <c r="H544" s="245"/>
    </row>
    <row r="545" spans="4:8">
      <c r="D545" s="245"/>
      <c r="H545" s="245"/>
    </row>
    <row r="546" spans="4:8">
      <c r="D546" s="245"/>
      <c r="H546" s="245"/>
    </row>
    <row r="547" spans="4:8">
      <c r="D547" s="245"/>
      <c r="H547" s="245"/>
    </row>
    <row r="548" spans="4:8">
      <c r="D548" s="245"/>
      <c r="H548" s="245"/>
    </row>
    <row r="549" spans="4:8">
      <c r="D549" s="245"/>
      <c r="H549" s="245"/>
    </row>
    <row r="550" spans="4:8">
      <c r="D550" s="245"/>
      <c r="H550" s="245"/>
    </row>
    <row r="551" spans="4:8">
      <c r="D551" s="245"/>
      <c r="H551" s="245"/>
    </row>
    <row r="552" spans="4:8">
      <c r="D552" s="245"/>
      <c r="H552" s="245"/>
    </row>
    <row r="553" spans="4:8">
      <c r="D553" s="245"/>
      <c r="H553" s="245"/>
    </row>
    <row r="554" spans="4:8">
      <c r="D554" s="245"/>
      <c r="H554" s="245"/>
    </row>
    <row r="555" spans="4:8">
      <c r="D555" s="245"/>
      <c r="H555" s="245"/>
    </row>
    <row r="556" spans="4:8">
      <c r="D556" s="245"/>
      <c r="H556" s="245"/>
    </row>
    <row r="557" spans="4:8">
      <c r="D557" s="245"/>
      <c r="H557" s="245"/>
    </row>
    <row r="558" spans="4:8">
      <c r="D558" s="245"/>
      <c r="H558" s="245"/>
    </row>
    <row r="559" spans="4:8">
      <c r="D559" s="245"/>
      <c r="H559" s="245"/>
    </row>
    <row r="560" spans="4:8">
      <c r="D560" s="245"/>
      <c r="H560" s="245"/>
    </row>
    <row r="561" spans="4:8">
      <c r="D561" s="245"/>
      <c r="H561" s="245"/>
    </row>
    <row r="562" spans="4:8">
      <c r="D562" s="245"/>
      <c r="H562" s="245"/>
    </row>
    <row r="563" spans="4:8">
      <c r="D563" s="245"/>
      <c r="H563" s="245"/>
    </row>
    <row r="564" spans="4:8">
      <c r="D564" s="245"/>
      <c r="H564" s="245"/>
    </row>
    <row r="565" spans="4:8">
      <c r="D565" s="245"/>
      <c r="H565" s="245"/>
    </row>
    <row r="566" spans="4:8">
      <c r="D566" s="245"/>
      <c r="H566" s="245"/>
    </row>
    <row r="567" spans="4:8">
      <c r="D567" s="245"/>
      <c r="H567" s="245"/>
    </row>
    <row r="568" spans="4:8">
      <c r="D568" s="245"/>
      <c r="H568" s="245"/>
    </row>
    <row r="569" spans="4:8">
      <c r="D569" s="245"/>
      <c r="H569" s="245"/>
    </row>
    <row r="570" spans="4:8">
      <c r="D570" s="245"/>
      <c r="H570" s="245"/>
    </row>
    <row r="571" spans="4:8">
      <c r="D571" s="245"/>
      <c r="H571" s="245"/>
    </row>
    <row r="572" spans="4:8">
      <c r="D572" s="245"/>
      <c r="H572" s="245"/>
    </row>
    <row r="573" spans="4:8">
      <c r="D573" s="245"/>
      <c r="H573" s="245"/>
    </row>
    <row r="574" spans="4:8">
      <c r="D574" s="245"/>
      <c r="H574" s="245"/>
    </row>
    <row r="575" spans="4:8">
      <c r="D575" s="245"/>
      <c r="H575" s="245"/>
    </row>
    <row r="576" spans="4:8">
      <c r="D576" s="245"/>
      <c r="H576" s="245"/>
    </row>
    <row r="577" spans="4:8">
      <c r="D577" s="245"/>
      <c r="H577" s="245"/>
    </row>
    <row r="578" spans="4:8">
      <c r="D578" s="245"/>
      <c r="H578" s="245"/>
    </row>
    <row r="579" spans="4:8">
      <c r="D579" s="245"/>
      <c r="H579" s="245"/>
    </row>
    <row r="580" spans="4:8">
      <c r="D580" s="245"/>
      <c r="H580" s="245"/>
    </row>
    <row r="581" spans="4:8">
      <c r="D581" s="245"/>
      <c r="H581" s="245"/>
    </row>
    <row r="582" spans="4:8">
      <c r="D582" s="245"/>
      <c r="H582" s="245"/>
    </row>
    <row r="583" spans="4:8">
      <c r="D583" s="245"/>
      <c r="H583" s="245"/>
    </row>
    <row r="584" spans="4:8">
      <c r="D584" s="245"/>
      <c r="H584" s="245"/>
    </row>
    <row r="585" spans="4:8">
      <c r="D585" s="245"/>
      <c r="H585" s="245"/>
    </row>
    <row r="586" spans="4:8">
      <c r="D586" s="245"/>
      <c r="H586" s="245"/>
    </row>
    <row r="587" spans="4:8">
      <c r="D587" s="245"/>
      <c r="H587" s="245"/>
    </row>
    <row r="588" spans="4:8">
      <c r="D588" s="245"/>
      <c r="H588" s="245"/>
    </row>
    <row r="589" spans="4:8">
      <c r="D589" s="245"/>
      <c r="H589" s="245"/>
    </row>
    <row r="590" spans="4:8">
      <c r="D590" s="245"/>
      <c r="H590" s="245"/>
    </row>
    <row r="591" spans="4:8">
      <c r="D591" s="245"/>
      <c r="H591" s="245"/>
    </row>
    <row r="592" spans="4:8">
      <c r="D592" s="245"/>
      <c r="H592" s="245"/>
    </row>
    <row r="593" spans="4:8">
      <c r="D593" s="245"/>
      <c r="H593" s="245"/>
    </row>
    <row r="594" spans="4:8">
      <c r="D594" s="245"/>
      <c r="H594" s="245"/>
    </row>
    <row r="595" spans="4:8">
      <c r="D595" s="245"/>
      <c r="H595" s="245"/>
    </row>
    <row r="596" spans="4:8">
      <c r="D596" s="245"/>
      <c r="H596" s="245"/>
    </row>
    <row r="597" spans="4:8">
      <c r="D597" s="245"/>
      <c r="H597" s="245"/>
    </row>
    <row r="598" spans="4:8">
      <c r="D598" s="245"/>
      <c r="H598" s="245"/>
    </row>
    <row r="599" spans="4:8">
      <c r="D599" s="245"/>
      <c r="H599" s="245"/>
    </row>
    <row r="600" spans="4:8">
      <c r="D600" s="245"/>
      <c r="H600" s="245"/>
    </row>
    <row r="601" spans="4:8">
      <c r="D601" s="245"/>
      <c r="H601" s="245"/>
    </row>
    <row r="602" spans="4:8">
      <c r="D602" s="245"/>
      <c r="H602" s="245"/>
    </row>
    <row r="603" spans="4:8">
      <c r="D603" s="245"/>
      <c r="H603" s="245"/>
    </row>
    <row r="604" spans="4:8">
      <c r="D604" s="245"/>
      <c r="H604" s="245"/>
    </row>
    <row r="605" spans="4:8">
      <c r="D605" s="245"/>
      <c r="H605" s="245"/>
    </row>
    <row r="606" spans="4:8">
      <c r="D606" s="245"/>
      <c r="H606" s="245"/>
    </row>
    <row r="607" spans="4:8">
      <c r="D607" s="245"/>
      <c r="H607" s="245"/>
    </row>
    <row r="608" spans="4:8">
      <c r="D608" s="245"/>
      <c r="H608" s="245"/>
    </row>
    <row r="609" spans="4:8">
      <c r="D609" s="245"/>
      <c r="H609" s="245"/>
    </row>
    <row r="610" spans="4:8">
      <c r="D610" s="245"/>
      <c r="H610" s="245"/>
    </row>
    <row r="611" spans="4:8">
      <c r="D611" s="245"/>
      <c r="H611" s="245"/>
    </row>
    <row r="612" spans="4:8">
      <c r="D612" s="245"/>
      <c r="H612" s="245"/>
    </row>
    <row r="613" spans="4:8">
      <c r="D613" s="245"/>
      <c r="H613" s="245"/>
    </row>
    <row r="614" spans="4:8">
      <c r="D614" s="245"/>
      <c r="H614" s="245"/>
    </row>
    <row r="615" spans="4:8">
      <c r="D615" s="245"/>
      <c r="H615" s="245"/>
    </row>
    <row r="616" spans="4:8">
      <c r="D616" s="245"/>
      <c r="H616" s="245"/>
    </row>
    <row r="617" spans="4:8">
      <c r="D617" s="245"/>
      <c r="H617" s="245"/>
    </row>
    <row r="618" spans="4:8">
      <c r="D618" s="245"/>
      <c r="H618" s="245"/>
    </row>
    <row r="619" spans="4:8">
      <c r="D619" s="245"/>
      <c r="H619" s="245"/>
    </row>
    <row r="620" spans="4:8">
      <c r="D620" s="245"/>
      <c r="H620" s="245"/>
    </row>
    <row r="621" spans="4:8">
      <c r="D621" s="245"/>
      <c r="H621" s="245"/>
    </row>
    <row r="622" spans="4:8">
      <c r="D622" s="245"/>
      <c r="H622" s="245"/>
    </row>
    <row r="623" spans="4:8">
      <c r="D623" s="245"/>
      <c r="H623" s="245"/>
    </row>
    <row r="624" spans="4:8">
      <c r="D624" s="245"/>
      <c r="H624" s="245"/>
    </row>
    <row r="625" spans="4:8">
      <c r="D625" s="245"/>
      <c r="H625" s="245"/>
    </row>
    <row r="626" spans="4:8">
      <c r="D626" s="245"/>
      <c r="H626" s="245"/>
    </row>
    <row r="627" spans="4:8">
      <c r="D627" s="245"/>
      <c r="H627" s="245"/>
    </row>
    <row r="628" spans="4:8">
      <c r="D628" s="245"/>
      <c r="H628" s="245"/>
    </row>
    <row r="629" spans="4:8">
      <c r="D629" s="245"/>
      <c r="H629" s="245"/>
    </row>
    <row r="630" spans="4:8">
      <c r="D630" s="245"/>
      <c r="H630" s="245"/>
    </row>
    <row r="631" spans="4:8">
      <c r="D631" s="245"/>
      <c r="H631" s="245"/>
    </row>
    <row r="632" spans="4:8">
      <c r="D632" s="245"/>
      <c r="H632" s="245"/>
    </row>
    <row r="633" spans="4:8">
      <c r="D633" s="245"/>
      <c r="H633" s="245"/>
    </row>
    <row r="634" spans="4:8">
      <c r="D634" s="245"/>
      <c r="H634" s="245"/>
    </row>
    <row r="635" spans="4:8">
      <c r="D635" s="245"/>
      <c r="H635" s="245"/>
    </row>
    <row r="636" spans="4:8">
      <c r="D636" s="245"/>
      <c r="H636" s="245"/>
    </row>
    <row r="637" spans="4:8">
      <c r="D637" s="245"/>
      <c r="H637" s="245"/>
    </row>
    <row r="638" spans="4:8">
      <c r="D638" s="245"/>
      <c r="H638" s="245"/>
    </row>
    <row r="639" spans="4:8">
      <c r="D639" s="245"/>
      <c r="H639" s="245"/>
    </row>
    <row r="640" spans="4:8">
      <c r="D640" s="245"/>
      <c r="H640" s="245"/>
    </row>
    <row r="641" spans="4:8">
      <c r="D641" s="245"/>
      <c r="H641" s="245"/>
    </row>
    <row r="642" spans="4:8">
      <c r="D642" s="245"/>
      <c r="H642" s="245"/>
    </row>
    <row r="643" spans="4:8">
      <c r="D643" s="245"/>
      <c r="H643" s="245"/>
    </row>
    <row r="644" spans="4:8">
      <c r="D644" s="245"/>
      <c r="H644" s="245"/>
    </row>
    <row r="645" spans="4:8">
      <c r="D645" s="245"/>
      <c r="H645" s="245"/>
    </row>
    <row r="646" spans="4:8">
      <c r="D646" s="245"/>
      <c r="H646" s="245"/>
    </row>
    <row r="647" spans="4:8">
      <c r="D647" s="245"/>
      <c r="H647" s="245"/>
    </row>
    <row r="648" spans="4:8">
      <c r="D648" s="245"/>
      <c r="H648" s="245"/>
    </row>
    <row r="649" spans="4:8">
      <c r="D649" s="245"/>
      <c r="H649" s="245"/>
    </row>
    <row r="650" spans="4:8">
      <c r="D650" s="245"/>
      <c r="H650" s="245"/>
    </row>
    <row r="651" spans="4:8">
      <c r="D651" s="245"/>
      <c r="H651" s="245"/>
    </row>
    <row r="652" spans="4:8">
      <c r="D652" s="245"/>
      <c r="H652" s="245"/>
    </row>
    <row r="653" spans="4:8">
      <c r="D653" s="245"/>
      <c r="H653" s="245"/>
    </row>
    <row r="654" spans="4:8">
      <c r="D654" s="245"/>
      <c r="H654" s="245"/>
    </row>
    <row r="655" spans="4:8">
      <c r="D655" s="245"/>
      <c r="H655" s="245"/>
    </row>
    <row r="656" spans="4:8">
      <c r="D656" s="245"/>
      <c r="H656" s="245"/>
    </row>
    <row r="657" spans="4:8">
      <c r="D657" s="245"/>
      <c r="H657" s="245"/>
    </row>
    <row r="658" spans="4:8">
      <c r="D658" s="245"/>
      <c r="H658" s="245"/>
    </row>
    <row r="659" spans="4:8">
      <c r="D659" s="245"/>
      <c r="H659" s="245"/>
    </row>
    <row r="660" spans="4:8">
      <c r="D660" s="245"/>
      <c r="H660" s="245"/>
    </row>
    <row r="661" spans="4:8">
      <c r="D661" s="245"/>
      <c r="H661" s="245"/>
    </row>
    <row r="662" spans="4:8">
      <c r="D662" s="245"/>
      <c r="H662" s="245"/>
    </row>
    <row r="663" spans="4:8">
      <c r="D663" s="245"/>
      <c r="H663" s="245"/>
    </row>
    <row r="664" spans="4:8">
      <c r="D664" s="245"/>
      <c r="H664" s="245"/>
    </row>
    <row r="665" spans="4:8">
      <c r="D665" s="245"/>
      <c r="H665" s="245"/>
    </row>
    <row r="666" spans="4:8">
      <c r="D666" s="245"/>
      <c r="H666" s="245"/>
    </row>
    <row r="667" spans="4:8">
      <c r="D667" s="245"/>
      <c r="H667" s="245"/>
    </row>
    <row r="668" spans="4:8">
      <c r="D668" s="245"/>
      <c r="H668" s="245"/>
    </row>
    <row r="669" spans="4:8">
      <c r="D669" s="245"/>
      <c r="H669" s="245"/>
    </row>
    <row r="670" spans="4:8">
      <c r="D670" s="245"/>
      <c r="H670" s="245"/>
    </row>
    <row r="671" spans="4:8">
      <c r="D671" s="245"/>
      <c r="H671" s="245"/>
    </row>
    <row r="672" spans="4:8">
      <c r="D672" s="245"/>
      <c r="H672" s="245"/>
    </row>
    <row r="673" spans="4:8">
      <c r="D673" s="245"/>
      <c r="H673" s="245"/>
    </row>
    <row r="674" spans="4:8">
      <c r="D674" s="245"/>
      <c r="H674" s="245"/>
    </row>
    <row r="675" spans="4:8">
      <c r="D675" s="245"/>
      <c r="H675" s="245"/>
    </row>
    <row r="676" spans="4:8">
      <c r="D676" s="245"/>
      <c r="H676" s="245"/>
    </row>
    <row r="677" spans="4:8">
      <c r="D677" s="245"/>
      <c r="H677" s="245"/>
    </row>
    <row r="678" spans="4:8">
      <c r="D678" s="245"/>
      <c r="H678" s="245"/>
    </row>
    <row r="679" spans="4:8">
      <c r="D679" s="245"/>
      <c r="H679" s="245"/>
    </row>
    <row r="680" spans="4:8">
      <c r="D680" s="245"/>
      <c r="H680" s="245"/>
    </row>
    <row r="681" spans="4:8">
      <c r="D681" s="245"/>
      <c r="H681" s="245"/>
    </row>
    <row r="682" spans="4:8">
      <c r="D682" s="245"/>
      <c r="H682" s="245"/>
    </row>
    <row r="683" spans="4:8">
      <c r="D683" s="245"/>
      <c r="H683" s="245"/>
    </row>
    <row r="684" spans="4:8">
      <c r="D684" s="245"/>
      <c r="H684" s="245"/>
    </row>
    <row r="685" spans="4:8">
      <c r="D685" s="245"/>
      <c r="H685" s="245"/>
    </row>
    <row r="686" spans="4:8">
      <c r="D686" s="245"/>
      <c r="H686" s="245"/>
    </row>
    <row r="687" spans="4:8">
      <c r="D687" s="245"/>
      <c r="H687" s="245"/>
    </row>
    <row r="688" spans="4:8">
      <c r="D688" s="245"/>
      <c r="H688" s="245"/>
    </row>
    <row r="689" spans="4:8">
      <c r="D689" s="245"/>
      <c r="H689" s="245"/>
    </row>
    <row r="690" spans="4:8">
      <c r="D690" s="245"/>
      <c r="H690" s="245"/>
    </row>
    <row r="691" spans="4:8">
      <c r="D691" s="245"/>
      <c r="H691" s="245"/>
    </row>
    <row r="692" spans="4:8">
      <c r="D692" s="245"/>
      <c r="H692" s="245"/>
    </row>
    <row r="693" spans="4:8">
      <c r="D693" s="245"/>
      <c r="H693" s="245"/>
    </row>
    <row r="694" spans="4:8">
      <c r="D694" s="245"/>
      <c r="H694" s="245"/>
    </row>
    <row r="695" spans="4:8">
      <c r="D695" s="245"/>
      <c r="H695" s="245"/>
    </row>
    <row r="696" spans="4:8">
      <c r="D696" s="245"/>
      <c r="H696" s="245"/>
    </row>
    <row r="697" spans="4:8">
      <c r="D697" s="245"/>
      <c r="H697" s="245"/>
    </row>
    <row r="698" spans="4:8">
      <c r="D698" s="245"/>
      <c r="H698" s="245"/>
    </row>
    <row r="699" spans="4:8">
      <c r="D699" s="245"/>
      <c r="H699" s="245"/>
    </row>
    <row r="700" spans="4:8">
      <c r="D700" s="245"/>
      <c r="H700" s="245"/>
    </row>
    <row r="701" spans="4:8">
      <c r="D701" s="245"/>
      <c r="H701" s="245"/>
    </row>
    <row r="702" spans="4:8">
      <c r="D702" s="245"/>
      <c r="H702" s="245"/>
    </row>
    <row r="703" spans="4:8">
      <c r="D703" s="245"/>
      <c r="H703" s="245"/>
    </row>
    <row r="704" spans="4:8">
      <c r="D704" s="245"/>
      <c r="H704" s="245"/>
    </row>
    <row r="705" spans="4:8">
      <c r="D705" s="245"/>
      <c r="H705" s="245"/>
    </row>
    <row r="706" spans="4:8">
      <c r="D706" s="245"/>
      <c r="H706" s="245"/>
    </row>
    <row r="707" spans="4:8">
      <c r="D707" s="245"/>
      <c r="H707" s="245"/>
    </row>
    <row r="708" spans="4:8">
      <c r="D708" s="245"/>
      <c r="H708" s="245"/>
    </row>
    <row r="709" spans="4:8">
      <c r="D709" s="245"/>
      <c r="H709" s="245"/>
    </row>
    <row r="710" spans="4:8">
      <c r="D710" s="245"/>
      <c r="H710" s="245"/>
    </row>
    <row r="711" spans="4:8">
      <c r="D711" s="245"/>
      <c r="H711" s="245"/>
    </row>
    <row r="712" spans="4:8">
      <c r="D712" s="245"/>
      <c r="H712" s="245"/>
    </row>
    <row r="713" spans="4:8">
      <c r="D713" s="245"/>
      <c r="H713" s="245"/>
    </row>
    <row r="714" spans="4:8">
      <c r="D714" s="245"/>
      <c r="H714" s="245"/>
    </row>
    <row r="715" spans="4:8">
      <c r="D715" s="245"/>
      <c r="H715" s="245"/>
    </row>
    <row r="716" spans="4:8">
      <c r="D716" s="245"/>
      <c r="H716" s="245"/>
    </row>
    <row r="717" spans="4:8">
      <c r="D717" s="245"/>
      <c r="H717" s="245"/>
    </row>
    <row r="718" spans="4:8">
      <c r="D718" s="245"/>
      <c r="H718" s="245"/>
    </row>
    <row r="719" spans="4:8">
      <c r="D719" s="245"/>
      <c r="H719" s="245"/>
    </row>
    <row r="720" spans="4:8">
      <c r="D720" s="245"/>
      <c r="H720" s="245"/>
    </row>
    <row r="721" spans="4:8">
      <c r="D721" s="245"/>
      <c r="H721" s="245"/>
    </row>
    <row r="722" spans="4:8">
      <c r="D722" s="245"/>
      <c r="H722" s="245"/>
    </row>
    <row r="723" spans="4:8">
      <c r="D723" s="245"/>
      <c r="H723" s="245"/>
    </row>
    <row r="724" spans="4:8">
      <c r="D724" s="245"/>
      <c r="H724" s="245"/>
    </row>
    <row r="725" spans="4:8">
      <c r="D725" s="245"/>
      <c r="H725" s="245"/>
    </row>
    <row r="726" spans="4:8">
      <c r="D726" s="245"/>
      <c r="H726" s="245"/>
    </row>
    <row r="727" spans="4:8">
      <c r="D727" s="245"/>
      <c r="H727" s="245"/>
    </row>
    <row r="728" spans="4:8">
      <c r="D728" s="245"/>
      <c r="H728" s="245"/>
    </row>
    <row r="729" spans="4:8">
      <c r="D729" s="245"/>
      <c r="H729" s="245"/>
    </row>
    <row r="730" spans="4:8">
      <c r="D730" s="245"/>
      <c r="H730" s="245"/>
    </row>
    <row r="731" spans="4:8">
      <c r="D731" s="245"/>
      <c r="H731" s="245"/>
    </row>
    <row r="732" spans="4:8">
      <c r="D732" s="245"/>
      <c r="H732" s="245"/>
    </row>
    <row r="733" spans="4:8">
      <c r="D733" s="245"/>
      <c r="H733" s="245"/>
    </row>
    <row r="734" spans="4:8">
      <c r="D734" s="245"/>
      <c r="H734" s="245"/>
    </row>
    <row r="735" spans="4:8">
      <c r="D735" s="245"/>
      <c r="H735" s="245"/>
    </row>
    <row r="736" spans="4:8">
      <c r="D736" s="245"/>
      <c r="H736" s="245"/>
    </row>
    <row r="737" spans="4:8">
      <c r="D737" s="245"/>
      <c r="H737" s="245"/>
    </row>
    <row r="738" spans="4:8">
      <c r="D738" s="245"/>
      <c r="H738" s="245"/>
    </row>
    <row r="739" spans="4:8">
      <c r="D739" s="245"/>
      <c r="H739" s="245"/>
    </row>
    <row r="740" spans="4:8">
      <c r="D740" s="245"/>
      <c r="H740" s="245"/>
    </row>
    <row r="741" spans="4:8">
      <c r="D741" s="245"/>
      <c r="H741" s="245"/>
    </row>
    <row r="742" spans="4:8">
      <c r="D742" s="245"/>
      <c r="H742" s="245"/>
    </row>
    <row r="743" spans="4:8">
      <c r="D743" s="245"/>
      <c r="H743" s="245"/>
    </row>
    <row r="744" spans="4:8">
      <c r="D744" s="245"/>
      <c r="H744" s="245"/>
    </row>
    <row r="745" spans="4:8">
      <c r="D745" s="245"/>
      <c r="H745" s="245"/>
    </row>
    <row r="746" spans="4:8">
      <c r="D746" s="245"/>
      <c r="H746" s="245"/>
    </row>
    <row r="747" spans="4:8">
      <c r="D747" s="245"/>
      <c r="H747" s="245"/>
    </row>
    <row r="748" spans="4:8">
      <c r="D748" s="245"/>
      <c r="H748" s="245"/>
    </row>
    <row r="749" spans="4:8">
      <c r="D749" s="245"/>
      <c r="H749" s="245"/>
    </row>
    <row r="750" spans="4:8">
      <c r="D750" s="245"/>
      <c r="H750" s="245"/>
    </row>
    <row r="751" spans="4:8">
      <c r="D751" s="245"/>
      <c r="H751" s="245"/>
    </row>
    <row r="752" spans="4:8">
      <c r="D752" s="245"/>
      <c r="H752" s="245"/>
    </row>
    <row r="753" spans="4:8">
      <c r="D753" s="245"/>
      <c r="H753" s="245"/>
    </row>
    <row r="754" spans="4:8">
      <c r="D754" s="245"/>
      <c r="H754" s="245"/>
    </row>
    <row r="755" spans="4:8">
      <c r="D755" s="245"/>
      <c r="H755" s="245"/>
    </row>
    <row r="756" spans="4:8">
      <c r="D756" s="245"/>
      <c r="H756" s="245"/>
    </row>
    <row r="757" spans="4:8">
      <c r="D757" s="245"/>
      <c r="H757" s="245"/>
    </row>
    <row r="758" spans="4:8">
      <c r="D758" s="245"/>
      <c r="H758" s="245"/>
    </row>
    <row r="759" spans="4:8">
      <c r="D759" s="245"/>
      <c r="H759" s="245"/>
    </row>
    <row r="760" spans="4:8">
      <c r="D760" s="245"/>
      <c r="H760" s="245"/>
    </row>
    <row r="761" spans="4:8">
      <c r="D761" s="245"/>
      <c r="H761" s="245"/>
    </row>
    <row r="762" spans="4:8">
      <c r="D762" s="245"/>
      <c r="H762" s="245"/>
    </row>
    <row r="763" spans="4:8">
      <c r="D763" s="245"/>
      <c r="H763" s="245"/>
    </row>
    <row r="764" spans="4:8">
      <c r="D764" s="245"/>
      <c r="H764" s="245"/>
    </row>
    <row r="765" spans="4:8">
      <c r="D765" s="245"/>
      <c r="H765" s="245"/>
    </row>
    <row r="766" spans="4:8">
      <c r="D766" s="245"/>
      <c r="H766" s="245"/>
    </row>
    <row r="767" spans="4:8">
      <c r="D767" s="245"/>
      <c r="H767" s="245"/>
    </row>
    <row r="768" spans="4:8">
      <c r="D768" s="245"/>
      <c r="H768" s="245"/>
    </row>
    <row r="769" spans="4:8">
      <c r="D769" s="245"/>
      <c r="H769" s="245"/>
    </row>
    <row r="770" spans="4:8">
      <c r="D770" s="245"/>
      <c r="H770" s="245"/>
    </row>
    <row r="771" spans="4:8">
      <c r="D771" s="245"/>
      <c r="H771" s="245"/>
    </row>
    <row r="772" spans="4:8">
      <c r="D772" s="245"/>
      <c r="H772" s="245"/>
    </row>
    <row r="773" spans="4:8">
      <c r="D773" s="245"/>
      <c r="H773" s="245"/>
    </row>
    <row r="774" spans="4:8">
      <c r="D774" s="245"/>
      <c r="H774" s="245"/>
    </row>
    <row r="775" spans="4:8">
      <c r="D775" s="245"/>
      <c r="H775" s="245"/>
    </row>
    <row r="776" spans="4:8">
      <c r="D776" s="245"/>
      <c r="H776" s="245"/>
    </row>
    <row r="777" spans="4:8">
      <c r="D777" s="245"/>
      <c r="H777" s="245"/>
    </row>
    <row r="778" spans="4:8">
      <c r="D778" s="245"/>
      <c r="H778" s="245"/>
    </row>
    <row r="779" spans="4:8">
      <c r="D779" s="245"/>
      <c r="H779" s="245"/>
    </row>
    <row r="780" spans="4:8">
      <c r="D780" s="245"/>
      <c r="H780" s="245"/>
    </row>
    <row r="781" spans="4:8">
      <c r="D781" s="245"/>
      <c r="H781" s="245"/>
    </row>
    <row r="782" spans="4:8">
      <c r="D782" s="245"/>
      <c r="H782" s="245"/>
    </row>
    <row r="783" spans="4:8">
      <c r="D783" s="245"/>
      <c r="H783" s="245"/>
    </row>
    <row r="784" spans="4:8">
      <c r="D784" s="245"/>
      <c r="H784" s="245"/>
    </row>
    <row r="785" spans="4:8">
      <c r="D785" s="245"/>
      <c r="H785" s="245"/>
    </row>
    <row r="786" spans="4:8">
      <c r="D786" s="245"/>
      <c r="H786" s="245"/>
    </row>
    <row r="787" spans="4:8">
      <c r="D787" s="245"/>
      <c r="H787" s="245"/>
    </row>
    <row r="788" spans="4:8">
      <c r="D788" s="245"/>
      <c r="H788" s="245"/>
    </row>
    <row r="789" spans="4:8">
      <c r="D789" s="245"/>
      <c r="H789" s="245"/>
    </row>
    <row r="790" spans="4:8">
      <c r="D790" s="245"/>
      <c r="H790" s="245"/>
    </row>
    <row r="791" spans="4:8">
      <c r="D791" s="245"/>
      <c r="H791" s="245"/>
    </row>
    <row r="792" spans="4:8">
      <c r="D792" s="245"/>
      <c r="H792" s="245"/>
    </row>
    <row r="793" spans="4:8">
      <c r="D793" s="245"/>
      <c r="H793" s="245"/>
    </row>
    <row r="794" spans="4:8">
      <c r="D794" s="245"/>
      <c r="H794" s="245"/>
    </row>
    <row r="795" spans="4:8">
      <c r="D795" s="245"/>
      <c r="H795" s="245"/>
    </row>
    <row r="796" spans="4:8">
      <c r="D796" s="245"/>
      <c r="H796" s="245"/>
    </row>
    <row r="797" spans="4:8">
      <c r="D797" s="245"/>
      <c r="H797" s="245"/>
    </row>
    <row r="798" spans="4:8">
      <c r="D798" s="245"/>
      <c r="H798" s="245"/>
    </row>
    <row r="799" spans="4:8">
      <c r="D799" s="245"/>
      <c r="H799" s="245"/>
    </row>
    <row r="800" spans="4:8">
      <c r="D800" s="245"/>
      <c r="H800" s="245"/>
    </row>
    <row r="801" spans="4:8">
      <c r="D801" s="245"/>
      <c r="H801" s="245"/>
    </row>
    <row r="802" spans="4:8">
      <c r="D802" s="245"/>
      <c r="H802" s="245"/>
    </row>
    <row r="803" spans="4:8">
      <c r="D803" s="245"/>
      <c r="H803" s="245"/>
    </row>
    <row r="804" spans="4:8">
      <c r="D804" s="245"/>
      <c r="H804" s="245"/>
    </row>
    <row r="805" spans="4:8">
      <c r="D805" s="245"/>
      <c r="H805" s="245"/>
    </row>
    <row r="806" spans="4:8">
      <c r="D806" s="245"/>
      <c r="H806" s="245"/>
    </row>
    <row r="807" spans="4:8">
      <c r="D807" s="245"/>
      <c r="H807" s="245"/>
    </row>
    <row r="808" spans="4:8">
      <c r="D808" s="245"/>
      <c r="H808" s="245"/>
    </row>
    <row r="809" spans="4:8">
      <c r="D809" s="245"/>
      <c r="H809" s="245"/>
    </row>
    <row r="810" spans="4:8">
      <c r="D810" s="245"/>
      <c r="H810" s="245"/>
    </row>
    <row r="811" spans="4:8">
      <c r="D811" s="245"/>
      <c r="H811" s="245"/>
    </row>
    <row r="812" spans="4:8">
      <c r="D812" s="245"/>
      <c r="H812" s="245"/>
    </row>
    <row r="813" spans="4:8">
      <c r="D813" s="245"/>
      <c r="H813" s="245"/>
    </row>
    <row r="814" spans="4:8">
      <c r="D814" s="245"/>
      <c r="H814" s="245"/>
    </row>
    <row r="815" spans="4:8">
      <c r="D815" s="245"/>
      <c r="H815" s="245"/>
    </row>
    <row r="816" spans="4:8">
      <c r="D816" s="245"/>
      <c r="H816" s="245"/>
    </row>
    <row r="817" spans="4:8">
      <c r="D817" s="245"/>
      <c r="H817" s="245"/>
    </row>
    <row r="818" spans="4:8">
      <c r="D818" s="245"/>
      <c r="H818" s="245"/>
    </row>
    <row r="819" spans="4:8">
      <c r="D819" s="245"/>
      <c r="H819" s="245"/>
    </row>
    <row r="820" spans="4:8">
      <c r="D820" s="245"/>
      <c r="H820" s="245"/>
    </row>
    <row r="821" spans="4:8">
      <c r="D821" s="245"/>
      <c r="H821" s="245"/>
    </row>
    <row r="822" spans="4:8">
      <c r="D822" s="245"/>
      <c r="H822" s="245"/>
    </row>
    <row r="823" spans="4:8">
      <c r="D823" s="245"/>
      <c r="H823" s="245"/>
    </row>
    <row r="824" spans="4:8">
      <c r="D824" s="245"/>
      <c r="H824" s="245"/>
    </row>
    <row r="825" spans="4:8">
      <c r="D825" s="245"/>
      <c r="H825" s="245"/>
    </row>
    <row r="826" spans="4:8">
      <c r="D826" s="245"/>
      <c r="H826" s="245"/>
    </row>
    <row r="827" spans="4:8">
      <c r="D827" s="245"/>
      <c r="H827" s="245"/>
    </row>
    <row r="828" spans="4:8">
      <c r="D828" s="245"/>
      <c r="H828" s="245"/>
    </row>
    <row r="829" spans="4:8">
      <c r="D829" s="245"/>
      <c r="H829" s="245"/>
    </row>
    <row r="830" spans="4:8">
      <c r="D830" s="245"/>
      <c r="H830" s="245"/>
    </row>
    <row r="831" spans="4:8">
      <c r="D831" s="245"/>
      <c r="H831" s="245"/>
    </row>
    <row r="832" spans="4:8">
      <c r="D832" s="245"/>
      <c r="H832" s="245"/>
    </row>
    <row r="833" spans="4:8">
      <c r="D833" s="245"/>
      <c r="H833" s="245"/>
    </row>
    <row r="834" spans="4:8">
      <c r="D834" s="245"/>
      <c r="H834" s="245"/>
    </row>
    <row r="835" spans="4:8">
      <c r="D835" s="245"/>
      <c r="H835" s="245"/>
    </row>
    <row r="836" spans="4:8">
      <c r="D836" s="245"/>
      <c r="H836" s="245"/>
    </row>
    <row r="837" spans="4:8">
      <c r="D837" s="245"/>
      <c r="H837" s="245"/>
    </row>
    <row r="838" spans="4:8">
      <c r="D838" s="245"/>
      <c r="H838" s="245"/>
    </row>
    <row r="839" spans="4:8">
      <c r="D839" s="245"/>
      <c r="H839" s="245"/>
    </row>
    <row r="840" spans="4:8">
      <c r="D840" s="245"/>
      <c r="H840" s="245"/>
    </row>
    <row r="841" spans="4:8">
      <c r="D841" s="245"/>
      <c r="H841" s="245"/>
    </row>
    <row r="842" spans="4:8">
      <c r="D842" s="245"/>
      <c r="H842" s="245"/>
    </row>
    <row r="843" spans="4:8">
      <c r="D843" s="245"/>
      <c r="H843" s="245"/>
    </row>
    <row r="844" spans="4:8">
      <c r="D844" s="245"/>
      <c r="H844" s="245"/>
    </row>
    <row r="845" spans="4:8">
      <c r="D845" s="245"/>
      <c r="H845" s="245"/>
    </row>
    <row r="846" spans="4:8">
      <c r="D846" s="245"/>
      <c r="H846" s="245"/>
    </row>
    <row r="847" spans="4:8">
      <c r="D847" s="245"/>
      <c r="H847" s="245"/>
    </row>
    <row r="848" spans="4:8">
      <c r="D848" s="245"/>
      <c r="H848" s="245"/>
    </row>
    <row r="849" spans="4:8">
      <c r="D849" s="245"/>
      <c r="H849" s="245"/>
    </row>
    <row r="850" spans="4:8">
      <c r="D850" s="245"/>
      <c r="H850" s="245"/>
    </row>
    <row r="851" spans="4:8">
      <c r="D851" s="245"/>
      <c r="H851" s="245"/>
    </row>
    <row r="852" spans="4:8">
      <c r="D852" s="245"/>
      <c r="H852" s="245"/>
    </row>
    <row r="853" spans="4:8">
      <c r="D853" s="245"/>
      <c r="H853" s="245"/>
    </row>
    <row r="854" spans="4:8">
      <c r="D854" s="245"/>
      <c r="H854" s="245"/>
    </row>
    <row r="855" spans="4:8">
      <c r="D855" s="245"/>
      <c r="H855" s="245"/>
    </row>
    <row r="856" spans="4:8">
      <c r="D856" s="245"/>
      <c r="H856" s="245"/>
    </row>
    <row r="857" spans="4:8">
      <c r="D857" s="245"/>
      <c r="H857" s="245"/>
    </row>
    <row r="858" spans="4:8">
      <c r="D858" s="245"/>
      <c r="H858" s="245"/>
    </row>
    <row r="859" spans="4:8">
      <c r="D859" s="245"/>
      <c r="H859" s="245"/>
    </row>
    <row r="860" spans="4:8">
      <c r="D860" s="245"/>
      <c r="H860" s="245"/>
    </row>
    <row r="861" spans="4:8">
      <c r="D861" s="245"/>
      <c r="H861" s="245"/>
    </row>
    <row r="862" spans="4:8">
      <c r="D862" s="245"/>
      <c r="H862" s="245"/>
    </row>
    <row r="863" spans="4:8">
      <c r="D863" s="245"/>
      <c r="H863" s="245"/>
    </row>
    <row r="864" spans="4:8">
      <c r="D864" s="245"/>
      <c r="H864" s="245"/>
    </row>
    <row r="865" spans="4:8">
      <c r="D865" s="245"/>
      <c r="H865" s="245"/>
    </row>
    <row r="866" spans="4:8">
      <c r="D866" s="245"/>
      <c r="H866" s="245"/>
    </row>
    <row r="867" spans="4:8">
      <c r="D867" s="245"/>
      <c r="H867" s="245"/>
    </row>
    <row r="868" spans="4:8">
      <c r="D868" s="245"/>
      <c r="H868" s="245"/>
    </row>
    <row r="869" spans="4:8">
      <c r="D869" s="245"/>
      <c r="H869" s="245"/>
    </row>
    <row r="870" spans="4:8">
      <c r="D870" s="245"/>
      <c r="H870" s="245"/>
    </row>
    <row r="871" spans="4:8">
      <c r="D871" s="245"/>
      <c r="H871" s="245"/>
    </row>
    <row r="872" spans="4:8">
      <c r="D872" s="245"/>
      <c r="H872" s="245"/>
    </row>
    <row r="873" spans="4:8">
      <c r="D873" s="245"/>
      <c r="H873" s="245"/>
    </row>
    <row r="874" spans="4:8">
      <c r="D874" s="245"/>
      <c r="H874" s="245"/>
    </row>
    <row r="875" spans="4:8">
      <c r="D875" s="245"/>
      <c r="H875" s="245"/>
    </row>
    <row r="876" spans="4:8">
      <c r="D876" s="245"/>
      <c r="H876" s="245"/>
    </row>
    <row r="877" spans="4:8">
      <c r="D877" s="245"/>
      <c r="H877" s="245"/>
    </row>
    <row r="878" spans="4:8">
      <c r="D878" s="245"/>
      <c r="H878" s="245"/>
    </row>
    <row r="879" spans="4:8">
      <c r="D879" s="245"/>
      <c r="H879" s="245"/>
    </row>
    <row r="880" spans="4:8">
      <c r="D880" s="245"/>
      <c r="H880" s="245"/>
    </row>
    <row r="881" spans="4:8">
      <c r="D881" s="245"/>
      <c r="H881" s="245"/>
    </row>
    <row r="882" spans="4:8">
      <c r="D882" s="245"/>
      <c r="H882" s="245"/>
    </row>
    <row r="883" spans="4:8">
      <c r="D883" s="245"/>
      <c r="H883" s="245"/>
    </row>
    <row r="884" spans="4:8">
      <c r="D884" s="245"/>
      <c r="H884" s="245"/>
    </row>
    <row r="885" spans="4:8">
      <c r="D885" s="245"/>
      <c r="H885" s="245"/>
    </row>
    <row r="886" spans="4:8">
      <c r="D886" s="245"/>
      <c r="H886" s="245"/>
    </row>
    <row r="887" spans="4:8">
      <c r="D887" s="245"/>
      <c r="H887" s="245"/>
    </row>
    <row r="888" spans="4:8">
      <c r="D888" s="245"/>
      <c r="H888" s="245"/>
    </row>
    <row r="889" spans="4:8">
      <c r="D889" s="245"/>
      <c r="H889" s="245"/>
    </row>
    <row r="890" spans="4:8">
      <c r="D890" s="245"/>
      <c r="H890" s="245"/>
    </row>
    <row r="891" spans="4:8">
      <c r="D891" s="245"/>
      <c r="H891" s="245"/>
    </row>
    <row r="892" spans="4:8">
      <c r="D892" s="245"/>
      <c r="H892" s="245"/>
    </row>
    <row r="893" spans="4:8">
      <c r="D893" s="245"/>
      <c r="H893" s="245"/>
    </row>
    <row r="894" spans="4:8">
      <c r="D894" s="245"/>
      <c r="H894" s="245"/>
    </row>
    <row r="895" spans="4:8">
      <c r="D895" s="245"/>
      <c r="H895" s="245"/>
    </row>
    <row r="896" spans="4:8">
      <c r="D896" s="245"/>
      <c r="H896" s="245"/>
    </row>
    <row r="897" spans="4:8">
      <c r="D897" s="245"/>
      <c r="H897" s="245"/>
    </row>
    <row r="898" spans="4:8">
      <c r="D898" s="245"/>
      <c r="H898" s="245"/>
    </row>
    <row r="899" spans="4:8">
      <c r="D899" s="245"/>
      <c r="H899" s="245"/>
    </row>
    <row r="900" spans="4:8">
      <c r="D900" s="245"/>
      <c r="H900" s="245"/>
    </row>
    <row r="901" spans="4:8">
      <c r="D901" s="245"/>
      <c r="H901" s="245"/>
    </row>
    <row r="902" spans="4:8">
      <c r="D902" s="245"/>
      <c r="H902" s="245"/>
    </row>
    <row r="903" spans="4:8">
      <c r="D903" s="245"/>
      <c r="H903" s="245"/>
    </row>
    <row r="904" spans="4:8">
      <c r="D904" s="245"/>
      <c r="H904" s="245"/>
    </row>
    <row r="905" spans="4:8">
      <c r="D905" s="245"/>
      <c r="H905" s="245"/>
    </row>
    <row r="906" spans="4:8">
      <c r="D906" s="245"/>
      <c r="H906" s="245"/>
    </row>
    <row r="907" spans="4:8">
      <c r="D907" s="245"/>
      <c r="H907" s="245"/>
    </row>
    <row r="908" spans="4:8">
      <c r="D908" s="245"/>
      <c r="H908" s="245"/>
    </row>
    <row r="909" spans="4:8">
      <c r="D909" s="245"/>
      <c r="H909" s="245"/>
    </row>
    <row r="910" spans="4:8">
      <c r="D910" s="245"/>
      <c r="H910" s="245"/>
    </row>
    <row r="911" spans="4:8">
      <c r="D911" s="245"/>
      <c r="H911" s="245"/>
    </row>
    <row r="912" spans="4:8">
      <c r="D912" s="245"/>
      <c r="H912" s="245"/>
    </row>
    <row r="913" spans="4:8">
      <c r="D913" s="245"/>
      <c r="H913" s="245"/>
    </row>
    <row r="914" spans="4:8">
      <c r="D914" s="245"/>
      <c r="H914" s="245"/>
    </row>
    <row r="915" spans="4:8">
      <c r="D915" s="245"/>
      <c r="H915" s="245"/>
    </row>
    <row r="916" spans="4:8">
      <c r="D916" s="245"/>
      <c r="H916" s="245"/>
    </row>
    <row r="917" spans="4:8">
      <c r="D917" s="245"/>
      <c r="H917" s="245"/>
    </row>
    <row r="918" spans="4:8">
      <c r="D918" s="245"/>
      <c r="H918" s="245"/>
    </row>
    <row r="919" spans="4:8">
      <c r="D919" s="245"/>
      <c r="H919" s="245"/>
    </row>
    <row r="920" spans="4:8">
      <c r="D920" s="245"/>
      <c r="H920" s="245"/>
    </row>
    <row r="921" spans="4:8">
      <c r="D921" s="245"/>
      <c r="H921" s="245"/>
    </row>
    <row r="922" spans="4:8">
      <c r="D922" s="245"/>
      <c r="H922" s="245"/>
    </row>
    <row r="923" spans="4:8">
      <c r="D923" s="245"/>
      <c r="H923" s="245"/>
    </row>
    <row r="924" spans="4:8">
      <c r="D924" s="245"/>
      <c r="H924" s="245"/>
    </row>
    <row r="925" spans="4:8">
      <c r="D925" s="245"/>
      <c r="H925" s="245"/>
    </row>
    <row r="926" spans="4:8">
      <c r="D926" s="245"/>
      <c r="H926" s="245"/>
    </row>
    <row r="927" spans="4:8">
      <c r="D927" s="245"/>
      <c r="H927" s="245"/>
    </row>
    <row r="928" spans="4:8">
      <c r="D928" s="245"/>
      <c r="H928" s="245"/>
    </row>
    <row r="929" spans="4:8">
      <c r="D929" s="245"/>
      <c r="H929" s="245"/>
    </row>
    <row r="930" spans="4:8">
      <c r="D930" s="245"/>
      <c r="H930" s="245"/>
    </row>
    <row r="931" spans="4:8">
      <c r="D931" s="245"/>
      <c r="H931" s="245"/>
    </row>
    <row r="932" spans="4:8">
      <c r="D932" s="245"/>
      <c r="H932" s="245"/>
    </row>
    <row r="933" spans="4:8">
      <c r="D933" s="245"/>
      <c r="H933" s="245"/>
    </row>
    <row r="934" spans="4:8">
      <c r="D934" s="245"/>
      <c r="H934" s="245"/>
    </row>
    <row r="935" spans="4:8">
      <c r="D935" s="245"/>
      <c r="H935" s="245"/>
    </row>
    <row r="936" spans="4:8">
      <c r="D936" s="245"/>
      <c r="H936" s="245"/>
    </row>
    <row r="937" spans="4:8">
      <c r="D937" s="245"/>
      <c r="H937" s="245"/>
    </row>
    <row r="938" spans="4:8">
      <c r="D938" s="245"/>
      <c r="H938" s="245"/>
    </row>
    <row r="939" spans="4:8">
      <c r="D939" s="245"/>
      <c r="H939" s="245"/>
    </row>
    <row r="940" spans="4:8">
      <c r="D940" s="245"/>
      <c r="H940" s="245"/>
    </row>
    <row r="941" spans="4:8">
      <c r="D941" s="245"/>
      <c r="H941" s="245"/>
    </row>
    <row r="942" spans="4:8">
      <c r="D942" s="245"/>
      <c r="H942" s="245"/>
    </row>
    <row r="943" spans="4:8">
      <c r="D943" s="245"/>
      <c r="H943" s="245"/>
    </row>
    <row r="944" spans="4:8">
      <c r="D944" s="245"/>
      <c r="H944" s="245"/>
    </row>
    <row r="945" spans="4:8">
      <c r="D945" s="245"/>
      <c r="H945" s="245"/>
    </row>
    <row r="946" spans="4:8">
      <c r="D946" s="245"/>
      <c r="H946" s="245"/>
    </row>
    <row r="947" spans="4:8">
      <c r="D947" s="245"/>
      <c r="H947" s="245"/>
    </row>
    <row r="948" spans="4:8">
      <c r="D948" s="245"/>
      <c r="H948" s="245"/>
    </row>
    <row r="949" spans="4:8">
      <c r="D949" s="245"/>
      <c r="H949" s="245"/>
    </row>
    <row r="950" spans="4:8">
      <c r="D950" s="245"/>
      <c r="H950" s="245"/>
    </row>
    <row r="951" spans="4:8">
      <c r="D951" s="245"/>
      <c r="H951" s="245"/>
    </row>
    <row r="952" spans="4:8">
      <c r="D952" s="245"/>
      <c r="H952" s="245"/>
    </row>
    <row r="953" spans="4:8">
      <c r="D953" s="245"/>
      <c r="H953" s="245"/>
    </row>
    <row r="954" spans="4:8">
      <c r="D954" s="245"/>
      <c r="H954" s="245"/>
    </row>
    <row r="955" spans="4:8">
      <c r="D955" s="245"/>
      <c r="H955" s="245"/>
    </row>
    <row r="956" spans="4:8">
      <c r="D956" s="245"/>
      <c r="H956" s="245"/>
    </row>
    <row r="957" spans="4:8">
      <c r="D957" s="245"/>
      <c r="H957" s="245"/>
    </row>
    <row r="958" spans="4:8">
      <c r="D958" s="245"/>
      <c r="H958" s="245"/>
    </row>
    <row r="959" spans="4:8">
      <c r="D959" s="245"/>
      <c r="H959" s="245"/>
    </row>
    <row r="960" spans="4:8">
      <c r="D960" s="245"/>
      <c r="H960" s="245"/>
    </row>
    <row r="961" spans="4:8">
      <c r="D961" s="245"/>
      <c r="H961" s="245"/>
    </row>
    <row r="962" spans="4:8">
      <c r="D962" s="245"/>
      <c r="H962" s="245"/>
    </row>
    <row r="963" spans="4:8">
      <c r="D963" s="245"/>
      <c r="H963" s="245"/>
    </row>
    <row r="964" spans="4:8">
      <c r="D964" s="245"/>
      <c r="H964" s="245"/>
    </row>
    <row r="965" spans="4:8">
      <c r="D965" s="245"/>
      <c r="H965" s="245"/>
    </row>
    <row r="966" spans="4:8">
      <c r="D966" s="245"/>
      <c r="H966" s="245"/>
    </row>
    <row r="967" spans="4:8">
      <c r="D967" s="245"/>
      <c r="H967" s="245"/>
    </row>
    <row r="968" spans="4:8">
      <c r="D968" s="245"/>
      <c r="H968" s="245"/>
    </row>
    <row r="969" spans="4:8">
      <c r="D969" s="245"/>
      <c r="H969" s="245"/>
    </row>
    <row r="970" spans="4:8">
      <c r="D970" s="245"/>
      <c r="H970" s="245"/>
    </row>
    <row r="971" spans="4:8">
      <c r="D971" s="245"/>
      <c r="H971" s="245"/>
    </row>
    <row r="972" spans="4:8">
      <c r="D972" s="245"/>
      <c r="H972" s="245"/>
    </row>
    <row r="973" spans="4:8">
      <c r="D973" s="245"/>
      <c r="H973" s="245"/>
    </row>
    <row r="974" spans="4:8">
      <c r="D974" s="245"/>
      <c r="H974" s="245"/>
    </row>
    <row r="975" spans="4:8">
      <c r="D975" s="245"/>
      <c r="H975" s="245"/>
    </row>
    <row r="976" spans="4:8">
      <c r="D976" s="245"/>
      <c r="H976" s="245"/>
    </row>
    <row r="977" spans="4:8">
      <c r="D977" s="245"/>
      <c r="H977" s="245"/>
    </row>
    <row r="978" spans="4:8">
      <c r="D978" s="245"/>
      <c r="H978" s="245"/>
    </row>
    <row r="979" spans="4:8">
      <c r="D979" s="245"/>
      <c r="H979" s="245"/>
    </row>
    <row r="980" spans="4:8">
      <c r="D980" s="245"/>
      <c r="H980" s="245"/>
    </row>
    <row r="981" spans="4:8">
      <c r="D981" s="245"/>
      <c r="H981" s="245"/>
    </row>
    <row r="982" spans="4:8">
      <c r="D982" s="245"/>
      <c r="H982" s="245"/>
    </row>
    <row r="983" spans="4:8">
      <c r="D983" s="245"/>
      <c r="H983" s="245"/>
    </row>
    <row r="984" spans="4:8">
      <c r="D984" s="245"/>
      <c r="H984" s="245"/>
    </row>
    <row r="985" spans="4:8">
      <c r="D985" s="245"/>
      <c r="H985" s="245"/>
    </row>
    <row r="986" spans="4:8">
      <c r="D986" s="245"/>
      <c r="H986" s="245"/>
    </row>
    <row r="987" spans="4:8">
      <c r="D987" s="245"/>
      <c r="H987" s="245"/>
    </row>
    <row r="988" spans="4:8">
      <c r="D988" s="245"/>
      <c r="H988" s="245"/>
    </row>
    <row r="989" spans="4:8">
      <c r="D989" s="245"/>
      <c r="H989" s="245"/>
    </row>
    <row r="990" spans="4:8">
      <c r="D990" s="245"/>
      <c r="H990" s="245"/>
    </row>
    <row r="991" spans="4:8">
      <c r="D991" s="245"/>
      <c r="H991" s="245"/>
    </row>
    <row r="992" spans="4:8">
      <c r="D992" s="245"/>
      <c r="H992" s="245"/>
    </row>
    <row r="993" spans="4:8">
      <c r="D993" s="245"/>
      <c r="H993" s="245"/>
    </row>
    <row r="994" spans="4:8">
      <c r="D994" s="245"/>
      <c r="H994" s="245"/>
    </row>
    <row r="995" spans="4:8">
      <c r="D995" s="245"/>
      <c r="H995" s="245"/>
    </row>
    <row r="996" spans="4:8">
      <c r="D996" s="245"/>
      <c r="H996" s="245"/>
    </row>
    <row r="997" spans="4:8">
      <c r="D997" s="245"/>
      <c r="H997" s="245"/>
    </row>
    <row r="998" spans="4:8">
      <c r="D998" s="245"/>
      <c r="H998" s="245"/>
    </row>
    <row r="999" spans="4:8">
      <c r="D999" s="245"/>
      <c r="H999" s="245"/>
    </row>
    <row r="1000" spans="4:8">
      <c r="D1000" s="245"/>
      <c r="H1000" s="245"/>
    </row>
    <row r="1001" spans="4:8">
      <c r="D1001" s="245"/>
      <c r="H1001" s="245"/>
    </row>
    <row r="1002" spans="4:8">
      <c r="D1002" s="245"/>
      <c r="H1002" s="245"/>
    </row>
    <row r="1003" spans="4:8">
      <c r="D1003" s="245"/>
      <c r="H1003" s="245"/>
    </row>
    <row r="1004" spans="4:8">
      <c r="D1004" s="245"/>
      <c r="H1004" s="245"/>
    </row>
    <row r="1005" spans="4:8">
      <c r="D1005" s="245"/>
      <c r="H1005" s="245"/>
    </row>
    <row r="1006" spans="4:8">
      <c r="D1006" s="245"/>
      <c r="H1006" s="245"/>
    </row>
    <row r="1007" spans="4:8">
      <c r="D1007" s="245"/>
      <c r="H1007" s="245"/>
    </row>
    <row r="1008" spans="4:8">
      <c r="D1008" s="245"/>
      <c r="H1008" s="245"/>
    </row>
    <row r="1009" spans="4:8">
      <c r="D1009" s="245"/>
      <c r="H1009" s="245"/>
    </row>
    <row r="1010" spans="4:8">
      <c r="D1010" s="245"/>
      <c r="H1010" s="245"/>
    </row>
    <row r="1011" spans="4:8">
      <c r="D1011" s="245"/>
      <c r="H1011" s="245"/>
    </row>
    <row r="1012" spans="4:8">
      <c r="D1012" s="245"/>
      <c r="H1012" s="245"/>
    </row>
    <row r="1013" spans="4:8">
      <c r="D1013" s="245"/>
      <c r="H1013" s="245"/>
    </row>
    <row r="1014" spans="4:8">
      <c r="D1014" s="245"/>
      <c r="H1014" s="245"/>
    </row>
    <row r="1015" spans="4:8">
      <c r="D1015" s="245"/>
      <c r="H1015" s="245"/>
    </row>
    <row r="1016" spans="4:8">
      <c r="D1016" s="245"/>
      <c r="H1016" s="245"/>
    </row>
    <row r="1017" spans="4:8">
      <c r="D1017" s="245"/>
      <c r="H1017" s="245"/>
    </row>
    <row r="1018" spans="4:8">
      <c r="D1018" s="245"/>
      <c r="H1018" s="245"/>
    </row>
    <row r="1019" spans="4:8">
      <c r="D1019" s="245"/>
      <c r="H1019" s="245"/>
    </row>
    <row r="1020" spans="4:8">
      <c r="D1020" s="245"/>
      <c r="H1020" s="245"/>
    </row>
    <row r="1021" spans="4:8">
      <c r="D1021" s="245"/>
      <c r="H1021" s="245"/>
    </row>
    <row r="1022" spans="4:8">
      <c r="D1022" s="245"/>
      <c r="H1022" s="245"/>
    </row>
    <row r="1023" spans="4:8">
      <c r="D1023" s="245"/>
      <c r="H1023" s="245"/>
    </row>
    <row r="1024" spans="4:8">
      <c r="D1024" s="245"/>
      <c r="H1024" s="245"/>
    </row>
    <row r="1025" spans="4:8">
      <c r="D1025" s="245"/>
      <c r="H1025" s="245"/>
    </row>
    <row r="1026" spans="4:8">
      <c r="D1026" s="245"/>
      <c r="H1026" s="245"/>
    </row>
    <row r="1027" spans="4:8">
      <c r="D1027" s="245"/>
      <c r="H1027" s="245"/>
    </row>
    <row r="1028" spans="4:8">
      <c r="D1028" s="245"/>
      <c r="H1028" s="245"/>
    </row>
    <row r="1029" spans="4:8">
      <c r="D1029" s="245"/>
      <c r="H1029" s="245"/>
    </row>
    <row r="1030" spans="4:8">
      <c r="D1030" s="245"/>
      <c r="H1030" s="245"/>
    </row>
    <row r="1031" spans="4:8">
      <c r="D1031" s="245"/>
      <c r="H1031" s="245"/>
    </row>
    <row r="1032" spans="4:8">
      <c r="D1032" s="245"/>
      <c r="H1032" s="245"/>
    </row>
    <row r="1033" spans="4:8">
      <c r="D1033" s="245"/>
      <c r="H1033" s="245"/>
    </row>
    <row r="1034" spans="4:8">
      <c r="D1034" s="245"/>
      <c r="H1034" s="245"/>
    </row>
    <row r="1035" spans="4:8">
      <c r="D1035" s="245"/>
      <c r="H1035" s="245"/>
    </row>
    <row r="1036" spans="4:8">
      <c r="D1036" s="245"/>
      <c r="H1036" s="245"/>
    </row>
    <row r="1037" spans="4:8">
      <c r="D1037" s="245"/>
      <c r="H1037" s="245"/>
    </row>
    <row r="1038" spans="4:8">
      <c r="D1038" s="245"/>
      <c r="H1038" s="245"/>
    </row>
    <row r="1039" spans="4:8">
      <c r="D1039" s="245"/>
      <c r="H1039" s="245"/>
    </row>
    <row r="1040" spans="4:8">
      <c r="D1040" s="245"/>
      <c r="H1040" s="245"/>
    </row>
    <row r="1041" spans="4:8">
      <c r="D1041" s="245"/>
      <c r="H1041" s="245"/>
    </row>
    <row r="1042" spans="4:8">
      <c r="D1042" s="245"/>
      <c r="H1042" s="245"/>
    </row>
    <row r="1043" spans="4:8">
      <c r="D1043" s="245"/>
      <c r="H1043" s="245"/>
    </row>
    <row r="1044" spans="4:8">
      <c r="D1044" s="245"/>
      <c r="H1044" s="245"/>
    </row>
    <row r="1045" spans="4:8">
      <c r="D1045" s="245"/>
      <c r="H1045" s="245"/>
    </row>
    <row r="1046" spans="4:8">
      <c r="D1046" s="245"/>
      <c r="H1046" s="245"/>
    </row>
    <row r="1047" spans="4:8">
      <c r="D1047" s="245"/>
      <c r="H1047" s="245"/>
    </row>
    <row r="1048" spans="4:8">
      <c r="D1048" s="245"/>
      <c r="H1048" s="245"/>
    </row>
    <row r="1049" spans="4:8">
      <c r="D1049" s="245"/>
      <c r="H1049" s="245"/>
    </row>
    <row r="1050" spans="4:8">
      <c r="D1050" s="245"/>
      <c r="H1050" s="245"/>
    </row>
    <row r="1051" spans="4:8">
      <c r="D1051" s="245"/>
      <c r="H1051" s="245"/>
    </row>
    <row r="1052" spans="4:8">
      <c r="D1052" s="245"/>
      <c r="H1052" s="245"/>
    </row>
    <row r="1053" spans="4:8">
      <c r="D1053" s="245"/>
      <c r="H1053" s="245"/>
    </row>
    <row r="1054" spans="4:8">
      <c r="D1054" s="245"/>
      <c r="H1054" s="245"/>
    </row>
    <row r="1055" spans="4:8">
      <c r="D1055" s="245"/>
      <c r="H1055" s="245"/>
    </row>
    <row r="1056" spans="4:8">
      <c r="D1056" s="245"/>
      <c r="H1056" s="245"/>
    </row>
    <row r="1057" spans="4:8">
      <c r="D1057" s="245"/>
      <c r="H1057" s="245"/>
    </row>
    <row r="1058" spans="4:8">
      <c r="D1058" s="245"/>
      <c r="H1058" s="245"/>
    </row>
    <row r="1059" spans="4:8">
      <c r="D1059" s="245"/>
      <c r="H1059" s="245"/>
    </row>
    <row r="1060" spans="4:8">
      <c r="D1060" s="245"/>
      <c r="H1060" s="245"/>
    </row>
    <row r="1061" spans="4:8">
      <c r="D1061" s="245"/>
      <c r="H1061" s="245"/>
    </row>
    <row r="1062" spans="4:8">
      <c r="D1062" s="245"/>
      <c r="H1062" s="245"/>
    </row>
    <row r="1063" spans="4:8">
      <c r="D1063" s="245"/>
      <c r="H1063" s="245"/>
    </row>
    <row r="1064" spans="4:8">
      <c r="D1064" s="245"/>
      <c r="H1064" s="245"/>
    </row>
    <row r="1065" spans="4:8">
      <c r="D1065" s="245"/>
      <c r="H1065" s="245"/>
    </row>
    <row r="1066" spans="4:8">
      <c r="D1066" s="245"/>
      <c r="H1066" s="245"/>
    </row>
    <row r="1067" spans="4:8">
      <c r="D1067" s="245"/>
      <c r="H1067" s="245"/>
    </row>
    <row r="1068" spans="4:8">
      <c r="D1068" s="245"/>
      <c r="H1068" s="245"/>
    </row>
    <row r="1069" spans="4:8">
      <c r="D1069" s="245"/>
      <c r="H1069" s="245"/>
    </row>
    <row r="1070" spans="4:8">
      <c r="D1070" s="245"/>
      <c r="H1070" s="245"/>
    </row>
    <row r="1071" spans="4:8">
      <c r="D1071" s="245"/>
      <c r="H1071" s="245"/>
    </row>
    <row r="1072" spans="4:8">
      <c r="D1072" s="245"/>
      <c r="H1072" s="245"/>
    </row>
    <row r="1073" spans="4:8">
      <c r="D1073" s="245"/>
      <c r="H1073" s="245"/>
    </row>
    <row r="1074" spans="4:8">
      <c r="D1074" s="245"/>
      <c r="H1074" s="245"/>
    </row>
    <row r="1075" spans="4:8">
      <c r="D1075" s="245"/>
      <c r="H1075" s="245"/>
    </row>
    <row r="1076" spans="4:8">
      <c r="D1076" s="245"/>
      <c r="H1076" s="245"/>
    </row>
    <row r="1077" spans="4:8">
      <c r="D1077" s="245"/>
      <c r="H1077" s="245"/>
    </row>
    <row r="1078" spans="4:8">
      <c r="D1078" s="245"/>
      <c r="H1078" s="245"/>
    </row>
    <row r="1079" spans="4:8">
      <c r="D1079" s="245"/>
      <c r="H1079" s="245"/>
    </row>
    <row r="1080" spans="4:8">
      <c r="D1080" s="245"/>
      <c r="H1080" s="245"/>
    </row>
    <row r="1081" spans="4:8">
      <c r="D1081" s="245"/>
      <c r="H1081" s="245"/>
    </row>
    <row r="1082" spans="4:8">
      <c r="D1082" s="245"/>
      <c r="H1082" s="245"/>
    </row>
    <row r="1083" spans="4:8">
      <c r="D1083" s="245"/>
      <c r="H1083" s="245"/>
    </row>
    <row r="1084" spans="4:8">
      <c r="D1084" s="245"/>
      <c r="H1084" s="245"/>
    </row>
    <row r="1085" spans="4:8">
      <c r="D1085" s="245"/>
      <c r="H1085" s="245"/>
    </row>
    <row r="1086" spans="4:8">
      <c r="D1086" s="245"/>
      <c r="H1086" s="245"/>
    </row>
    <row r="1087" spans="4:8">
      <c r="D1087" s="245"/>
      <c r="H1087" s="245"/>
    </row>
    <row r="1088" spans="4:8">
      <c r="D1088" s="245"/>
      <c r="H1088" s="245"/>
    </row>
    <row r="1089" spans="4:8">
      <c r="D1089" s="245"/>
      <c r="H1089" s="245"/>
    </row>
    <row r="1090" spans="4:8">
      <c r="D1090" s="245"/>
      <c r="H1090" s="245"/>
    </row>
    <row r="1091" spans="4:8">
      <c r="D1091" s="245"/>
      <c r="H1091" s="245"/>
    </row>
    <row r="1092" spans="4:8">
      <c r="D1092" s="245"/>
      <c r="H1092" s="245"/>
    </row>
    <row r="1093" spans="4:8">
      <c r="D1093" s="245"/>
      <c r="H1093" s="245"/>
    </row>
    <row r="1094" spans="4:8">
      <c r="D1094" s="245"/>
      <c r="H1094" s="245"/>
    </row>
    <row r="1095" spans="4:8">
      <c r="D1095" s="245"/>
      <c r="H1095" s="245"/>
    </row>
    <row r="1096" spans="4:8">
      <c r="D1096" s="245"/>
      <c r="H1096" s="245"/>
    </row>
    <row r="1097" spans="4:8">
      <c r="D1097" s="245"/>
      <c r="H1097" s="245"/>
    </row>
    <row r="1098" spans="4:8">
      <c r="D1098" s="245"/>
      <c r="H1098" s="245"/>
    </row>
    <row r="1099" spans="4:8">
      <c r="D1099" s="245"/>
      <c r="H1099" s="245"/>
    </row>
    <row r="1100" spans="4:8">
      <c r="D1100" s="245"/>
      <c r="H1100" s="245"/>
    </row>
    <row r="1101" spans="4:8">
      <c r="D1101" s="245"/>
      <c r="H1101" s="245"/>
    </row>
    <row r="1102" spans="4:8">
      <c r="D1102" s="245"/>
      <c r="H1102" s="245"/>
    </row>
    <row r="1103" spans="4:8">
      <c r="D1103" s="245"/>
      <c r="H1103" s="245"/>
    </row>
    <row r="1104" spans="4:8">
      <c r="D1104" s="245"/>
      <c r="H1104" s="245"/>
    </row>
    <row r="1105" spans="4:8">
      <c r="D1105" s="245"/>
      <c r="H1105" s="245"/>
    </row>
    <row r="1106" spans="4:8">
      <c r="D1106" s="245"/>
      <c r="H1106" s="245"/>
    </row>
    <row r="1107" spans="4:8">
      <c r="D1107" s="245"/>
      <c r="H1107" s="245"/>
    </row>
    <row r="1108" spans="4:8">
      <c r="D1108" s="245"/>
      <c r="H1108" s="245"/>
    </row>
    <row r="1109" spans="4:8">
      <c r="D1109" s="245"/>
      <c r="H1109" s="245"/>
    </row>
    <row r="1110" spans="4:8">
      <c r="D1110" s="245"/>
      <c r="H1110" s="245"/>
    </row>
    <row r="1111" spans="4:8">
      <c r="D1111" s="245"/>
      <c r="H1111" s="245"/>
    </row>
    <row r="1112" spans="4:8">
      <c r="D1112" s="245"/>
      <c r="H1112" s="245"/>
    </row>
    <row r="1113" spans="4:8">
      <c r="D1113" s="245"/>
      <c r="H1113" s="245"/>
    </row>
    <row r="1114" spans="4:8">
      <c r="D1114" s="245"/>
      <c r="H1114" s="245"/>
    </row>
    <row r="1115" spans="4:8">
      <c r="D1115" s="245"/>
      <c r="H1115" s="245"/>
    </row>
    <row r="1116" spans="4:8">
      <c r="D1116" s="245"/>
      <c r="H1116" s="245"/>
    </row>
    <row r="1117" spans="4:8">
      <c r="D1117" s="245"/>
      <c r="H1117" s="245"/>
    </row>
    <row r="1118" spans="4:8">
      <c r="D1118" s="245"/>
      <c r="H1118" s="245"/>
    </row>
    <row r="1119" spans="4:8">
      <c r="D1119" s="245"/>
      <c r="H1119" s="245"/>
    </row>
    <row r="1120" spans="4:8">
      <c r="D1120" s="245"/>
      <c r="H1120" s="245"/>
    </row>
    <row r="1121" spans="4:8">
      <c r="D1121" s="245"/>
      <c r="H1121" s="245"/>
    </row>
    <row r="1122" spans="4:8">
      <c r="D1122" s="245"/>
      <c r="H1122" s="245"/>
    </row>
    <row r="1123" spans="4:8">
      <c r="D1123" s="245"/>
      <c r="H1123" s="245"/>
    </row>
    <row r="1124" spans="4:8">
      <c r="D1124" s="245"/>
      <c r="H1124" s="245"/>
    </row>
    <row r="1125" spans="4:8">
      <c r="D1125" s="245"/>
      <c r="H1125" s="245"/>
    </row>
    <row r="1126" spans="4:8">
      <c r="D1126" s="245"/>
      <c r="H1126" s="245"/>
    </row>
    <row r="1127" spans="4:8">
      <c r="D1127" s="245"/>
      <c r="H1127" s="245"/>
    </row>
    <row r="1128" spans="4:8">
      <c r="D1128" s="245"/>
      <c r="H1128" s="245"/>
    </row>
    <row r="1129" spans="4:8">
      <c r="D1129" s="245"/>
      <c r="H1129" s="245"/>
    </row>
    <row r="1130" spans="4:8">
      <c r="D1130" s="245"/>
      <c r="H1130" s="245"/>
    </row>
    <row r="1131" spans="4:8">
      <c r="D1131" s="245"/>
      <c r="H1131" s="245"/>
    </row>
    <row r="1132" spans="4:8">
      <c r="D1132" s="245"/>
      <c r="H1132" s="245"/>
    </row>
    <row r="1133" spans="4:8">
      <c r="D1133" s="245"/>
      <c r="H1133" s="245"/>
    </row>
    <row r="1134" spans="4:8">
      <c r="D1134" s="245"/>
      <c r="H1134" s="245"/>
    </row>
    <row r="1135" spans="4:8">
      <c r="D1135" s="245"/>
      <c r="H1135" s="245"/>
    </row>
    <row r="1136" spans="4:8">
      <c r="D1136" s="245"/>
      <c r="H1136" s="245"/>
    </row>
    <row r="1137" spans="4:8">
      <c r="D1137" s="245"/>
      <c r="H1137" s="245"/>
    </row>
    <row r="1138" spans="4:8">
      <c r="D1138" s="245"/>
      <c r="H1138" s="245"/>
    </row>
    <row r="1139" spans="4:8">
      <c r="D1139" s="245"/>
      <c r="H1139" s="245"/>
    </row>
    <row r="1140" spans="4:8">
      <c r="D1140" s="245"/>
      <c r="H1140" s="245"/>
    </row>
    <row r="1141" spans="4:8">
      <c r="D1141" s="245"/>
      <c r="H1141" s="245"/>
    </row>
    <row r="1142" spans="4:8">
      <c r="D1142" s="245"/>
      <c r="H1142" s="245"/>
    </row>
    <row r="1143" spans="4:8">
      <c r="D1143" s="245"/>
      <c r="H1143" s="245"/>
    </row>
    <row r="1144" spans="4:8">
      <c r="D1144" s="245"/>
      <c r="H1144" s="245"/>
    </row>
    <row r="1145" spans="4:8">
      <c r="D1145" s="245"/>
      <c r="H1145" s="245"/>
    </row>
    <row r="1146" spans="4:8">
      <c r="D1146" s="245"/>
      <c r="H1146" s="245"/>
    </row>
    <row r="1147" spans="4:8">
      <c r="D1147" s="245"/>
      <c r="H1147" s="245"/>
    </row>
    <row r="1148" spans="4:8">
      <c r="D1148" s="245"/>
      <c r="H1148" s="245"/>
    </row>
    <row r="1149" spans="4:8">
      <c r="D1149" s="245"/>
      <c r="H1149" s="245"/>
    </row>
    <row r="1150" spans="4:8">
      <c r="D1150" s="245"/>
      <c r="H1150" s="245"/>
    </row>
    <row r="1151" spans="4:8">
      <c r="D1151" s="245"/>
      <c r="H1151" s="245"/>
    </row>
    <row r="1152" spans="4:8">
      <c r="D1152" s="245"/>
      <c r="H1152" s="245"/>
    </row>
    <row r="1153" spans="4:8">
      <c r="D1153" s="245"/>
      <c r="H1153" s="245"/>
    </row>
    <row r="1154" spans="4:8">
      <c r="D1154" s="245"/>
      <c r="H1154" s="245"/>
    </row>
    <row r="1155" spans="4:8">
      <c r="D1155" s="245"/>
      <c r="H1155" s="245"/>
    </row>
    <row r="1156" spans="4:8">
      <c r="D1156" s="245"/>
      <c r="H1156" s="245"/>
    </row>
    <row r="1157" spans="4:8">
      <c r="D1157" s="245"/>
      <c r="H1157" s="245"/>
    </row>
    <row r="1158" spans="4:8">
      <c r="D1158" s="245"/>
      <c r="H1158" s="245"/>
    </row>
    <row r="1159" spans="4:8">
      <c r="D1159" s="245"/>
      <c r="H1159" s="245"/>
    </row>
    <row r="1160" spans="4:8">
      <c r="D1160" s="245"/>
      <c r="H1160" s="245"/>
    </row>
    <row r="1161" spans="4:8">
      <c r="D1161" s="245"/>
      <c r="H1161" s="245"/>
    </row>
    <row r="1162" spans="4:8">
      <c r="D1162" s="245"/>
      <c r="H1162" s="245"/>
    </row>
    <row r="1163" spans="4:8">
      <c r="D1163" s="245"/>
      <c r="H1163" s="245"/>
    </row>
    <row r="1164" spans="4:8">
      <c r="D1164" s="245"/>
      <c r="H1164" s="245"/>
    </row>
    <row r="1165" spans="4:8">
      <c r="D1165" s="245"/>
      <c r="H1165" s="245"/>
    </row>
    <row r="1166" spans="4:8">
      <c r="D1166" s="245"/>
      <c r="H1166" s="245"/>
    </row>
    <row r="1167" spans="4:8">
      <c r="D1167" s="245"/>
      <c r="H1167" s="245"/>
    </row>
    <row r="1168" spans="4:8">
      <c r="D1168" s="245"/>
      <c r="H1168" s="245"/>
    </row>
    <row r="1169" spans="4:8">
      <c r="D1169" s="245"/>
      <c r="H1169" s="245"/>
    </row>
    <row r="1170" spans="4:8">
      <c r="D1170" s="245"/>
      <c r="H1170" s="245"/>
    </row>
    <row r="1171" spans="4:8">
      <c r="D1171" s="245"/>
      <c r="H1171" s="245"/>
    </row>
    <row r="1172" spans="4:8">
      <c r="D1172" s="245"/>
      <c r="H1172" s="245"/>
    </row>
    <row r="1173" spans="4:8">
      <c r="D1173" s="245"/>
      <c r="H1173" s="245"/>
    </row>
    <row r="1174" spans="4:8">
      <c r="D1174" s="245"/>
      <c r="H1174" s="245"/>
    </row>
    <row r="1175" spans="4:8">
      <c r="D1175" s="245"/>
      <c r="H1175" s="245"/>
    </row>
    <row r="1176" spans="4:8">
      <c r="D1176" s="245"/>
      <c r="H1176" s="245"/>
    </row>
    <row r="1177" spans="4:8">
      <c r="D1177" s="245"/>
      <c r="H1177" s="245"/>
    </row>
    <row r="1178" spans="4:8">
      <c r="D1178" s="245"/>
      <c r="H1178" s="245"/>
    </row>
    <row r="1179" spans="4:8">
      <c r="D1179" s="245"/>
      <c r="H1179" s="245"/>
    </row>
    <row r="1180" spans="4:8">
      <c r="D1180" s="245"/>
      <c r="H1180" s="245"/>
    </row>
    <row r="1181" spans="4:8">
      <c r="D1181" s="245"/>
      <c r="H1181" s="245"/>
    </row>
    <row r="1182" spans="4:8">
      <c r="D1182" s="245"/>
      <c r="H1182" s="245"/>
    </row>
    <row r="1183" spans="4:8">
      <c r="D1183" s="245"/>
      <c r="H1183" s="245"/>
    </row>
    <row r="1184" spans="4:8">
      <c r="D1184" s="245"/>
      <c r="H1184" s="245"/>
    </row>
    <row r="1185" spans="4:8">
      <c r="D1185" s="245"/>
      <c r="H1185" s="245"/>
    </row>
    <row r="1186" spans="4:8">
      <c r="D1186" s="245"/>
      <c r="H1186" s="245"/>
    </row>
    <row r="1187" spans="4:8">
      <c r="D1187" s="245"/>
      <c r="H1187" s="245"/>
    </row>
    <row r="1188" spans="4:8">
      <c r="D1188" s="245"/>
      <c r="H1188" s="245"/>
    </row>
    <row r="1189" spans="4:8">
      <c r="D1189" s="245"/>
      <c r="H1189" s="245"/>
    </row>
    <row r="1190" spans="4:8">
      <c r="D1190" s="245"/>
      <c r="H1190" s="245"/>
    </row>
    <row r="1191" spans="4:8">
      <c r="D1191" s="245"/>
      <c r="H1191" s="245"/>
    </row>
    <row r="1192" spans="4:8">
      <c r="D1192" s="245"/>
      <c r="H1192" s="245"/>
    </row>
    <row r="1193" spans="4:8">
      <c r="D1193" s="245"/>
      <c r="H1193" s="245"/>
    </row>
    <row r="1194" spans="4:8">
      <c r="D1194" s="245"/>
      <c r="H1194" s="245"/>
    </row>
    <row r="1195" spans="4:8">
      <c r="D1195" s="245"/>
      <c r="H1195" s="245"/>
    </row>
    <row r="1196" spans="4:8">
      <c r="D1196" s="245"/>
      <c r="H1196" s="245"/>
    </row>
    <row r="1197" spans="4:8">
      <c r="D1197" s="245"/>
      <c r="H1197" s="245"/>
    </row>
    <row r="1198" spans="4:8">
      <c r="D1198" s="245"/>
      <c r="H1198" s="245"/>
    </row>
    <row r="1199" spans="4:8">
      <c r="D1199" s="245"/>
      <c r="H1199" s="245"/>
    </row>
    <row r="1200" spans="4:8">
      <c r="D1200" s="245"/>
      <c r="H1200" s="245"/>
    </row>
    <row r="1201" spans="4:8">
      <c r="D1201" s="245"/>
      <c r="H1201" s="245"/>
    </row>
    <row r="1202" spans="4:8">
      <c r="D1202" s="245"/>
      <c r="H1202" s="245"/>
    </row>
    <row r="1203" spans="4:8">
      <c r="D1203" s="245"/>
      <c r="H1203" s="245"/>
    </row>
    <row r="1204" spans="4:8">
      <c r="D1204" s="245"/>
      <c r="H1204" s="245"/>
    </row>
    <row r="1205" spans="4:8">
      <c r="D1205" s="245"/>
      <c r="H1205" s="245"/>
    </row>
    <row r="1206" spans="4:8">
      <c r="D1206" s="245"/>
      <c r="H1206" s="245"/>
    </row>
    <row r="1207" spans="4:8">
      <c r="D1207" s="245"/>
      <c r="H1207" s="245"/>
    </row>
    <row r="1208" spans="4:8">
      <c r="D1208" s="245"/>
      <c r="H1208" s="245"/>
    </row>
    <row r="1209" spans="4:8">
      <c r="D1209" s="245"/>
      <c r="H1209" s="245"/>
    </row>
    <row r="1210" spans="4:8">
      <c r="D1210" s="245"/>
      <c r="H1210" s="245"/>
    </row>
    <row r="1211" spans="4:8">
      <c r="D1211" s="245"/>
      <c r="H1211" s="245"/>
    </row>
    <row r="1212" spans="4:8">
      <c r="D1212" s="245"/>
      <c r="H1212" s="245"/>
    </row>
    <row r="1213" spans="4:8">
      <c r="D1213" s="245"/>
      <c r="H1213" s="245"/>
    </row>
    <row r="1214" spans="4:8">
      <c r="D1214" s="245"/>
      <c r="H1214" s="245"/>
    </row>
    <row r="1215" spans="4:8">
      <c r="D1215" s="245"/>
      <c r="H1215" s="245"/>
    </row>
    <row r="1216" spans="4:8">
      <c r="D1216" s="245"/>
      <c r="H1216" s="245"/>
    </row>
    <row r="1217" spans="4:8">
      <c r="D1217" s="245"/>
      <c r="H1217" s="245"/>
    </row>
    <row r="1218" spans="4:8">
      <c r="D1218" s="245"/>
      <c r="H1218" s="245"/>
    </row>
    <row r="1219" spans="4:8">
      <c r="D1219" s="245"/>
      <c r="H1219" s="245"/>
    </row>
    <row r="1220" spans="4:8">
      <c r="D1220" s="245"/>
      <c r="H1220" s="245"/>
    </row>
    <row r="1221" spans="4:8">
      <c r="D1221" s="245"/>
      <c r="H1221" s="245"/>
    </row>
    <row r="1222" spans="4:8">
      <c r="D1222" s="245"/>
      <c r="H1222" s="245"/>
    </row>
    <row r="1223" spans="4:8">
      <c r="D1223" s="245"/>
      <c r="H1223" s="245"/>
    </row>
    <row r="1224" spans="4:8">
      <c r="D1224" s="245"/>
      <c r="H1224" s="245"/>
    </row>
    <row r="1225" spans="4:8">
      <c r="D1225" s="245"/>
      <c r="H1225" s="245"/>
    </row>
    <row r="1226" spans="4:8">
      <c r="D1226" s="245"/>
      <c r="H1226" s="245"/>
    </row>
    <row r="1227" spans="4:8">
      <c r="D1227" s="245"/>
      <c r="H1227" s="245"/>
    </row>
    <row r="1228" spans="4:8">
      <c r="D1228" s="245"/>
      <c r="H1228" s="245"/>
    </row>
    <row r="1229" spans="4:8">
      <c r="D1229" s="245"/>
      <c r="H1229" s="245"/>
    </row>
    <row r="1230" spans="4:8">
      <c r="D1230" s="245"/>
      <c r="H1230" s="245"/>
    </row>
    <row r="1231" spans="4:8">
      <c r="D1231" s="245"/>
      <c r="H1231" s="245"/>
    </row>
    <row r="1232" spans="4:8">
      <c r="D1232" s="245"/>
      <c r="H1232" s="245"/>
    </row>
    <row r="1233" spans="4:8">
      <c r="D1233" s="245"/>
      <c r="H1233" s="245"/>
    </row>
    <row r="1234" spans="4:8">
      <c r="D1234" s="245"/>
      <c r="H1234" s="245"/>
    </row>
    <row r="1235" spans="4:8">
      <c r="D1235" s="245"/>
      <c r="H1235" s="245"/>
    </row>
    <row r="1236" spans="4:8">
      <c r="D1236" s="245"/>
      <c r="H1236" s="245"/>
    </row>
    <row r="1237" spans="4:8">
      <c r="D1237" s="245"/>
      <c r="H1237" s="245"/>
    </row>
    <row r="1238" spans="4:8">
      <c r="D1238" s="245"/>
      <c r="H1238" s="245"/>
    </row>
    <row r="1239" spans="4:8">
      <c r="D1239" s="245"/>
      <c r="H1239" s="245"/>
    </row>
    <row r="1240" spans="4:8">
      <c r="D1240" s="245"/>
      <c r="H1240" s="245"/>
    </row>
    <row r="1241" spans="4:8">
      <c r="D1241" s="245"/>
      <c r="H1241" s="245"/>
    </row>
    <row r="1242" spans="4:8">
      <c r="D1242" s="245"/>
      <c r="H1242" s="245"/>
    </row>
    <row r="1243" spans="4:8">
      <c r="D1243" s="245"/>
      <c r="H1243" s="245"/>
    </row>
    <row r="1244" spans="4:8">
      <c r="D1244" s="245"/>
      <c r="H1244" s="245"/>
    </row>
    <row r="1245" spans="4:8">
      <c r="D1245" s="245"/>
      <c r="H1245" s="245"/>
    </row>
    <row r="1246" spans="4:8">
      <c r="D1246" s="245"/>
      <c r="H1246" s="245"/>
    </row>
    <row r="1247" spans="4:8">
      <c r="D1247" s="245"/>
      <c r="H1247" s="245"/>
    </row>
    <row r="1248" spans="4:8">
      <c r="D1248" s="245"/>
      <c r="H1248" s="245"/>
    </row>
    <row r="1249" spans="4:8">
      <c r="D1249" s="245"/>
      <c r="H1249" s="245"/>
    </row>
    <row r="1250" spans="4:8">
      <c r="D1250" s="245"/>
      <c r="H1250" s="245"/>
    </row>
    <row r="1251" spans="4:8">
      <c r="D1251" s="245"/>
      <c r="H1251" s="245"/>
    </row>
    <row r="1252" spans="4:8">
      <c r="D1252" s="245"/>
      <c r="H1252" s="245"/>
    </row>
    <row r="1253" spans="4:8">
      <c r="D1253" s="245"/>
      <c r="H1253" s="245"/>
    </row>
    <row r="1254" spans="4:8">
      <c r="D1254" s="245"/>
      <c r="H1254" s="245"/>
    </row>
    <row r="1255" spans="4:8">
      <c r="D1255" s="245"/>
      <c r="H1255" s="245"/>
    </row>
    <row r="1256" spans="4:8">
      <c r="D1256" s="245"/>
      <c r="H1256" s="245"/>
    </row>
    <row r="1257" spans="4:8">
      <c r="D1257" s="245"/>
      <c r="H1257" s="245"/>
    </row>
    <row r="1258" spans="4:8">
      <c r="D1258" s="245"/>
      <c r="H1258" s="245"/>
    </row>
    <row r="1259" spans="4:8">
      <c r="D1259" s="245"/>
      <c r="H1259" s="245"/>
    </row>
    <row r="1260" spans="4:8">
      <c r="D1260" s="245"/>
      <c r="H1260" s="245"/>
    </row>
    <row r="1261" spans="4:8">
      <c r="D1261" s="245"/>
      <c r="H1261" s="245"/>
    </row>
    <row r="1262" spans="4:8">
      <c r="D1262" s="245"/>
      <c r="H1262" s="245"/>
    </row>
    <row r="1263" spans="4:8">
      <c r="D1263" s="245"/>
      <c r="H1263" s="245"/>
    </row>
    <row r="1264" spans="4:8">
      <c r="D1264" s="245"/>
      <c r="H1264" s="245"/>
    </row>
    <row r="1265" spans="4:8">
      <c r="D1265" s="245"/>
      <c r="H1265" s="245"/>
    </row>
    <row r="1266" spans="4:8">
      <c r="D1266" s="245"/>
      <c r="H1266" s="245"/>
    </row>
    <row r="1267" spans="4:8">
      <c r="D1267" s="245"/>
      <c r="H1267" s="245"/>
    </row>
    <row r="1268" spans="4:8">
      <c r="D1268" s="245"/>
      <c r="H1268" s="245"/>
    </row>
    <row r="1269" spans="4:8">
      <c r="D1269" s="245"/>
      <c r="H1269" s="245"/>
    </row>
    <row r="1270" spans="4:8">
      <c r="D1270" s="245"/>
      <c r="H1270" s="245"/>
    </row>
    <row r="1271" spans="4:8">
      <c r="D1271" s="245"/>
      <c r="H1271" s="245"/>
    </row>
    <row r="1272" spans="4:8">
      <c r="D1272" s="245"/>
      <c r="H1272" s="245"/>
    </row>
    <row r="1273" spans="4:8">
      <c r="D1273" s="245"/>
      <c r="H1273" s="245"/>
    </row>
    <row r="1274" spans="4:8">
      <c r="D1274" s="245"/>
      <c r="H1274" s="245"/>
    </row>
    <row r="1275" spans="4:8">
      <c r="D1275" s="245"/>
      <c r="H1275" s="245"/>
    </row>
    <row r="1276" spans="4:8">
      <c r="D1276" s="245"/>
      <c r="H1276" s="245"/>
    </row>
    <row r="1277" spans="4:8">
      <c r="D1277" s="245"/>
      <c r="H1277" s="245"/>
    </row>
    <row r="1278" spans="4:8">
      <c r="D1278" s="245"/>
      <c r="H1278" s="245"/>
    </row>
    <row r="1279" spans="4:8">
      <c r="D1279" s="245"/>
      <c r="H1279" s="245"/>
    </row>
    <row r="1280" spans="4:8">
      <c r="D1280" s="245"/>
      <c r="H1280" s="245"/>
    </row>
    <row r="1281" spans="4:8">
      <c r="D1281" s="245"/>
      <c r="H1281" s="245"/>
    </row>
    <row r="1282" spans="4:8">
      <c r="D1282" s="245"/>
      <c r="H1282" s="245"/>
    </row>
    <row r="1283" spans="4:8">
      <c r="D1283" s="245"/>
      <c r="H1283" s="245"/>
    </row>
    <row r="1284" spans="4:8">
      <c r="D1284" s="245"/>
      <c r="H1284" s="245"/>
    </row>
    <row r="1285" spans="4:8">
      <c r="D1285" s="245"/>
      <c r="H1285" s="245"/>
    </row>
    <row r="1286" spans="4:8">
      <c r="D1286" s="245"/>
      <c r="H1286" s="245"/>
    </row>
    <row r="1287" spans="4:8">
      <c r="D1287" s="245"/>
      <c r="H1287" s="245"/>
    </row>
    <row r="1288" spans="4:8">
      <c r="D1288" s="245"/>
      <c r="H1288" s="245"/>
    </row>
    <row r="1289" spans="4:8">
      <c r="D1289" s="245"/>
      <c r="H1289" s="245"/>
    </row>
    <row r="1290" spans="4:8">
      <c r="D1290" s="245"/>
      <c r="H1290" s="245"/>
    </row>
    <row r="1291" spans="4:8">
      <c r="D1291" s="245"/>
      <c r="H1291" s="245"/>
    </row>
    <row r="1292" spans="4:8">
      <c r="D1292" s="245"/>
      <c r="H1292" s="245"/>
    </row>
    <row r="1293" spans="4:8">
      <c r="D1293" s="245"/>
      <c r="H1293" s="245"/>
    </row>
    <row r="1294" spans="4:8">
      <c r="D1294" s="245"/>
      <c r="H1294" s="245"/>
    </row>
    <row r="1295" spans="4:8">
      <c r="D1295" s="245"/>
      <c r="H1295" s="245"/>
    </row>
    <row r="1296" spans="4:8">
      <c r="D1296" s="245"/>
      <c r="H1296" s="245"/>
    </row>
    <row r="1297" spans="4:8">
      <c r="D1297" s="245"/>
      <c r="H1297" s="245"/>
    </row>
    <row r="1298" spans="4:8">
      <c r="D1298" s="245"/>
      <c r="H1298" s="245"/>
    </row>
    <row r="1299" spans="4:8">
      <c r="D1299" s="245"/>
      <c r="H1299" s="245"/>
    </row>
    <row r="1300" spans="4:8">
      <c r="D1300" s="245"/>
      <c r="H1300" s="245"/>
    </row>
    <row r="1301" spans="4:8">
      <c r="D1301" s="245"/>
      <c r="H1301" s="245"/>
    </row>
    <row r="1302" spans="4:8">
      <c r="D1302" s="245"/>
      <c r="H1302" s="245"/>
    </row>
    <row r="1303" spans="4:8">
      <c r="D1303" s="245"/>
      <c r="H1303" s="245"/>
    </row>
    <row r="1304" spans="4:8">
      <c r="D1304" s="245"/>
      <c r="H1304" s="245"/>
    </row>
    <row r="1305" spans="4:8">
      <c r="D1305" s="245"/>
      <c r="H1305" s="245"/>
    </row>
    <row r="1306" spans="4:8">
      <c r="D1306" s="245"/>
      <c r="H1306" s="245"/>
    </row>
    <row r="1307" spans="4:8">
      <c r="D1307" s="245"/>
      <c r="H1307" s="245"/>
    </row>
    <row r="1308" spans="4:8">
      <c r="D1308" s="245"/>
      <c r="H1308" s="245"/>
    </row>
    <row r="1309" spans="4:8">
      <c r="D1309" s="245"/>
      <c r="H1309" s="245"/>
    </row>
    <row r="1310" spans="4:8">
      <c r="D1310" s="245"/>
      <c r="H1310" s="245"/>
    </row>
    <row r="1311" spans="4:8">
      <c r="D1311" s="245"/>
      <c r="H1311" s="245"/>
    </row>
    <row r="1312" spans="4:8">
      <c r="D1312" s="245"/>
      <c r="H1312" s="245"/>
    </row>
    <row r="1313" spans="4:8">
      <c r="D1313" s="245"/>
      <c r="H1313" s="245"/>
    </row>
    <row r="1314" spans="4:8">
      <c r="D1314" s="245"/>
      <c r="H1314" s="245"/>
    </row>
    <row r="1315" spans="4:8">
      <c r="D1315" s="245"/>
      <c r="H1315" s="245"/>
    </row>
    <row r="1316" spans="4:8">
      <c r="D1316" s="245"/>
      <c r="H1316" s="245"/>
    </row>
    <row r="1317" spans="4:8">
      <c r="D1317" s="245"/>
      <c r="H1317" s="245"/>
    </row>
    <row r="1318" spans="4:8">
      <c r="D1318" s="245"/>
      <c r="H1318" s="245"/>
    </row>
    <row r="1319" spans="4:8">
      <c r="D1319" s="245"/>
      <c r="H1319" s="245"/>
    </row>
    <row r="1320" spans="4:8">
      <c r="D1320" s="245"/>
      <c r="H1320" s="245"/>
    </row>
    <row r="1321" spans="4:8">
      <c r="D1321" s="245"/>
      <c r="H1321" s="245"/>
    </row>
    <row r="1322" spans="4:8">
      <c r="D1322" s="245"/>
      <c r="H1322" s="245"/>
    </row>
    <row r="1323" spans="4:8">
      <c r="D1323" s="245"/>
      <c r="H1323" s="245"/>
    </row>
    <row r="1324" spans="4:8">
      <c r="D1324" s="245"/>
      <c r="H1324" s="245"/>
    </row>
    <row r="1325" spans="4:8">
      <c r="D1325" s="245"/>
      <c r="H1325" s="245"/>
    </row>
    <row r="1326" spans="4:8">
      <c r="D1326" s="245"/>
      <c r="H1326" s="245"/>
    </row>
    <row r="1327" spans="4:8">
      <c r="D1327" s="245"/>
      <c r="H1327" s="245"/>
    </row>
    <row r="1328" spans="4:8">
      <c r="D1328" s="245"/>
      <c r="H1328" s="245"/>
    </row>
    <row r="1329" spans="4:8">
      <c r="D1329" s="245"/>
      <c r="H1329" s="245"/>
    </row>
    <row r="1330" spans="4:8">
      <c r="D1330" s="245"/>
      <c r="H1330" s="245"/>
    </row>
    <row r="1331" spans="4:8">
      <c r="D1331" s="245"/>
      <c r="H1331" s="245"/>
    </row>
    <row r="1332" spans="4:8">
      <c r="D1332" s="245"/>
      <c r="H1332" s="245"/>
    </row>
    <row r="1333" spans="4:8">
      <c r="D1333" s="245"/>
      <c r="H1333" s="245"/>
    </row>
    <row r="1334" spans="4:8">
      <c r="D1334" s="245"/>
      <c r="H1334" s="245"/>
    </row>
    <row r="1335" spans="4:8">
      <c r="D1335" s="245"/>
      <c r="H1335" s="245"/>
    </row>
    <row r="1336" spans="4:8">
      <c r="D1336" s="245"/>
      <c r="H1336" s="245"/>
    </row>
    <row r="1337" spans="4:8">
      <c r="D1337" s="245"/>
      <c r="H1337" s="245"/>
    </row>
    <row r="1338" spans="4:8">
      <c r="D1338" s="245"/>
      <c r="H1338" s="245"/>
    </row>
    <row r="1339" spans="4:8">
      <c r="D1339" s="245"/>
      <c r="H1339" s="245"/>
    </row>
    <row r="1340" spans="4:8">
      <c r="D1340" s="245"/>
      <c r="H1340" s="245"/>
    </row>
    <row r="1341" spans="4:8">
      <c r="D1341" s="245"/>
      <c r="H1341" s="245"/>
    </row>
    <row r="1342" spans="4:8">
      <c r="D1342" s="245"/>
      <c r="H1342" s="245"/>
    </row>
    <row r="1343" spans="4:8">
      <c r="D1343" s="245"/>
      <c r="H1343" s="245"/>
    </row>
    <row r="1344" spans="4:8">
      <c r="D1344" s="245"/>
      <c r="H1344" s="245"/>
    </row>
    <row r="1345" spans="4:8">
      <c r="D1345" s="245"/>
      <c r="H1345" s="245"/>
    </row>
    <row r="1346" spans="4:8">
      <c r="D1346" s="245"/>
      <c r="H1346" s="245"/>
    </row>
    <row r="1347" spans="4:8">
      <c r="D1347" s="245"/>
      <c r="H1347" s="245"/>
    </row>
    <row r="1348" spans="4:8">
      <c r="D1348" s="245"/>
      <c r="H1348" s="245"/>
    </row>
    <row r="1349" spans="4:8">
      <c r="D1349" s="245"/>
      <c r="H1349" s="245"/>
    </row>
    <row r="1350" spans="4:8">
      <c r="D1350" s="245"/>
      <c r="H1350" s="245"/>
    </row>
    <row r="1351" spans="4:8">
      <c r="D1351" s="245"/>
      <c r="H1351" s="245"/>
    </row>
    <row r="1352" spans="4:8">
      <c r="D1352" s="245"/>
      <c r="H1352" s="245"/>
    </row>
    <row r="1353" spans="4:8">
      <c r="D1353" s="245"/>
      <c r="H1353" s="245"/>
    </row>
    <row r="1354" spans="4:8">
      <c r="D1354" s="245"/>
      <c r="H1354" s="245"/>
    </row>
    <row r="1355" spans="4:8">
      <c r="D1355" s="245"/>
      <c r="H1355" s="245"/>
    </row>
    <row r="1356" spans="4:8">
      <c r="D1356" s="245"/>
      <c r="H1356" s="245"/>
    </row>
    <row r="1357" spans="4:8">
      <c r="D1357" s="245"/>
      <c r="H1357" s="245"/>
    </row>
    <row r="1358" spans="4:8">
      <c r="D1358" s="245"/>
      <c r="H1358" s="245"/>
    </row>
    <row r="1359" spans="4:8">
      <c r="D1359" s="245"/>
      <c r="H1359" s="245"/>
    </row>
    <row r="1360" spans="4:8">
      <c r="D1360" s="245"/>
      <c r="H1360" s="245"/>
    </row>
    <row r="1361" spans="4:8">
      <c r="D1361" s="245"/>
      <c r="H1361" s="245"/>
    </row>
    <row r="1362" spans="4:8">
      <c r="D1362" s="245"/>
      <c r="H1362" s="245"/>
    </row>
    <row r="1363" spans="4:8">
      <c r="D1363" s="245"/>
      <c r="H1363" s="245"/>
    </row>
    <row r="1364" spans="4:8">
      <c r="D1364" s="245"/>
      <c r="H1364" s="245"/>
    </row>
    <row r="1365" spans="4:8">
      <c r="D1365" s="245"/>
      <c r="H1365" s="245"/>
    </row>
    <row r="1366" spans="4:8">
      <c r="D1366" s="245"/>
      <c r="H1366" s="245"/>
    </row>
    <row r="1367" spans="4:8">
      <c r="D1367" s="245"/>
      <c r="H1367" s="245"/>
    </row>
    <row r="1368" spans="4:8">
      <c r="D1368" s="245"/>
      <c r="H1368" s="245"/>
    </row>
    <row r="1369" spans="4:8">
      <c r="D1369" s="245"/>
      <c r="H1369" s="245"/>
    </row>
    <row r="1370" spans="4:8">
      <c r="D1370" s="245"/>
      <c r="H1370" s="245"/>
    </row>
    <row r="1371" spans="4:8">
      <c r="D1371" s="245"/>
      <c r="H1371" s="245"/>
    </row>
    <row r="1372" spans="4:8">
      <c r="D1372" s="245"/>
      <c r="H1372" s="245"/>
    </row>
    <row r="1373" spans="4:8">
      <c r="D1373" s="245"/>
      <c r="H1373" s="245"/>
    </row>
    <row r="1374" spans="4:8">
      <c r="D1374" s="245"/>
      <c r="H1374" s="245"/>
    </row>
    <row r="1375" spans="4:8">
      <c r="D1375" s="245"/>
      <c r="H1375" s="245"/>
    </row>
    <row r="1376" spans="4:8">
      <c r="D1376" s="245"/>
      <c r="H1376" s="245"/>
    </row>
    <row r="1377" spans="4:8">
      <c r="D1377" s="245"/>
      <c r="H1377" s="245"/>
    </row>
    <row r="1378" spans="4:8">
      <c r="D1378" s="245"/>
      <c r="H1378" s="245"/>
    </row>
    <row r="1379" spans="4:8">
      <c r="D1379" s="245"/>
      <c r="H1379" s="245"/>
    </row>
    <row r="1380" spans="4:8">
      <c r="D1380" s="245"/>
      <c r="H1380" s="245"/>
    </row>
    <row r="1381" spans="4:8">
      <c r="D1381" s="245"/>
      <c r="H1381" s="245"/>
    </row>
    <row r="1382" spans="4:8">
      <c r="D1382" s="245"/>
      <c r="H1382" s="245"/>
    </row>
    <row r="1383" spans="4:8">
      <c r="D1383" s="245"/>
      <c r="H1383" s="245"/>
    </row>
    <row r="1384" spans="4:8">
      <c r="D1384" s="245"/>
      <c r="H1384" s="245"/>
    </row>
    <row r="1385" spans="4:8">
      <c r="D1385" s="245"/>
      <c r="H1385" s="245"/>
    </row>
    <row r="1386" spans="4:8">
      <c r="D1386" s="245"/>
      <c r="H1386" s="245"/>
    </row>
    <row r="1387" spans="4:8">
      <c r="D1387" s="245"/>
      <c r="H1387" s="245"/>
    </row>
    <row r="1388" spans="4:8">
      <c r="D1388" s="245"/>
      <c r="H1388" s="245"/>
    </row>
    <row r="1389" spans="4:8">
      <c r="D1389" s="245"/>
      <c r="H1389" s="245"/>
    </row>
    <row r="1390" spans="4:8">
      <c r="D1390" s="245"/>
      <c r="H1390" s="245"/>
    </row>
    <row r="1391" spans="4:8">
      <c r="D1391" s="245"/>
      <c r="H1391" s="245"/>
    </row>
    <row r="1392" spans="4:8">
      <c r="D1392" s="245"/>
      <c r="H1392" s="245"/>
    </row>
    <row r="1393" spans="4:8">
      <c r="D1393" s="245"/>
      <c r="H1393" s="245"/>
    </row>
    <row r="1394" spans="4:8">
      <c r="D1394" s="245"/>
      <c r="H1394" s="245"/>
    </row>
    <row r="1395" spans="4:8">
      <c r="D1395" s="245"/>
      <c r="H1395" s="245"/>
    </row>
    <row r="1396" spans="4:8">
      <c r="D1396" s="245"/>
      <c r="H1396" s="245"/>
    </row>
    <row r="1397" spans="4:8">
      <c r="D1397" s="245"/>
      <c r="H1397" s="245"/>
    </row>
    <row r="1398" spans="4:8">
      <c r="D1398" s="245"/>
      <c r="H1398" s="245"/>
    </row>
    <row r="1399" spans="4:8">
      <c r="D1399" s="245"/>
      <c r="H1399" s="245"/>
    </row>
    <row r="1400" spans="4:8">
      <c r="D1400" s="245"/>
      <c r="H1400" s="245"/>
    </row>
    <row r="1401" spans="4:8">
      <c r="D1401" s="245"/>
      <c r="H1401" s="245"/>
    </row>
    <row r="1402" spans="4:8">
      <c r="D1402" s="245"/>
      <c r="H1402" s="245"/>
    </row>
    <row r="1403" spans="4:8">
      <c r="D1403" s="245"/>
      <c r="H1403" s="245"/>
    </row>
    <row r="1404" spans="4:8">
      <c r="D1404" s="245"/>
      <c r="H1404" s="245"/>
    </row>
    <row r="1405" spans="4:8">
      <c r="D1405" s="245"/>
      <c r="H1405" s="245"/>
    </row>
    <row r="1406" spans="4:8">
      <c r="D1406" s="245"/>
      <c r="H1406" s="245"/>
    </row>
    <row r="1407" spans="4:8">
      <c r="D1407" s="245"/>
      <c r="H1407" s="245"/>
    </row>
    <row r="1408" spans="4:8">
      <c r="D1408" s="245"/>
      <c r="H1408" s="245"/>
    </row>
    <row r="1409" spans="4:8">
      <c r="D1409" s="245"/>
      <c r="H1409" s="245"/>
    </row>
    <row r="1410" spans="4:8">
      <c r="D1410" s="245"/>
      <c r="H1410" s="245"/>
    </row>
    <row r="1411" spans="4:8">
      <c r="D1411" s="245"/>
      <c r="H1411" s="245"/>
    </row>
    <row r="1412" spans="4:8">
      <c r="D1412" s="245"/>
      <c r="H1412" s="245"/>
    </row>
    <row r="1413" spans="4:8">
      <c r="D1413" s="245"/>
      <c r="H1413" s="245"/>
    </row>
    <row r="1414" spans="4:8">
      <c r="D1414" s="245"/>
      <c r="H1414" s="245"/>
    </row>
    <row r="1415" spans="4:8">
      <c r="D1415" s="245"/>
      <c r="H1415" s="245"/>
    </row>
    <row r="1416" spans="4:8">
      <c r="D1416" s="245"/>
      <c r="H1416" s="245"/>
    </row>
    <row r="1417" spans="4:8">
      <c r="D1417" s="245"/>
      <c r="H1417" s="245"/>
    </row>
    <row r="1418" spans="4:8">
      <c r="D1418" s="245"/>
      <c r="H1418" s="245"/>
    </row>
    <row r="1419" spans="4:8">
      <c r="D1419" s="245"/>
      <c r="H1419" s="245"/>
    </row>
    <row r="1420" spans="4:8">
      <c r="D1420" s="245"/>
      <c r="H1420" s="245"/>
    </row>
    <row r="1421" spans="4:8">
      <c r="D1421" s="245"/>
      <c r="H1421" s="245"/>
    </row>
    <row r="1422" spans="4:8">
      <c r="D1422" s="245"/>
      <c r="H1422" s="245"/>
    </row>
    <row r="1423" spans="4:8">
      <c r="D1423" s="245"/>
      <c r="H1423" s="245"/>
    </row>
    <row r="1424" spans="4:8">
      <c r="D1424" s="245"/>
      <c r="H1424" s="245"/>
    </row>
    <row r="1425" spans="4:8">
      <c r="D1425" s="245"/>
      <c r="H1425" s="245"/>
    </row>
    <row r="1426" spans="4:8">
      <c r="D1426" s="245"/>
      <c r="H1426" s="245"/>
    </row>
    <row r="1427" spans="4:8">
      <c r="D1427" s="245"/>
      <c r="H1427" s="245"/>
    </row>
    <row r="1428" spans="4:8">
      <c r="D1428" s="245"/>
      <c r="H1428" s="245"/>
    </row>
    <row r="1429" spans="4:8">
      <c r="D1429" s="245"/>
      <c r="H1429" s="245"/>
    </row>
    <row r="1430" spans="4:8">
      <c r="D1430" s="245"/>
      <c r="H1430" s="245"/>
    </row>
    <row r="1431" spans="4:8">
      <c r="D1431" s="245"/>
      <c r="H1431" s="245"/>
    </row>
    <row r="1432" spans="4:8">
      <c r="D1432" s="245"/>
      <c r="H1432" s="245"/>
    </row>
    <row r="1433" spans="4:8">
      <c r="D1433" s="245"/>
      <c r="H1433" s="245"/>
    </row>
    <row r="1434" spans="4:8">
      <c r="D1434" s="245"/>
      <c r="H1434" s="245"/>
    </row>
    <row r="1435" spans="4:8">
      <c r="D1435" s="245"/>
      <c r="H1435" s="245"/>
    </row>
    <row r="1436" spans="4:8">
      <c r="D1436" s="245"/>
      <c r="H1436" s="245"/>
    </row>
    <row r="1437" spans="4:8">
      <c r="D1437" s="245"/>
      <c r="H1437" s="245"/>
    </row>
    <row r="1438" spans="4:8">
      <c r="D1438" s="245"/>
      <c r="H1438" s="245"/>
    </row>
    <row r="1439" spans="4:8">
      <c r="D1439" s="245"/>
      <c r="H1439" s="245"/>
    </row>
    <row r="1440" spans="4:8">
      <c r="D1440" s="245"/>
      <c r="H1440" s="245"/>
    </row>
    <row r="1441" spans="4:8">
      <c r="D1441" s="245"/>
      <c r="H1441" s="245"/>
    </row>
    <row r="1442" spans="4:8">
      <c r="D1442" s="245"/>
      <c r="H1442" s="245"/>
    </row>
    <row r="1443" spans="4:8">
      <c r="D1443" s="245"/>
      <c r="H1443" s="245"/>
    </row>
    <row r="1444" spans="4:8">
      <c r="D1444" s="245"/>
      <c r="H1444" s="245"/>
    </row>
    <row r="1445" spans="4:8">
      <c r="D1445" s="245"/>
      <c r="H1445" s="245"/>
    </row>
    <row r="1446" spans="4:8">
      <c r="D1446" s="245"/>
      <c r="H1446" s="245"/>
    </row>
    <row r="1447" spans="4:8">
      <c r="D1447" s="245"/>
      <c r="H1447" s="245"/>
    </row>
    <row r="1448" spans="4:8">
      <c r="D1448" s="245"/>
      <c r="H1448" s="245"/>
    </row>
    <row r="1449" spans="4:8">
      <c r="D1449" s="245"/>
      <c r="H1449" s="245"/>
    </row>
    <row r="1450" spans="4:8">
      <c r="D1450" s="245"/>
      <c r="H1450" s="245"/>
    </row>
    <row r="1451" spans="4:8">
      <c r="D1451" s="245"/>
      <c r="H1451" s="245"/>
    </row>
    <row r="1452" spans="4:8">
      <c r="D1452" s="245"/>
      <c r="H1452" s="245"/>
    </row>
    <row r="1453" spans="4:8">
      <c r="D1453" s="245"/>
      <c r="H1453" s="245"/>
    </row>
    <row r="1454" spans="4:8">
      <c r="D1454" s="245"/>
      <c r="H1454" s="245"/>
    </row>
    <row r="1455" spans="4:8">
      <c r="D1455" s="245"/>
      <c r="H1455" s="245"/>
    </row>
    <row r="1456" spans="4:8">
      <c r="D1456" s="245"/>
      <c r="H1456" s="245"/>
    </row>
    <row r="1457" spans="4:8">
      <c r="D1457" s="245"/>
      <c r="H1457" s="245"/>
    </row>
    <row r="1458" spans="4:8">
      <c r="D1458" s="245"/>
      <c r="H1458" s="245"/>
    </row>
    <row r="1459" spans="4:8">
      <c r="D1459" s="245"/>
      <c r="H1459" s="245"/>
    </row>
    <row r="1460" spans="4:8">
      <c r="D1460" s="245"/>
      <c r="H1460" s="245"/>
    </row>
    <row r="1461" spans="4:8">
      <c r="D1461" s="245"/>
      <c r="H1461" s="245"/>
    </row>
    <row r="1462" spans="4:8">
      <c r="D1462" s="245"/>
      <c r="H1462" s="245"/>
    </row>
    <row r="1463" spans="4:8">
      <c r="D1463" s="245"/>
      <c r="H1463" s="245"/>
    </row>
    <row r="1464" spans="4:8">
      <c r="D1464" s="245"/>
      <c r="H1464" s="245"/>
    </row>
    <row r="1465" spans="4:8">
      <c r="D1465" s="245"/>
      <c r="H1465" s="245"/>
    </row>
    <row r="1466" spans="4:8">
      <c r="D1466" s="245"/>
      <c r="H1466" s="245"/>
    </row>
    <row r="1467" spans="4:8">
      <c r="D1467" s="245"/>
      <c r="H1467" s="245"/>
    </row>
    <row r="1468" spans="4:8">
      <c r="D1468" s="245"/>
      <c r="H1468" s="245"/>
    </row>
    <row r="1469" spans="4:8">
      <c r="D1469" s="245"/>
      <c r="H1469" s="245"/>
    </row>
    <row r="1470" spans="4:8">
      <c r="D1470" s="245"/>
      <c r="H1470" s="245"/>
    </row>
    <row r="1471" spans="4:8">
      <c r="D1471" s="245"/>
      <c r="H1471" s="245"/>
    </row>
    <row r="1472" spans="4:8">
      <c r="D1472" s="245"/>
      <c r="H1472" s="245"/>
    </row>
    <row r="1473" spans="4:8">
      <c r="D1473" s="245"/>
      <c r="H1473" s="245"/>
    </row>
    <row r="1474" spans="4:8">
      <c r="D1474" s="245"/>
      <c r="H1474" s="245"/>
    </row>
    <row r="1475" spans="4:8">
      <c r="D1475" s="245"/>
      <c r="H1475" s="245"/>
    </row>
    <row r="1476" spans="4:8">
      <c r="D1476" s="245"/>
      <c r="H1476" s="245"/>
    </row>
    <row r="1477" spans="4:8">
      <c r="D1477" s="245"/>
      <c r="H1477" s="245"/>
    </row>
    <row r="1478" spans="4:8">
      <c r="D1478" s="245"/>
      <c r="H1478" s="245"/>
    </row>
    <row r="1479" spans="4:8">
      <c r="D1479" s="245"/>
      <c r="H1479" s="245"/>
    </row>
    <row r="1480" spans="4:8">
      <c r="D1480" s="245"/>
      <c r="H1480" s="245"/>
    </row>
    <row r="1481" spans="4:8">
      <c r="D1481" s="245"/>
      <c r="H1481" s="245"/>
    </row>
    <row r="1482" spans="4:8">
      <c r="D1482" s="245"/>
      <c r="H1482" s="245"/>
    </row>
    <row r="1483" spans="4:8">
      <c r="D1483" s="245"/>
      <c r="H1483" s="245"/>
    </row>
    <row r="1484" spans="4:8">
      <c r="D1484" s="245"/>
      <c r="H1484" s="245"/>
    </row>
    <row r="1485" spans="4:8">
      <c r="D1485" s="245"/>
      <c r="H1485" s="245"/>
    </row>
    <row r="1486" spans="4:8">
      <c r="D1486" s="245"/>
      <c r="H1486" s="245"/>
    </row>
    <row r="1487" spans="4:8">
      <c r="D1487" s="245"/>
      <c r="H1487" s="245"/>
    </row>
    <row r="1488" spans="4:8">
      <c r="D1488" s="245"/>
      <c r="H1488" s="245"/>
    </row>
    <row r="1489" spans="4:8">
      <c r="D1489" s="245"/>
      <c r="H1489" s="245"/>
    </row>
    <row r="1490" spans="4:8">
      <c r="D1490" s="245"/>
      <c r="H1490" s="245"/>
    </row>
    <row r="1491" spans="4:8">
      <c r="D1491" s="245"/>
      <c r="H1491" s="245"/>
    </row>
    <row r="1492" spans="4:8">
      <c r="D1492" s="245"/>
      <c r="H1492" s="245"/>
    </row>
    <row r="1493" spans="4:8">
      <c r="D1493" s="245"/>
      <c r="H1493" s="245"/>
    </row>
    <row r="1494" spans="4:8">
      <c r="D1494" s="245"/>
      <c r="H1494" s="245"/>
    </row>
    <row r="1495" spans="4:8">
      <c r="D1495" s="245"/>
      <c r="H1495" s="245"/>
    </row>
    <row r="1496" spans="4:8">
      <c r="D1496" s="245"/>
      <c r="H1496" s="245"/>
    </row>
    <row r="1497" spans="4:8">
      <c r="D1497" s="245"/>
      <c r="H1497" s="245"/>
    </row>
    <row r="1498" spans="4:8">
      <c r="D1498" s="245"/>
      <c r="H1498" s="245"/>
    </row>
    <row r="1499" spans="4:8">
      <c r="D1499" s="245"/>
      <c r="H1499" s="245"/>
    </row>
    <row r="1500" spans="4:8">
      <c r="D1500" s="245"/>
      <c r="H1500" s="245"/>
    </row>
    <row r="1501" spans="4:8">
      <c r="D1501" s="245"/>
      <c r="H1501" s="245"/>
    </row>
    <row r="1502" spans="4:8">
      <c r="D1502" s="245"/>
      <c r="H1502" s="245"/>
    </row>
    <row r="1503" spans="4:8">
      <c r="D1503" s="245"/>
      <c r="H1503" s="245"/>
    </row>
    <row r="1504" spans="4:8">
      <c r="D1504" s="245"/>
      <c r="H1504" s="245"/>
    </row>
    <row r="1505" spans="4:8">
      <c r="D1505" s="245"/>
      <c r="H1505" s="245"/>
    </row>
    <row r="1506" spans="4:8">
      <c r="D1506" s="245"/>
      <c r="H1506" s="245"/>
    </row>
    <row r="1507" spans="4:8">
      <c r="D1507" s="245"/>
      <c r="H1507" s="245"/>
    </row>
    <row r="1508" spans="4:8">
      <c r="D1508" s="245"/>
      <c r="H1508" s="245"/>
    </row>
    <row r="1509" spans="4:8">
      <c r="D1509" s="245"/>
      <c r="H1509" s="245"/>
    </row>
    <row r="1510" spans="4:8">
      <c r="D1510" s="245"/>
      <c r="H1510" s="245"/>
    </row>
    <row r="1511" spans="4:8">
      <c r="D1511" s="245"/>
      <c r="H1511" s="245"/>
    </row>
    <row r="1512" spans="4:8">
      <c r="D1512" s="245"/>
      <c r="H1512" s="245"/>
    </row>
    <row r="1513" spans="4:8">
      <c r="D1513" s="245"/>
      <c r="H1513" s="245"/>
    </row>
    <row r="1514" spans="4:8">
      <c r="D1514" s="245"/>
      <c r="H1514" s="245"/>
    </row>
    <row r="1515" spans="4:8">
      <c r="D1515" s="245"/>
      <c r="H1515" s="245"/>
    </row>
    <row r="1516" spans="4:8">
      <c r="D1516" s="245"/>
      <c r="H1516" s="245"/>
    </row>
    <row r="1517" spans="4:8">
      <c r="D1517" s="245"/>
      <c r="H1517" s="245"/>
    </row>
    <row r="1518" spans="4:8">
      <c r="D1518" s="245"/>
      <c r="H1518" s="245"/>
    </row>
    <row r="1519" spans="4:8">
      <c r="D1519" s="245"/>
      <c r="H1519" s="245"/>
    </row>
    <row r="1520" spans="4:8">
      <c r="D1520" s="245"/>
      <c r="H1520" s="245"/>
    </row>
    <row r="1521" spans="4:8">
      <c r="D1521" s="245"/>
      <c r="H1521" s="245"/>
    </row>
    <row r="1522" spans="4:8">
      <c r="D1522" s="245"/>
      <c r="H1522" s="245"/>
    </row>
    <row r="1523" spans="4:8">
      <c r="D1523" s="245"/>
      <c r="H1523" s="245"/>
    </row>
    <row r="1524" spans="4:8">
      <c r="D1524" s="245"/>
      <c r="H1524" s="245"/>
    </row>
    <row r="1525" spans="4:8">
      <c r="D1525" s="245"/>
      <c r="H1525" s="245"/>
    </row>
    <row r="1526" spans="4:8">
      <c r="D1526" s="245"/>
      <c r="H1526" s="245"/>
    </row>
    <row r="1527" spans="4:8">
      <c r="D1527" s="245"/>
      <c r="H1527" s="245"/>
    </row>
    <row r="1528" spans="4:8">
      <c r="D1528" s="245"/>
      <c r="H1528" s="245"/>
    </row>
    <row r="1529" spans="4:8">
      <c r="D1529" s="245"/>
      <c r="H1529" s="245"/>
    </row>
    <row r="1530" spans="4:8">
      <c r="D1530" s="245"/>
      <c r="H1530" s="245"/>
    </row>
    <row r="1531" spans="4:8">
      <c r="D1531" s="245"/>
      <c r="H1531" s="245"/>
    </row>
    <row r="1532" spans="4:8">
      <c r="D1532" s="245"/>
      <c r="H1532" s="245"/>
    </row>
    <row r="1533" spans="4:8">
      <c r="D1533" s="245"/>
      <c r="H1533" s="245"/>
    </row>
    <row r="1534" spans="4:8">
      <c r="D1534" s="245"/>
      <c r="H1534" s="245"/>
    </row>
    <row r="1535" spans="4:8">
      <c r="D1535" s="245"/>
      <c r="H1535" s="245"/>
    </row>
    <row r="1536" spans="4:8">
      <c r="D1536" s="245"/>
      <c r="H1536" s="245"/>
    </row>
    <row r="1537" spans="4:8">
      <c r="D1537" s="245"/>
      <c r="H1537" s="245"/>
    </row>
    <row r="1538" spans="4:8">
      <c r="D1538" s="245"/>
      <c r="H1538" s="245"/>
    </row>
    <row r="1539" spans="4:8">
      <c r="D1539" s="245"/>
      <c r="H1539" s="245"/>
    </row>
    <row r="1540" spans="4:8">
      <c r="D1540" s="245"/>
      <c r="H1540" s="245"/>
    </row>
    <row r="1541" spans="4:8">
      <c r="D1541" s="245"/>
      <c r="H1541" s="245"/>
    </row>
    <row r="1542" spans="4:8">
      <c r="D1542" s="245"/>
      <c r="H1542" s="245"/>
    </row>
    <row r="1543" spans="4:8">
      <c r="D1543" s="245"/>
      <c r="H1543" s="245"/>
    </row>
    <row r="1544" spans="4:8">
      <c r="D1544" s="245"/>
      <c r="H1544" s="245"/>
    </row>
    <row r="1545" spans="4:8">
      <c r="D1545" s="245"/>
      <c r="H1545" s="245"/>
    </row>
    <row r="1546" spans="4:8">
      <c r="D1546" s="245"/>
      <c r="H1546" s="245"/>
    </row>
    <row r="1547" spans="4:8">
      <c r="D1547" s="245"/>
      <c r="H1547" s="245"/>
    </row>
    <row r="1548" spans="4:8">
      <c r="D1548" s="245"/>
      <c r="H1548" s="245"/>
    </row>
    <row r="1549" spans="4:8">
      <c r="D1549" s="245"/>
      <c r="H1549" s="245"/>
    </row>
    <row r="1550" spans="4:8">
      <c r="D1550" s="245"/>
      <c r="H1550" s="245"/>
    </row>
    <row r="1551" spans="4:8">
      <c r="D1551" s="245"/>
      <c r="H1551" s="245"/>
    </row>
    <row r="1552" spans="4:8">
      <c r="D1552" s="245"/>
      <c r="H1552" s="245"/>
    </row>
    <row r="1553" spans="4:8">
      <c r="D1553" s="245"/>
      <c r="H1553" s="245"/>
    </row>
    <row r="1554" spans="4:8">
      <c r="D1554" s="245"/>
      <c r="H1554" s="245"/>
    </row>
    <row r="1555" spans="4:8">
      <c r="D1555" s="245"/>
      <c r="H1555" s="245"/>
    </row>
    <row r="1556" spans="4:8">
      <c r="D1556" s="245"/>
      <c r="H1556" s="245"/>
    </row>
    <row r="1557" spans="4:8">
      <c r="D1557" s="245"/>
      <c r="H1557" s="245"/>
    </row>
    <row r="1558" spans="4:8">
      <c r="D1558" s="245"/>
      <c r="H1558" s="245"/>
    </row>
    <row r="1559" spans="4:8">
      <c r="D1559" s="245"/>
      <c r="H1559" s="245"/>
    </row>
    <row r="1560" spans="4:8">
      <c r="D1560" s="245"/>
      <c r="H1560" s="245"/>
    </row>
    <row r="1561" spans="4:8">
      <c r="D1561" s="245"/>
      <c r="H1561" s="245"/>
    </row>
    <row r="1562" spans="4:8">
      <c r="D1562" s="245"/>
      <c r="H1562" s="245"/>
    </row>
    <row r="1563" spans="4:8">
      <c r="D1563" s="245"/>
      <c r="H1563" s="245"/>
    </row>
    <row r="1564" spans="4:8">
      <c r="D1564" s="245"/>
      <c r="H1564" s="245"/>
    </row>
    <row r="1565" spans="4:8">
      <c r="D1565" s="245"/>
      <c r="H1565" s="245"/>
    </row>
    <row r="1566" spans="4:8">
      <c r="D1566" s="245"/>
      <c r="H1566" s="245"/>
    </row>
    <row r="1567" spans="4:8">
      <c r="D1567" s="245"/>
      <c r="H1567" s="245"/>
    </row>
    <row r="1568" spans="4:8">
      <c r="D1568" s="245"/>
      <c r="H1568" s="245"/>
    </row>
    <row r="1569" spans="4:8">
      <c r="D1569" s="245"/>
      <c r="H1569" s="245"/>
    </row>
    <row r="1570" spans="4:8">
      <c r="D1570" s="245"/>
      <c r="H1570" s="245"/>
    </row>
    <row r="1571" spans="4:8">
      <c r="D1571" s="245"/>
      <c r="H1571" s="245"/>
    </row>
    <row r="1572" spans="4:8">
      <c r="D1572" s="245"/>
      <c r="H1572" s="245"/>
    </row>
    <row r="1573" spans="4:8">
      <c r="D1573" s="245"/>
      <c r="H1573" s="245"/>
    </row>
    <row r="1574" spans="4:8">
      <c r="D1574" s="245"/>
      <c r="H1574" s="245"/>
    </row>
    <row r="1575" spans="4:8">
      <c r="D1575" s="245"/>
      <c r="H1575" s="245"/>
    </row>
    <row r="1576" spans="4:8">
      <c r="D1576" s="245"/>
      <c r="H1576" s="245"/>
    </row>
    <row r="1577" spans="4:8">
      <c r="D1577" s="245"/>
      <c r="H1577" s="245"/>
    </row>
    <row r="1578" spans="4:8">
      <c r="D1578" s="245"/>
      <c r="H1578" s="245"/>
    </row>
    <row r="1579" spans="4:8">
      <c r="D1579" s="245"/>
      <c r="H1579" s="245"/>
    </row>
    <row r="1580" spans="4:8">
      <c r="D1580" s="245"/>
      <c r="H1580" s="245"/>
    </row>
    <row r="1581" spans="4:8">
      <c r="D1581" s="245"/>
      <c r="H1581" s="245"/>
    </row>
    <row r="1582" spans="4:8">
      <c r="D1582" s="245"/>
      <c r="H1582" s="245"/>
    </row>
    <row r="1583" spans="4:8">
      <c r="D1583" s="245"/>
      <c r="H1583" s="245"/>
    </row>
    <row r="1584" spans="4:8">
      <c r="D1584" s="245"/>
      <c r="H1584" s="245"/>
    </row>
    <row r="1585" spans="4:8">
      <c r="D1585" s="245"/>
      <c r="H1585" s="245"/>
    </row>
    <row r="1586" spans="4:8">
      <c r="D1586" s="245"/>
      <c r="H1586" s="245"/>
    </row>
    <row r="1587" spans="4:8">
      <c r="D1587" s="245"/>
      <c r="H1587" s="245"/>
    </row>
    <row r="1588" spans="4:8">
      <c r="D1588" s="245"/>
      <c r="H1588" s="245"/>
    </row>
    <row r="1589" spans="4:8">
      <c r="D1589" s="245"/>
      <c r="H1589" s="245"/>
    </row>
    <row r="1590" spans="4:8">
      <c r="D1590" s="245"/>
      <c r="H1590" s="245"/>
    </row>
    <row r="1591" spans="4:8">
      <c r="D1591" s="245"/>
      <c r="H1591" s="245"/>
    </row>
    <row r="1592" spans="4:8">
      <c r="D1592" s="245"/>
      <c r="H1592" s="245"/>
    </row>
    <row r="1593" spans="4:8">
      <c r="D1593" s="245"/>
      <c r="H1593" s="245"/>
    </row>
    <row r="1594" spans="4:8">
      <c r="D1594" s="245"/>
      <c r="H1594" s="245"/>
    </row>
    <row r="1595" spans="4:8">
      <c r="D1595" s="245"/>
      <c r="H1595" s="245"/>
    </row>
    <row r="1596" spans="4:8">
      <c r="D1596" s="245"/>
      <c r="H1596" s="245"/>
    </row>
    <row r="1597" spans="4:8">
      <c r="D1597" s="245"/>
      <c r="H1597" s="245"/>
    </row>
    <row r="1598" spans="4:8">
      <c r="D1598" s="245"/>
      <c r="H1598" s="245"/>
    </row>
    <row r="1599" spans="4:8">
      <c r="D1599" s="245"/>
      <c r="H1599" s="245"/>
    </row>
    <row r="1600" spans="4:8">
      <c r="D1600" s="245"/>
      <c r="H1600" s="245"/>
    </row>
    <row r="1601" spans="4:8">
      <c r="D1601" s="245"/>
      <c r="H1601" s="245"/>
    </row>
    <row r="1602" spans="4:8">
      <c r="D1602" s="245"/>
      <c r="H1602" s="245"/>
    </row>
    <row r="1603" spans="4:8">
      <c r="D1603" s="245"/>
      <c r="H1603" s="245"/>
    </row>
    <row r="1604" spans="4:8">
      <c r="D1604" s="245"/>
      <c r="H1604" s="245"/>
    </row>
    <row r="1605" spans="4:8">
      <c r="D1605" s="245"/>
      <c r="H1605" s="245"/>
    </row>
    <row r="1606" spans="4:8">
      <c r="D1606" s="245"/>
      <c r="H1606" s="245"/>
    </row>
    <row r="1607" spans="4:8">
      <c r="D1607" s="245"/>
      <c r="H1607" s="245"/>
    </row>
    <row r="1608" spans="4:8">
      <c r="D1608" s="245"/>
      <c r="H1608" s="245"/>
    </row>
    <row r="1609" spans="4:8">
      <c r="D1609" s="245"/>
      <c r="H1609" s="245"/>
    </row>
    <row r="1610" spans="4:8">
      <c r="D1610" s="245"/>
      <c r="H1610" s="245"/>
    </row>
    <row r="1611" spans="4:8">
      <c r="D1611" s="245"/>
      <c r="H1611" s="245"/>
    </row>
    <row r="1612" spans="4:8">
      <c r="D1612" s="245"/>
      <c r="H1612" s="245"/>
    </row>
    <row r="1613" spans="4:8">
      <c r="D1613" s="245"/>
      <c r="H1613" s="245"/>
    </row>
    <row r="1614" spans="4:8">
      <c r="D1614" s="245"/>
      <c r="H1614" s="245"/>
    </row>
    <row r="1615" spans="4:8">
      <c r="D1615" s="245"/>
      <c r="H1615" s="245"/>
    </row>
    <row r="1616" spans="4:8">
      <c r="D1616" s="245"/>
      <c r="H1616" s="245"/>
    </row>
    <row r="1617" spans="4:8">
      <c r="D1617" s="245"/>
      <c r="H1617" s="245"/>
    </row>
    <row r="1618" spans="4:8">
      <c r="D1618" s="245"/>
      <c r="H1618" s="245"/>
    </row>
    <row r="1619" spans="4:8">
      <c r="D1619" s="245"/>
      <c r="H1619" s="245"/>
    </row>
    <row r="1620" spans="4:8">
      <c r="D1620" s="245"/>
      <c r="H1620" s="245"/>
    </row>
    <row r="1621" spans="4:8">
      <c r="D1621" s="245"/>
      <c r="H1621" s="245"/>
    </row>
    <row r="1622" spans="4:8">
      <c r="D1622" s="245"/>
      <c r="H1622" s="245"/>
    </row>
    <row r="1623" spans="4:8">
      <c r="D1623" s="245"/>
      <c r="H1623" s="245"/>
    </row>
    <row r="1624" spans="4:8">
      <c r="D1624" s="245"/>
      <c r="H1624" s="245"/>
    </row>
    <row r="1625" spans="4:8">
      <c r="D1625" s="245"/>
      <c r="H1625" s="245"/>
    </row>
    <row r="1626" spans="4:8">
      <c r="D1626" s="245"/>
      <c r="H1626" s="245"/>
    </row>
    <row r="1627" spans="4:8">
      <c r="D1627" s="245"/>
      <c r="H1627" s="245"/>
    </row>
    <row r="1628" spans="4:8">
      <c r="D1628" s="245"/>
      <c r="H1628" s="245"/>
    </row>
    <row r="1629" spans="4:8">
      <c r="D1629" s="245"/>
      <c r="H1629" s="245"/>
    </row>
    <row r="1630" spans="4:8">
      <c r="D1630" s="245"/>
      <c r="H1630" s="245"/>
    </row>
    <row r="1631" spans="4:8">
      <c r="D1631" s="245"/>
      <c r="H1631" s="245"/>
    </row>
    <row r="1632" spans="4:8">
      <c r="D1632" s="245"/>
      <c r="H1632" s="245"/>
    </row>
    <row r="1633" spans="4:8">
      <c r="D1633" s="245"/>
      <c r="H1633" s="245"/>
    </row>
    <row r="1634" spans="4:8">
      <c r="D1634" s="245"/>
      <c r="H1634" s="245"/>
    </row>
    <row r="1635" spans="4:8">
      <c r="D1635" s="245"/>
      <c r="H1635" s="245"/>
    </row>
    <row r="1636" spans="4:8">
      <c r="D1636" s="245"/>
      <c r="H1636" s="245"/>
    </row>
    <row r="1637" spans="4:8">
      <c r="D1637" s="245"/>
      <c r="H1637" s="245"/>
    </row>
    <row r="1638" spans="4:8">
      <c r="D1638" s="245"/>
      <c r="H1638" s="245"/>
    </row>
    <row r="1639" spans="4:8">
      <c r="D1639" s="245"/>
      <c r="H1639" s="245"/>
    </row>
    <row r="1640" spans="4:8">
      <c r="D1640" s="245"/>
      <c r="H1640" s="245"/>
    </row>
    <row r="1641" spans="4:8">
      <c r="D1641" s="245"/>
      <c r="H1641" s="245"/>
    </row>
    <row r="1642" spans="4:8">
      <c r="D1642" s="245"/>
      <c r="H1642" s="245"/>
    </row>
    <row r="1643" spans="4:8">
      <c r="D1643" s="245"/>
      <c r="H1643" s="245"/>
    </row>
    <row r="1644" spans="4:8">
      <c r="D1644" s="245"/>
      <c r="H1644" s="245"/>
    </row>
    <row r="1645" spans="4:8">
      <c r="D1645" s="245"/>
      <c r="H1645" s="245"/>
    </row>
    <row r="1646" spans="4:8">
      <c r="D1646" s="245"/>
      <c r="H1646" s="245"/>
    </row>
    <row r="1647" spans="4:8">
      <c r="D1647" s="245"/>
      <c r="H1647" s="245"/>
    </row>
    <row r="1648" spans="4:8">
      <c r="D1648" s="245"/>
      <c r="H1648" s="245"/>
    </row>
    <row r="1649" spans="4:8">
      <c r="D1649" s="245"/>
      <c r="H1649" s="245"/>
    </row>
    <row r="1650" spans="4:8">
      <c r="D1650" s="245"/>
      <c r="H1650" s="245"/>
    </row>
    <row r="1651" spans="4:8">
      <c r="D1651" s="245"/>
      <c r="H1651" s="245"/>
    </row>
    <row r="1652" spans="4:8">
      <c r="D1652" s="245"/>
      <c r="H1652" s="245"/>
    </row>
    <row r="1653" spans="4:8">
      <c r="D1653" s="245"/>
      <c r="H1653" s="245"/>
    </row>
    <row r="1654" spans="4:8">
      <c r="D1654" s="245"/>
      <c r="H1654" s="245"/>
    </row>
    <row r="1655" spans="4:8">
      <c r="D1655" s="245"/>
      <c r="H1655" s="245"/>
    </row>
    <row r="1656" spans="4:8">
      <c r="D1656" s="245"/>
      <c r="H1656" s="245"/>
    </row>
    <row r="1657" spans="4:8">
      <c r="D1657" s="245"/>
      <c r="H1657" s="245"/>
    </row>
    <row r="1658" spans="4:8">
      <c r="D1658" s="245"/>
      <c r="H1658" s="245"/>
    </row>
    <row r="1659" spans="4:8">
      <c r="D1659" s="245"/>
      <c r="H1659" s="245"/>
    </row>
    <row r="1660" spans="4:8">
      <c r="D1660" s="245"/>
      <c r="H1660" s="245"/>
    </row>
    <row r="1661" spans="4:8">
      <c r="D1661" s="245"/>
      <c r="H1661" s="245"/>
    </row>
    <row r="1662" spans="4:8">
      <c r="D1662" s="245"/>
      <c r="H1662" s="245"/>
    </row>
    <row r="1663" spans="4:8">
      <c r="D1663" s="245"/>
      <c r="H1663" s="245"/>
    </row>
    <row r="1664" spans="4:8">
      <c r="D1664" s="245"/>
      <c r="H1664" s="245"/>
    </row>
    <row r="1665" spans="4:8">
      <c r="D1665" s="245"/>
      <c r="H1665" s="245"/>
    </row>
    <row r="1666" spans="4:8">
      <c r="D1666" s="245"/>
      <c r="H1666" s="245"/>
    </row>
    <row r="1667" spans="4:8">
      <c r="D1667" s="245"/>
      <c r="H1667" s="245"/>
    </row>
    <row r="1668" spans="4:8">
      <c r="D1668" s="245"/>
      <c r="H1668" s="245"/>
    </row>
    <row r="1669" spans="4:8">
      <c r="D1669" s="245"/>
      <c r="H1669" s="245"/>
    </row>
    <row r="1670" spans="4:8">
      <c r="D1670" s="245"/>
      <c r="H1670" s="245"/>
    </row>
    <row r="1671" spans="4:8">
      <c r="D1671" s="245"/>
      <c r="H1671" s="245"/>
    </row>
    <row r="1672" spans="4:8">
      <c r="D1672" s="245"/>
      <c r="H1672" s="245"/>
    </row>
    <row r="1673" spans="4:8">
      <c r="D1673" s="245"/>
      <c r="H1673" s="245"/>
    </row>
    <row r="1674" spans="4:8">
      <c r="D1674" s="245"/>
      <c r="H1674" s="245"/>
    </row>
    <row r="1675" spans="4:8">
      <c r="D1675" s="245"/>
      <c r="H1675" s="245"/>
    </row>
    <row r="1676" spans="4:8">
      <c r="D1676" s="245"/>
      <c r="H1676" s="245"/>
    </row>
    <row r="1677" spans="4:8">
      <c r="D1677" s="245"/>
      <c r="H1677" s="245"/>
    </row>
    <row r="1678" spans="4:8">
      <c r="D1678" s="245"/>
      <c r="H1678" s="245"/>
    </row>
    <row r="1679" spans="4:8">
      <c r="D1679" s="245"/>
      <c r="H1679" s="245"/>
    </row>
    <row r="1680" spans="4:8">
      <c r="D1680" s="245"/>
      <c r="H1680" s="245"/>
    </row>
    <row r="1681" spans="4:8">
      <c r="D1681" s="245"/>
      <c r="H1681" s="245"/>
    </row>
    <row r="1682" spans="4:8">
      <c r="D1682" s="245"/>
      <c r="H1682" s="245"/>
    </row>
    <row r="1683" spans="4:8">
      <c r="D1683" s="245"/>
      <c r="H1683" s="245"/>
    </row>
    <row r="1684" spans="4:8">
      <c r="D1684" s="245"/>
      <c r="H1684" s="245"/>
    </row>
    <row r="1685" spans="4:8">
      <c r="D1685" s="245"/>
      <c r="H1685" s="245"/>
    </row>
    <row r="1686" spans="4:8">
      <c r="D1686" s="245"/>
      <c r="H1686" s="245"/>
    </row>
    <row r="1687" spans="4:8">
      <c r="D1687" s="245"/>
      <c r="H1687" s="245"/>
    </row>
    <row r="1688" spans="4:8">
      <c r="D1688" s="245"/>
      <c r="H1688" s="245"/>
    </row>
    <row r="1689" spans="4:8">
      <c r="D1689" s="245"/>
      <c r="H1689" s="245"/>
    </row>
    <row r="1690" spans="4:8">
      <c r="D1690" s="245"/>
      <c r="H1690" s="245"/>
    </row>
    <row r="1691" spans="4:8">
      <c r="D1691" s="245"/>
      <c r="H1691" s="245"/>
    </row>
    <row r="1692" spans="4:8">
      <c r="D1692" s="245"/>
      <c r="H1692" s="245"/>
    </row>
    <row r="1693" spans="4:8">
      <c r="D1693" s="245"/>
      <c r="H1693" s="245"/>
    </row>
    <row r="1694" spans="4:8">
      <c r="D1694" s="245"/>
      <c r="H1694" s="245"/>
    </row>
    <row r="1695" spans="4:8">
      <c r="D1695" s="245"/>
      <c r="H1695" s="245"/>
    </row>
    <row r="1696" spans="4:8">
      <c r="D1696" s="245"/>
      <c r="H1696" s="245"/>
    </row>
    <row r="1697" spans="4:8">
      <c r="D1697" s="245"/>
      <c r="H1697" s="245"/>
    </row>
    <row r="1698" spans="4:8">
      <c r="D1698" s="245"/>
      <c r="H1698" s="245"/>
    </row>
    <row r="1699" spans="4:8">
      <c r="D1699" s="245"/>
      <c r="H1699" s="245"/>
    </row>
    <row r="1700" spans="4:8">
      <c r="D1700" s="245"/>
      <c r="H1700" s="245"/>
    </row>
    <row r="1701" spans="4:8">
      <c r="D1701" s="245"/>
      <c r="H1701" s="245"/>
    </row>
    <row r="1702" spans="4:8">
      <c r="D1702" s="245"/>
      <c r="H1702" s="245"/>
    </row>
    <row r="1703" spans="4:8">
      <c r="D1703" s="245"/>
      <c r="H1703" s="245"/>
    </row>
    <row r="1704" spans="4:8">
      <c r="D1704" s="245"/>
      <c r="H1704" s="245"/>
    </row>
    <row r="1705" spans="4:8">
      <c r="D1705" s="245"/>
      <c r="H1705" s="245"/>
    </row>
    <row r="1706" spans="4:8">
      <c r="D1706" s="245"/>
      <c r="H1706" s="245"/>
    </row>
    <row r="1707" spans="4:8">
      <c r="D1707" s="245"/>
      <c r="H1707" s="245"/>
    </row>
    <row r="1708" spans="4:8">
      <c r="D1708" s="245"/>
      <c r="H1708" s="245"/>
    </row>
    <row r="1709" spans="4:8">
      <c r="D1709" s="245"/>
      <c r="H1709" s="245"/>
    </row>
    <row r="1710" spans="4:8">
      <c r="D1710" s="245"/>
      <c r="H1710" s="245"/>
    </row>
    <row r="1711" spans="4:8">
      <c r="D1711" s="245"/>
      <c r="H1711" s="245"/>
    </row>
    <row r="1712" spans="4:8">
      <c r="D1712" s="245"/>
      <c r="H1712" s="245"/>
    </row>
    <row r="1713" spans="4:8">
      <c r="D1713" s="245"/>
      <c r="H1713" s="245"/>
    </row>
    <row r="1714" spans="4:8">
      <c r="D1714" s="245"/>
      <c r="H1714" s="245"/>
    </row>
    <row r="1715" spans="4:8">
      <c r="D1715" s="245"/>
      <c r="H1715" s="245"/>
    </row>
    <row r="1716" spans="4:8">
      <c r="D1716" s="245"/>
      <c r="H1716" s="245"/>
    </row>
    <row r="1717" spans="4:8">
      <c r="D1717" s="245"/>
      <c r="H1717" s="245"/>
    </row>
    <row r="1718" spans="4:8">
      <c r="D1718" s="245"/>
      <c r="H1718" s="245"/>
    </row>
    <row r="1719" spans="4:8">
      <c r="D1719" s="245"/>
      <c r="H1719" s="245"/>
    </row>
    <row r="1720" spans="4:8">
      <c r="D1720" s="245"/>
      <c r="H1720" s="245"/>
    </row>
    <row r="1721" spans="4:8">
      <c r="D1721" s="245"/>
      <c r="H1721" s="245"/>
    </row>
    <row r="1722" spans="4:8">
      <c r="D1722" s="245"/>
      <c r="H1722" s="245"/>
    </row>
    <row r="1723" spans="4:8">
      <c r="D1723" s="245"/>
      <c r="H1723" s="245"/>
    </row>
    <row r="1724" spans="4:8">
      <c r="D1724" s="245"/>
      <c r="H1724" s="245"/>
    </row>
    <row r="1725" spans="4:8">
      <c r="D1725" s="245"/>
      <c r="H1725" s="245"/>
    </row>
    <row r="1726" spans="4:8">
      <c r="D1726" s="245"/>
      <c r="H1726" s="245"/>
    </row>
    <row r="1727" spans="4:8">
      <c r="D1727" s="245"/>
      <c r="H1727" s="245"/>
    </row>
    <row r="1728" spans="4:8">
      <c r="D1728" s="245"/>
      <c r="H1728" s="245"/>
    </row>
    <row r="1729" spans="4:8">
      <c r="D1729" s="245"/>
      <c r="H1729" s="245"/>
    </row>
    <row r="1730" spans="4:8">
      <c r="D1730" s="245"/>
      <c r="H1730" s="245"/>
    </row>
    <row r="1731" spans="4:8">
      <c r="D1731" s="245"/>
      <c r="H1731" s="245"/>
    </row>
    <row r="1732" spans="4:8">
      <c r="D1732" s="245"/>
      <c r="H1732" s="245"/>
    </row>
    <row r="1733" spans="4:8">
      <c r="D1733" s="245"/>
      <c r="H1733" s="245"/>
    </row>
    <row r="1734" spans="4:8">
      <c r="D1734" s="245"/>
      <c r="H1734" s="245"/>
    </row>
    <row r="1735" spans="4:8">
      <c r="D1735" s="245"/>
      <c r="H1735" s="245"/>
    </row>
    <row r="1736" spans="4:8">
      <c r="D1736" s="245"/>
      <c r="H1736" s="245"/>
    </row>
    <row r="1737" spans="4:8">
      <c r="D1737" s="245"/>
      <c r="H1737" s="245"/>
    </row>
    <row r="1738" spans="4:8">
      <c r="D1738" s="245"/>
      <c r="H1738" s="245"/>
    </row>
    <row r="1739" spans="4:8">
      <c r="D1739" s="245"/>
      <c r="H1739" s="245"/>
    </row>
    <row r="1740" spans="4:8">
      <c r="D1740" s="245"/>
      <c r="H1740" s="245"/>
    </row>
    <row r="1741" spans="4:8">
      <c r="D1741" s="245"/>
      <c r="H1741" s="245"/>
    </row>
    <row r="1742" spans="4:8">
      <c r="D1742" s="245"/>
      <c r="H1742" s="245"/>
    </row>
    <row r="1743" spans="4:8">
      <c r="D1743" s="245"/>
      <c r="H1743" s="245"/>
    </row>
    <row r="1744" spans="4:8">
      <c r="D1744" s="245"/>
      <c r="H1744" s="245"/>
    </row>
    <row r="1745" spans="4:8">
      <c r="D1745" s="245"/>
      <c r="H1745" s="245"/>
    </row>
    <row r="1746" spans="4:8">
      <c r="D1746" s="245"/>
      <c r="H1746" s="245"/>
    </row>
    <row r="1747" spans="4:8">
      <c r="D1747" s="245"/>
      <c r="H1747" s="245"/>
    </row>
    <row r="1748" spans="4:8">
      <c r="D1748" s="245"/>
      <c r="H1748" s="245"/>
    </row>
    <row r="1749" spans="4:8">
      <c r="D1749" s="245"/>
      <c r="H1749" s="245"/>
    </row>
    <row r="1750" spans="4:8">
      <c r="D1750" s="245"/>
      <c r="H1750" s="245"/>
    </row>
    <row r="1751" spans="4:8">
      <c r="D1751" s="245"/>
      <c r="H1751" s="245"/>
    </row>
    <row r="1752" spans="4:8">
      <c r="D1752" s="245"/>
      <c r="H1752" s="245"/>
    </row>
    <row r="1753" spans="4:8">
      <c r="D1753" s="245"/>
      <c r="H1753" s="245"/>
    </row>
    <row r="1754" spans="4:8">
      <c r="D1754" s="245"/>
      <c r="H1754" s="245"/>
    </row>
    <row r="1755" spans="4:8">
      <c r="D1755" s="245"/>
      <c r="H1755" s="245"/>
    </row>
    <row r="1756" spans="4:8">
      <c r="D1756" s="245"/>
      <c r="H1756" s="245"/>
    </row>
    <row r="1757" spans="4:8">
      <c r="D1757" s="245"/>
      <c r="H1757" s="245"/>
    </row>
    <row r="1758" spans="4:8">
      <c r="D1758" s="245"/>
      <c r="H1758" s="245"/>
    </row>
    <row r="1759" spans="4:8">
      <c r="D1759" s="245"/>
      <c r="H1759" s="245"/>
    </row>
    <row r="1760" spans="4:8">
      <c r="D1760" s="245"/>
      <c r="H1760" s="245"/>
    </row>
    <row r="1761" spans="4:8">
      <c r="D1761" s="245"/>
      <c r="H1761" s="245"/>
    </row>
    <row r="1762" spans="4:8">
      <c r="D1762" s="245"/>
      <c r="H1762" s="245"/>
    </row>
    <row r="1763" spans="4:8">
      <c r="D1763" s="245"/>
      <c r="H1763" s="245"/>
    </row>
    <row r="1764" spans="4:8">
      <c r="D1764" s="245"/>
      <c r="H1764" s="245"/>
    </row>
    <row r="1765" spans="4:8">
      <c r="D1765" s="245"/>
      <c r="H1765" s="245"/>
    </row>
    <row r="1766" spans="4:8">
      <c r="D1766" s="245"/>
      <c r="H1766" s="245"/>
    </row>
    <row r="1767" spans="4:8">
      <c r="D1767" s="245"/>
      <c r="H1767" s="245"/>
    </row>
    <row r="1768" spans="4:8">
      <c r="D1768" s="245"/>
      <c r="H1768" s="245"/>
    </row>
    <row r="1769" spans="4:8">
      <c r="D1769" s="245"/>
      <c r="H1769" s="245"/>
    </row>
    <row r="1770" spans="4:8">
      <c r="D1770" s="245"/>
      <c r="H1770" s="245"/>
    </row>
    <row r="1771" spans="4:8">
      <c r="D1771" s="245"/>
      <c r="H1771" s="245"/>
    </row>
    <row r="1772" spans="4:8">
      <c r="D1772" s="245"/>
      <c r="H1772" s="245"/>
    </row>
    <row r="1773" spans="4:8">
      <c r="D1773" s="245"/>
      <c r="H1773" s="245"/>
    </row>
    <row r="1774" spans="4:8">
      <c r="D1774" s="245"/>
      <c r="H1774" s="245"/>
    </row>
    <row r="1775" spans="4:8">
      <c r="D1775" s="245"/>
      <c r="H1775" s="245"/>
    </row>
    <row r="1776" spans="4:8">
      <c r="D1776" s="245"/>
      <c r="H1776" s="245"/>
    </row>
    <row r="1777" spans="4:8">
      <c r="D1777" s="245"/>
      <c r="H1777" s="245"/>
    </row>
    <row r="1778" spans="4:8">
      <c r="D1778" s="245"/>
      <c r="H1778" s="245"/>
    </row>
    <row r="1779" spans="4:8">
      <c r="D1779" s="245"/>
      <c r="H1779" s="245"/>
    </row>
    <row r="1780" spans="4:8">
      <c r="D1780" s="245"/>
      <c r="H1780" s="245"/>
    </row>
    <row r="1781" spans="4:8">
      <c r="D1781" s="245"/>
      <c r="H1781" s="245"/>
    </row>
    <row r="1782" spans="4:8">
      <c r="D1782" s="245"/>
      <c r="H1782" s="245"/>
    </row>
    <row r="1783" spans="4:8">
      <c r="D1783" s="245"/>
      <c r="H1783" s="245"/>
    </row>
    <row r="1784" spans="4:8">
      <c r="D1784" s="245"/>
      <c r="H1784" s="245"/>
    </row>
    <row r="1785" spans="4:8">
      <c r="D1785" s="245"/>
      <c r="H1785" s="245"/>
    </row>
    <row r="1786" spans="4:8">
      <c r="D1786" s="245"/>
      <c r="H1786" s="245"/>
    </row>
    <row r="1787" spans="4:8">
      <c r="D1787" s="245"/>
      <c r="H1787" s="245"/>
    </row>
    <row r="1788" spans="4:8">
      <c r="D1788" s="245"/>
      <c r="H1788" s="245"/>
    </row>
    <row r="1789" spans="4:8">
      <c r="D1789" s="245"/>
      <c r="H1789" s="245"/>
    </row>
    <row r="1790" spans="4:8">
      <c r="D1790" s="245"/>
      <c r="H1790" s="245"/>
    </row>
    <row r="1791" spans="4:8">
      <c r="D1791" s="245"/>
      <c r="H1791" s="245"/>
    </row>
    <row r="1792" spans="4:8">
      <c r="D1792" s="245"/>
      <c r="H1792" s="245"/>
    </row>
    <row r="1793" spans="4:8">
      <c r="D1793" s="245"/>
      <c r="H1793" s="245"/>
    </row>
    <row r="1794" spans="4:8">
      <c r="D1794" s="245"/>
      <c r="H1794" s="245"/>
    </row>
    <row r="1795" spans="4:8">
      <c r="D1795" s="245"/>
      <c r="H1795" s="245"/>
    </row>
    <row r="1796" spans="4:8">
      <c r="D1796" s="245"/>
      <c r="H1796" s="245"/>
    </row>
    <row r="1797" spans="4:8">
      <c r="D1797" s="245"/>
      <c r="H1797" s="245"/>
    </row>
    <row r="1798" spans="4:8">
      <c r="D1798" s="245"/>
      <c r="H1798" s="245"/>
    </row>
    <row r="1799" spans="4:8">
      <c r="D1799" s="245"/>
      <c r="H1799" s="245"/>
    </row>
    <row r="1800" spans="4:8">
      <c r="D1800" s="245"/>
      <c r="H1800" s="245"/>
    </row>
    <row r="1801" spans="4:8">
      <c r="D1801" s="245"/>
      <c r="H1801" s="245"/>
    </row>
    <row r="1802" spans="4:8">
      <c r="D1802" s="245"/>
      <c r="H1802" s="245"/>
    </row>
    <row r="1803" spans="4:8">
      <c r="D1803" s="245"/>
      <c r="H1803" s="245"/>
    </row>
    <row r="1804" spans="4:8">
      <c r="D1804" s="245"/>
      <c r="H1804" s="245"/>
    </row>
    <row r="1805" spans="4:8">
      <c r="D1805" s="245"/>
      <c r="H1805" s="245"/>
    </row>
    <row r="1806" spans="4:8">
      <c r="D1806" s="245"/>
      <c r="H1806" s="245"/>
    </row>
    <row r="1807" spans="4:8">
      <c r="D1807" s="245"/>
      <c r="H1807" s="245"/>
    </row>
    <row r="1808" spans="4:8">
      <c r="D1808" s="245"/>
      <c r="H1808" s="245"/>
    </row>
    <row r="1809" spans="4:8">
      <c r="D1809" s="245"/>
      <c r="H1809" s="245"/>
    </row>
    <row r="1810" spans="4:8">
      <c r="D1810" s="245"/>
      <c r="H1810" s="245"/>
    </row>
    <row r="1811" spans="4:8">
      <c r="D1811" s="245"/>
      <c r="H1811" s="245"/>
    </row>
    <row r="1812" spans="4:8">
      <c r="D1812" s="245"/>
      <c r="H1812" s="245"/>
    </row>
    <row r="1813" spans="4:8">
      <c r="D1813" s="245"/>
      <c r="H1813" s="245"/>
    </row>
    <row r="1814" spans="4:8">
      <c r="D1814" s="245"/>
      <c r="H1814" s="245"/>
    </row>
    <row r="1815" spans="4:8">
      <c r="D1815" s="245"/>
      <c r="H1815" s="245"/>
    </row>
    <row r="1816" spans="4:8">
      <c r="D1816" s="245"/>
      <c r="H1816" s="245"/>
    </row>
    <row r="1817" spans="4:8">
      <c r="D1817" s="245"/>
      <c r="H1817" s="245"/>
    </row>
    <row r="1818" spans="4:8">
      <c r="D1818" s="245"/>
      <c r="H1818" s="245"/>
    </row>
    <row r="1819" spans="4:8">
      <c r="D1819" s="245"/>
      <c r="H1819" s="245"/>
    </row>
    <row r="1820" spans="4:8">
      <c r="D1820" s="245"/>
      <c r="H1820" s="245"/>
    </row>
    <row r="1821" spans="4:8">
      <c r="D1821" s="245"/>
      <c r="H1821" s="245"/>
    </row>
    <row r="1822" spans="4:8">
      <c r="D1822" s="245"/>
      <c r="H1822" s="245"/>
    </row>
    <row r="1823" spans="4:8">
      <c r="D1823" s="245"/>
      <c r="H1823" s="245"/>
    </row>
    <row r="1824" spans="4:8">
      <c r="D1824" s="245"/>
      <c r="H1824" s="245"/>
    </row>
    <row r="1825" spans="4:8">
      <c r="D1825" s="245"/>
      <c r="H1825" s="245"/>
    </row>
    <row r="1826" spans="4:8">
      <c r="D1826" s="245"/>
      <c r="H1826" s="245"/>
    </row>
    <row r="1827" spans="4:8">
      <c r="D1827" s="245"/>
      <c r="H1827" s="245"/>
    </row>
    <row r="1828" spans="4:8">
      <c r="D1828" s="245"/>
      <c r="H1828" s="245"/>
    </row>
    <row r="1829" spans="4:8">
      <c r="D1829" s="245"/>
      <c r="H1829" s="245"/>
    </row>
    <row r="1830" spans="4:8">
      <c r="D1830" s="245"/>
      <c r="H1830" s="245"/>
    </row>
    <row r="1831" spans="4:8">
      <c r="D1831" s="245"/>
      <c r="H1831" s="245"/>
    </row>
    <row r="1832" spans="4:8">
      <c r="D1832" s="245"/>
      <c r="H1832" s="245"/>
    </row>
    <row r="1833" spans="4:8">
      <c r="D1833" s="245"/>
      <c r="H1833" s="245"/>
    </row>
    <row r="1834" spans="4:8">
      <c r="D1834" s="245"/>
      <c r="H1834" s="245"/>
    </row>
    <row r="1835" spans="4:8">
      <c r="D1835" s="245"/>
      <c r="H1835" s="245"/>
    </row>
    <row r="1836" spans="4:8">
      <c r="D1836" s="245"/>
      <c r="H1836" s="245"/>
    </row>
    <row r="1837" spans="4:8">
      <c r="D1837" s="245"/>
      <c r="H1837" s="245"/>
    </row>
    <row r="1838" spans="4:8">
      <c r="D1838" s="245"/>
      <c r="H1838" s="245"/>
    </row>
    <row r="1839" spans="4:8">
      <c r="D1839" s="245"/>
      <c r="H1839" s="245"/>
    </row>
    <row r="1840" spans="4:8">
      <c r="D1840" s="245"/>
      <c r="H1840" s="245"/>
    </row>
    <row r="1841" spans="4:8">
      <c r="D1841" s="245"/>
      <c r="H1841" s="245"/>
    </row>
    <row r="1842" spans="4:8">
      <c r="D1842" s="245"/>
      <c r="H1842" s="245"/>
    </row>
    <row r="1843" spans="4:8">
      <c r="D1843" s="245"/>
      <c r="H1843" s="245"/>
    </row>
    <row r="1844" spans="4:8">
      <c r="D1844" s="245"/>
      <c r="H1844" s="245"/>
    </row>
    <row r="1845" spans="4:8">
      <c r="D1845" s="245"/>
      <c r="H1845" s="245"/>
    </row>
    <row r="1846" spans="4:8">
      <c r="D1846" s="245"/>
      <c r="H1846" s="245"/>
    </row>
    <row r="1847" spans="4:8">
      <c r="D1847" s="245"/>
      <c r="H1847" s="245"/>
    </row>
    <row r="1848" spans="4:8">
      <c r="D1848" s="245"/>
      <c r="H1848" s="245"/>
    </row>
    <row r="1849" spans="4:8">
      <c r="D1849" s="245"/>
      <c r="H1849" s="245"/>
    </row>
    <row r="1850" spans="4:8">
      <c r="D1850" s="245"/>
      <c r="H1850" s="245"/>
    </row>
    <row r="1851" spans="4:8">
      <c r="D1851" s="245"/>
      <c r="H1851" s="245"/>
    </row>
    <row r="1852" spans="4:8">
      <c r="D1852" s="245"/>
      <c r="H1852" s="245"/>
    </row>
    <row r="1853" spans="4:8">
      <c r="D1853" s="245"/>
      <c r="H1853" s="245"/>
    </row>
    <row r="1854" spans="4:8">
      <c r="D1854" s="245"/>
      <c r="H1854" s="245"/>
    </row>
    <row r="1855" spans="4:8">
      <c r="D1855" s="245"/>
      <c r="H1855" s="245"/>
    </row>
    <row r="1856" spans="4:8">
      <c r="D1856" s="245"/>
      <c r="H1856" s="245"/>
    </row>
    <row r="1857" spans="4:8">
      <c r="D1857" s="245"/>
      <c r="H1857" s="245"/>
    </row>
    <row r="1858" spans="4:8">
      <c r="D1858" s="245"/>
      <c r="H1858" s="245"/>
    </row>
    <row r="1859" spans="4:8">
      <c r="D1859" s="245"/>
      <c r="H1859" s="245"/>
    </row>
    <row r="1860" spans="4:8">
      <c r="D1860" s="245"/>
      <c r="H1860" s="245"/>
    </row>
    <row r="1861" spans="4:8">
      <c r="D1861" s="245"/>
      <c r="H1861" s="245"/>
    </row>
    <row r="1862" spans="4:8">
      <c r="D1862" s="245"/>
      <c r="H1862" s="245"/>
    </row>
    <row r="1863" spans="4:8">
      <c r="D1863" s="245"/>
      <c r="H1863" s="245"/>
    </row>
    <row r="1864" spans="4:8">
      <c r="D1864" s="245"/>
      <c r="H1864" s="245"/>
    </row>
    <row r="1865" spans="4:8">
      <c r="D1865" s="245"/>
      <c r="H1865" s="245"/>
    </row>
    <row r="1866" spans="4:8">
      <c r="D1866" s="245"/>
      <c r="H1866" s="245"/>
    </row>
    <row r="1867" spans="4:8">
      <c r="D1867" s="245"/>
      <c r="H1867" s="245"/>
    </row>
    <row r="1868" spans="4:8">
      <c r="D1868" s="245"/>
      <c r="H1868" s="245"/>
    </row>
    <row r="1869" spans="4:8">
      <c r="D1869" s="245"/>
      <c r="H1869" s="245"/>
    </row>
    <row r="1870" spans="4:8">
      <c r="D1870" s="245"/>
      <c r="H1870" s="245"/>
    </row>
    <row r="1871" spans="4:8">
      <c r="D1871" s="245"/>
      <c r="H1871" s="245"/>
    </row>
    <row r="1872" spans="4:8">
      <c r="D1872" s="245"/>
      <c r="H1872" s="245"/>
    </row>
    <row r="1873" spans="4:8">
      <c r="D1873" s="245"/>
      <c r="H1873" s="245"/>
    </row>
    <row r="1874" spans="4:8">
      <c r="D1874" s="245"/>
      <c r="H1874" s="245"/>
    </row>
    <row r="1875" spans="4:8">
      <c r="D1875" s="245"/>
      <c r="H1875" s="245"/>
    </row>
    <row r="1876" spans="4:8">
      <c r="D1876" s="245"/>
      <c r="H1876" s="245"/>
    </row>
    <row r="1877" spans="4:8">
      <c r="D1877" s="245"/>
      <c r="H1877" s="245"/>
    </row>
    <row r="1878" spans="4:8">
      <c r="D1878" s="245"/>
      <c r="H1878" s="245"/>
    </row>
    <row r="1879" spans="4:8">
      <c r="D1879" s="245"/>
      <c r="H1879" s="245"/>
    </row>
    <row r="1880" spans="4:8">
      <c r="D1880" s="245"/>
      <c r="H1880" s="245"/>
    </row>
    <row r="1881" spans="4:8">
      <c r="D1881" s="245"/>
      <c r="H1881" s="245"/>
    </row>
    <row r="1882" spans="4:8">
      <c r="D1882" s="245"/>
      <c r="H1882" s="245"/>
    </row>
    <row r="1883" spans="4:8">
      <c r="D1883" s="245"/>
      <c r="H1883" s="245"/>
    </row>
    <row r="1884" spans="4:8">
      <c r="D1884" s="245"/>
      <c r="H1884" s="245"/>
    </row>
    <row r="1885" spans="4:8">
      <c r="D1885" s="245"/>
      <c r="H1885" s="245"/>
    </row>
    <row r="1886" spans="4:8">
      <c r="D1886" s="245"/>
      <c r="H1886" s="245"/>
    </row>
    <row r="1887" spans="4:8">
      <c r="D1887" s="245"/>
      <c r="H1887" s="245"/>
    </row>
    <row r="1888" spans="4:8">
      <c r="D1888" s="245"/>
      <c r="H1888" s="245"/>
    </row>
    <row r="1889" spans="4:8">
      <c r="D1889" s="245"/>
      <c r="H1889" s="245"/>
    </row>
    <row r="1890" spans="4:8">
      <c r="D1890" s="245"/>
      <c r="H1890" s="245"/>
    </row>
    <row r="1891" spans="4:8">
      <c r="D1891" s="245"/>
      <c r="H1891" s="245"/>
    </row>
    <row r="1892" spans="4:8">
      <c r="D1892" s="245"/>
      <c r="H1892" s="245"/>
    </row>
    <row r="1893" spans="4:8">
      <c r="D1893" s="245"/>
      <c r="H1893" s="245"/>
    </row>
    <row r="1894" spans="4:8">
      <c r="D1894" s="245"/>
      <c r="H1894" s="245"/>
    </row>
    <row r="1895" spans="4:8">
      <c r="D1895" s="245"/>
      <c r="H1895" s="245"/>
    </row>
    <row r="1896" spans="4:8">
      <c r="D1896" s="245"/>
      <c r="H1896" s="245"/>
    </row>
    <row r="1897" spans="4:8">
      <c r="D1897" s="245"/>
      <c r="H1897" s="245"/>
    </row>
    <row r="1898" spans="4:8">
      <c r="D1898" s="245"/>
      <c r="H1898" s="245"/>
    </row>
    <row r="1899" spans="4:8">
      <c r="D1899" s="245"/>
      <c r="H1899" s="245"/>
    </row>
    <row r="1900" spans="4:8">
      <c r="D1900" s="245"/>
      <c r="H1900" s="245"/>
    </row>
    <row r="1901" spans="4:8">
      <c r="D1901" s="245"/>
      <c r="H1901" s="245"/>
    </row>
    <row r="1902" spans="4:8">
      <c r="D1902" s="245"/>
      <c r="H1902" s="245"/>
    </row>
    <row r="1903" spans="4:8">
      <c r="D1903" s="245"/>
      <c r="H1903" s="245"/>
    </row>
    <row r="1904" spans="4:8">
      <c r="D1904" s="245"/>
      <c r="H1904" s="245"/>
    </row>
    <row r="1905" spans="4:8">
      <c r="D1905" s="245"/>
      <c r="H1905" s="245"/>
    </row>
    <row r="1906" spans="4:8">
      <c r="D1906" s="245"/>
      <c r="H1906" s="245"/>
    </row>
    <row r="1907" spans="4:8">
      <c r="D1907" s="245"/>
      <c r="H1907" s="245"/>
    </row>
    <row r="1908" spans="4:8">
      <c r="D1908" s="245"/>
      <c r="H1908" s="245"/>
    </row>
    <row r="1909" spans="4:8">
      <c r="D1909" s="245"/>
      <c r="H1909" s="245"/>
    </row>
    <row r="1910" spans="4:8">
      <c r="D1910" s="245"/>
      <c r="H1910" s="245"/>
    </row>
    <row r="1911" spans="4:8">
      <c r="D1911" s="245"/>
      <c r="H1911" s="245"/>
    </row>
    <row r="1912" spans="4:8">
      <c r="D1912" s="245"/>
      <c r="H1912" s="245"/>
    </row>
    <row r="1913" spans="4:8">
      <c r="D1913" s="245"/>
      <c r="H1913" s="245"/>
    </row>
    <row r="1914" spans="4:8">
      <c r="D1914" s="245"/>
      <c r="H1914" s="245"/>
    </row>
    <row r="1915" spans="4:8">
      <c r="D1915" s="245"/>
      <c r="H1915" s="245"/>
    </row>
    <row r="1916" spans="4:8">
      <c r="D1916" s="245"/>
      <c r="H1916" s="245"/>
    </row>
    <row r="1917" spans="4:8">
      <c r="D1917" s="245"/>
      <c r="H1917" s="245"/>
    </row>
    <row r="1918" spans="4:8">
      <c r="D1918" s="245"/>
      <c r="H1918" s="245"/>
    </row>
    <row r="1919" spans="4:8">
      <c r="D1919" s="245"/>
      <c r="H1919" s="245"/>
    </row>
    <row r="1920" spans="4:8">
      <c r="D1920" s="245"/>
      <c r="H1920" s="245"/>
    </row>
    <row r="1921" spans="4:8">
      <c r="D1921" s="245"/>
      <c r="H1921" s="245"/>
    </row>
    <row r="1922" spans="4:8">
      <c r="D1922" s="245"/>
      <c r="H1922" s="245"/>
    </row>
    <row r="1923" spans="4:8">
      <c r="D1923" s="245"/>
      <c r="H1923" s="245"/>
    </row>
    <row r="1924" spans="4:8">
      <c r="D1924" s="245"/>
      <c r="H1924" s="245"/>
    </row>
    <row r="1925" spans="4:8">
      <c r="D1925" s="245"/>
      <c r="H1925" s="245"/>
    </row>
    <row r="1926" spans="4:8">
      <c r="D1926" s="245"/>
      <c r="H1926" s="245"/>
    </row>
    <row r="1927" spans="4:8">
      <c r="D1927" s="245"/>
      <c r="H1927" s="245"/>
    </row>
    <row r="1928" spans="4:8">
      <c r="D1928" s="245"/>
      <c r="H1928" s="245"/>
    </row>
    <row r="1929" spans="4:8">
      <c r="D1929" s="245"/>
      <c r="H1929" s="245"/>
    </row>
    <row r="1930" spans="4:8">
      <c r="D1930" s="245"/>
      <c r="H1930" s="245"/>
    </row>
    <row r="1931" spans="4:8">
      <c r="D1931" s="245"/>
      <c r="H1931" s="245"/>
    </row>
    <row r="1932" spans="4:8">
      <c r="D1932" s="245"/>
      <c r="H1932" s="245"/>
    </row>
    <row r="1933" spans="4:8">
      <c r="D1933" s="245"/>
      <c r="H1933" s="245"/>
    </row>
    <row r="1934" spans="4:8">
      <c r="D1934" s="245"/>
      <c r="H1934" s="245"/>
    </row>
    <row r="1935" spans="4:8">
      <c r="D1935" s="245"/>
      <c r="H1935" s="245"/>
    </row>
    <row r="1936" spans="4:8">
      <c r="D1936" s="245"/>
      <c r="H1936" s="245"/>
    </row>
    <row r="1937" spans="4:8">
      <c r="D1937" s="245"/>
      <c r="H1937" s="245"/>
    </row>
    <row r="1938" spans="4:8">
      <c r="D1938" s="245"/>
      <c r="H1938" s="245"/>
    </row>
    <row r="1939" spans="4:8">
      <c r="D1939" s="245"/>
      <c r="H1939" s="245"/>
    </row>
    <row r="1940" spans="4:8">
      <c r="D1940" s="245"/>
      <c r="H1940" s="245"/>
    </row>
    <row r="1941" spans="4:8">
      <c r="D1941" s="245"/>
      <c r="H1941" s="245"/>
    </row>
    <row r="1942" spans="4:8">
      <c r="D1942" s="245"/>
      <c r="H1942" s="245"/>
    </row>
    <row r="1943" spans="4:8">
      <c r="D1943" s="245"/>
      <c r="H1943" s="245"/>
    </row>
    <row r="1944" spans="4:8">
      <c r="D1944" s="245"/>
      <c r="H1944" s="245"/>
    </row>
    <row r="1945" spans="4:8">
      <c r="D1945" s="245"/>
      <c r="H1945" s="245"/>
    </row>
    <row r="1946" spans="4:8">
      <c r="D1946" s="245"/>
      <c r="H1946" s="245"/>
    </row>
    <row r="1947" spans="4:8">
      <c r="D1947" s="245"/>
      <c r="H1947" s="245"/>
    </row>
    <row r="1948" spans="4:8">
      <c r="D1948" s="245"/>
      <c r="H1948" s="245"/>
    </row>
    <row r="1949" spans="4:8">
      <c r="D1949" s="245"/>
      <c r="H1949" s="245"/>
    </row>
    <row r="1950" spans="4:8">
      <c r="D1950" s="245"/>
      <c r="H1950" s="245"/>
    </row>
    <row r="1951" spans="4:8">
      <c r="D1951" s="245"/>
      <c r="H1951" s="245"/>
    </row>
    <row r="1952" spans="4:8">
      <c r="D1952" s="245"/>
      <c r="H1952" s="245"/>
    </row>
    <row r="1953" spans="4:8">
      <c r="D1953" s="245"/>
      <c r="H1953" s="245"/>
    </row>
    <row r="1954" spans="4:8">
      <c r="D1954" s="245"/>
      <c r="H1954" s="245"/>
    </row>
    <row r="1955" spans="4:8">
      <c r="D1955" s="245"/>
      <c r="H1955" s="245"/>
    </row>
    <row r="1956" spans="4:8">
      <c r="D1956" s="245"/>
      <c r="H1956" s="245"/>
    </row>
    <row r="1957" spans="4:8">
      <c r="D1957" s="245"/>
      <c r="H1957" s="245"/>
    </row>
    <row r="1958" spans="4:8">
      <c r="D1958" s="245"/>
      <c r="H1958" s="245"/>
    </row>
    <row r="1959" spans="4:8">
      <c r="D1959" s="245"/>
      <c r="H1959" s="245"/>
    </row>
    <row r="1960" spans="4:8">
      <c r="D1960" s="245"/>
      <c r="H1960" s="245"/>
    </row>
    <row r="1961" spans="4:8">
      <c r="D1961" s="245"/>
      <c r="H1961" s="245"/>
    </row>
    <row r="1962" spans="4:8">
      <c r="D1962" s="245"/>
      <c r="H1962" s="245"/>
    </row>
    <row r="1963" spans="4:8">
      <c r="D1963" s="245"/>
      <c r="H1963" s="245"/>
    </row>
    <row r="1964" spans="4:8">
      <c r="D1964" s="245"/>
      <c r="H1964" s="245"/>
    </row>
    <row r="1965" spans="4:8">
      <c r="D1965" s="245"/>
      <c r="H1965" s="245"/>
    </row>
    <row r="1966" spans="4:8">
      <c r="D1966" s="245"/>
      <c r="H1966" s="245"/>
    </row>
    <row r="1967" spans="4:8">
      <c r="D1967" s="245"/>
      <c r="H1967" s="245"/>
    </row>
    <row r="1968" spans="4:8">
      <c r="D1968" s="245"/>
      <c r="H1968" s="245"/>
    </row>
    <row r="1969" spans="4:8">
      <c r="D1969" s="245"/>
      <c r="H1969" s="245"/>
    </row>
    <row r="1970" spans="4:8">
      <c r="D1970" s="245"/>
      <c r="H1970" s="245"/>
    </row>
    <row r="1971" spans="4:8">
      <c r="D1971" s="245"/>
      <c r="H1971" s="245"/>
    </row>
    <row r="1972" spans="4:8">
      <c r="D1972" s="245"/>
      <c r="H1972" s="245"/>
    </row>
    <row r="1973" spans="4:8">
      <c r="D1973" s="245"/>
      <c r="H1973" s="245"/>
    </row>
    <row r="1974" spans="4:8">
      <c r="D1974" s="245"/>
      <c r="H1974" s="245"/>
    </row>
    <row r="1975" spans="4:8">
      <c r="D1975" s="245"/>
      <c r="H1975" s="245"/>
    </row>
    <row r="1976" spans="4:8">
      <c r="D1976" s="245"/>
      <c r="H1976" s="245"/>
    </row>
    <row r="1977" spans="4:8">
      <c r="D1977" s="245"/>
      <c r="H1977" s="245"/>
    </row>
    <row r="1978" spans="4:8">
      <c r="D1978" s="245"/>
      <c r="H1978" s="245"/>
    </row>
    <row r="1979" spans="4:8">
      <c r="D1979" s="245"/>
      <c r="H1979" s="245"/>
    </row>
    <row r="1980" spans="4:8">
      <c r="D1980" s="245"/>
      <c r="H1980" s="245"/>
    </row>
    <row r="1981" spans="4:8">
      <c r="D1981" s="245"/>
      <c r="H1981" s="245"/>
    </row>
    <row r="1982" spans="4:8">
      <c r="D1982" s="245"/>
      <c r="H1982" s="245"/>
    </row>
    <row r="1983" spans="4:8">
      <c r="D1983" s="245"/>
      <c r="H1983" s="245"/>
    </row>
    <row r="1984" spans="4:8">
      <c r="D1984" s="245"/>
      <c r="H1984" s="245"/>
    </row>
    <row r="1985" spans="4:8">
      <c r="D1985" s="245"/>
      <c r="H1985" s="245"/>
    </row>
    <row r="1986" spans="4:8">
      <c r="D1986" s="245"/>
      <c r="H1986" s="245"/>
    </row>
    <row r="1987" spans="4:8">
      <c r="D1987" s="245"/>
      <c r="H1987" s="245"/>
    </row>
    <row r="1988" spans="4:8">
      <c r="D1988" s="245"/>
      <c r="H1988" s="245"/>
    </row>
    <row r="1989" spans="4:8">
      <c r="D1989" s="245"/>
      <c r="H1989" s="245"/>
    </row>
    <row r="1990" spans="4:8">
      <c r="D1990" s="245"/>
      <c r="H1990" s="245"/>
    </row>
    <row r="1991" spans="4:8">
      <c r="D1991" s="245"/>
      <c r="H1991" s="245"/>
    </row>
    <row r="1992" spans="4:8">
      <c r="D1992" s="245"/>
      <c r="H1992" s="245"/>
    </row>
    <row r="1993" spans="4:8">
      <c r="D1993" s="245"/>
      <c r="H1993" s="245"/>
    </row>
    <row r="1994" spans="4:8">
      <c r="D1994" s="245"/>
      <c r="H1994" s="245"/>
    </row>
    <row r="1995" spans="4:8">
      <c r="D1995" s="245"/>
      <c r="H1995" s="245"/>
    </row>
    <row r="1996" spans="4:8">
      <c r="D1996" s="245"/>
      <c r="H1996" s="245"/>
    </row>
    <row r="1997" spans="4:8">
      <c r="D1997" s="245"/>
      <c r="H1997" s="245"/>
    </row>
    <row r="1998" spans="4:8">
      <c r="D1998" s="245"/>
      <c r="H1998" s="245"/>
    </row>
    <row r="1999" spans="4:8">
      <c r="D1999" s="245"/>
      <c r="H1999" s="245"/>
    </row>
    <row r="2000" spans="4:8">
      <c r="D2000" s="245"/>
      <c r="H2000" s="245"/>
    </row>
    <row r="2001" spans="4:8">
      <c r="D2001" s="245"/>
      <c r="H2001" s="245"/>
    </row>
    <row r="2002" spans="4:8">
      <c r="D2002" s="245"/>
      <c r="H2002" s="245"/>
    </row>
    <row r="2003" spans="4:8">
      <c r="D2003" s="245"/>
      <c r="H2003" s="245"/>
    </row>
    <row r="2004" spans="4:8">
      <c r="D2004" s="245"/>
      <c r="H2004" s="245"/>
    </row>
    <row r="2005" spans="4:8">
      <c r="D2005" s="245"/>
      <c r="H2005" s="245"/>
    </row>
    <row r="2006" spans="4:8">
      <c r="D2006" s="245"/>
      <c r="H2006" s="245"/>
    </row>
    <row r="2007" spans="4:8">
      <c r="D2007" s="245"/>
      <c r="H2007" s="245"/>
    </row>
    <row r="2008" spans="4:8">
      <c r="D2008" s="245"/>
      <c r="H2008" s="245"/>
    </row>
    <row r="2009" spans="4:8">
      <c r="D2009" s="245"/>
      <c r="H2009" s="245"/>
    </row>
    <row r="2010" spans="4:8">
      <c r="D2010" s="245"/>
      <c r="H2010" s="245"/>
    </row>
    <row r="2011" spans="4:8">
      <c r="D2011" s="245"/>
      <c r="H2011" s="245"/>
    </row>
    <row r="2012" spans="4:8">
      <c r="D2012" s="245"/>
      <c r="H2012" s="245"/>
    </row>
    <row r="2013" spans="4:8">
      <c r="D2013" s="245"/>
      <c r="H2013" s="245"/>
    </row>
    <row r="2014" spans="4:8">
      <c r="D2014" s="245"/>
      <c r="H2014" s="245"/>
    </row>
    <row r="2015" spans="4:8">
      <c r="D2015" s="245"/>
      <c r="H2015" s="245"/>
    </row>
    <row r="2016" spans="4:8">
      <c r="D2016" s="245"/>
      <c r="H2016" s="245"/>
    </row>
    <row r="2017" spans="4:8">
      <c r="D2017" s="245"/>
      <c r="H2017" s="245"/>
    </row>
    <row r="2018" spans="4:8">
      <c r="D2018" s="245"/>
      <c r="H2018" s="245"/>
    </row>
    <row r="2019" spans="4:8">
      <c r="D2019" s="245"/>
      <c r="H2019" s="245"/>
    </row>
    <row r="2020" spans="4:8">
      <c r="D2020" s="245"/>
      <c r="H2020" s="245"/>
    </row>
    <row r="2021" spans="4:8">
      <c r="D2021" s="245"/>
      <c r="H2021" s="245"/>
    </row>
    <row r="2022" spans="4:8">
      <c r="D2022" s="245"/>
      <c r="H2022" s="245"/>
    </row>
    <row r="2023" spans="4:8">
      <c r="D2023" s="245"/>
      <c r="H2023" s="245"/>
    </row>
    <row r="2024" spans="4:8">
      <c r="D2024" s="245"/>
      <c r="H2024" s="245"/>
    </row>
    <row r="2025" spans="4:8">
      <c r="D2025" s="245"/>
      <c r="H2025" s="245"/>
    </row>
    <row r="2026" spans="4:8">
      <c r="D2026" s="245"/>
      <c r="H2026" s="245"/>
    </row>
    <row r="2027" spans="4:8">
      <c r="D2027" s="245"/>
      <c r="H2027" s="245"/>
    </row>
    <row r="2028" spans="4:8">
      <c r="D2028" s="245"/>
      <c r="H2028" s="245"/>
    </row>
    <row r="2029" spans="4:8">
      <c r="D2029" s="245"/>
      <c r="H2029" s="245"/>
    </row>
    <row r="2030" spans="4:8">
      <c r="D2030" s="245"/>
      <c r="H2030" s="245"/>
    </row>
    <row r="2031" spans="4:8">
      <c r="D2031" s="245"/>
      <c r="H2031" s="245"/>
    </row>
    <row r="2032" spans="4:8">
      <c r="D2032" s="245"/>
      <c r="H2032" s="245"/>
    </row>
    <row r="2033" spans="4:8">
      <c r="D2033" s="245"/>
      <c r="H2033" s="245"/>
    </row>
    <row r="2034" spans="4:8">
      <c r="D2034" s="245"/>
      <c r="H2034" s="245"/>
    </row>
    <row r="2035" spans="4:8">
      <c r="D2035" s="245"/>
      <c r="H2035" s="245"/>
    </row>
    <row r="2036" spans="4:8">
      <c r="D2036" s="245"/>
      <c r="H2036" s="245"/>
    </row>
    <row r="2037" spans="4:8">
      <c r="D2037" s="245"/>
      <c r="H2037" s="245"/>
    </row>
    <row r="2038" spans="4:8">
      <c r="D2038" s="245"/>
      <c r="H2038" s="245"/>
    </row>
    <row r="2039" spans="4:8">
      <c r="D2039" s="245"/>
      <c r="H2039" s="245"/>
    </row>
    <row r="2040" spans="4:8">
      <c r="D2040" s="245"/>
      <c r="H2040" s="245"/>
    </row>
    <row r="2041" spans="4:8">
      <c r="D2041" s="245"/>
      <c r="H2041" s="245"/>
    </row>
    <row r="2042" spans="4:8">
      <c r="D2042" s="245"/>
      <c r="H2042" s="245"/>
    </row>
    <row r="2043" spans="4:8">
      <c r="D2043" s="245"/>
      <c r="H2043" s="245"/>
    </row>
    <row r="2044" spans="4:8">
      <c r="D2044" s="245"/>
      <c r="H2044" s="245"/>
    </row>
    <row r="2045" spans="4:8">
      <c r="D2045" s="245"/>
      <c r="H2045" s="245"/>
    </row>
    <row r="2046" spans="4:8">
      <c r="D2046" s="245"/>
      <c r="H2046" s="245"/>
    </row>
    <row r="2047" spans="4:8">
      <c r="D2047" s="245"/>
      <c r="H2047" s="245"/>
    </row>
    <row r="2048" spans="4:8">
      <c r="D2048" s="245"/>
      <c r="H2048" s="245"/>
    </row>
    <row r="2049" spans="4:8">
      <c r="D2049" s="245"/>
      <c r="H2049" s="245"/>
    </row>
    <row r="2050" spans="4:8">
      <c r="D2050" s="245"/>
      <c r="H2050" s="245"/>
    </row>
    <row r="2051" spans="4:8">
      <c r="D2051" s="245"/>
      <c r="H2051" s="245"/>
    </row>
    <row r="2052" spans="4:8">
      <c r="D2052" s="245"/>
      <c r="H2052" s="245"/>
    </row>
    <row r="2053" spans="4:8">
      <c r="D2053" s="245"/>
      <c r="H2053" s="245"/>
    </row>
    <row r="2054" spans="4:8">
      <c r="D2054" s="245"/>
      <c r="H2054" s="245"/>
    </row>
    <row r="2055" spans="4:8">
      <c r="D2055" s="245"/>
      <c r="H2055" s="245"/>
    </row>
    <row r="2056" spans="4:8">
      <c r="D2056" s="245"/>
      <c r="H2056" s="245"/>
    </row>
    <row r="2057" spans="4:8">
      <c r="D2057" s="245"/>
      <c r="H2057" s="245"/>
    </row>
    <row r="2058" spans="4:8">
      <c r="D2058" s="245"/>
      <c r="H2058" s="245"/>
    </row>
    <row r="2059" spans="4:8">
      <c r="D2059" s="245"/>
      <c r="H2059" s="245"/>
    </row>
    <row r="2060" spans="4:8">
      <c r="D2060" s="245"/>
      <c r="H2060" s="245"/>
    </row>
    <row r="2061" spans="4:8">
      <c r="D2061" s="245"/>
      <c r="H2061" s="245"/>
    </row>
    <row r="2062" spans="4:8">
      <c r="D2062" s="245"/>
      <c r="H2062" s="245"/>
    </row>
    <row r="2063" spans="4:8">
      <c r="D2063" s="245"/>
      <c r="H2063" s="245"/>
    </row>
    <row r="2064" spans="4:8">
      <c r="D2064" s="245"/>
      <c r="H2064" s="245"/>
    </row>
    <row r="2065" spans="4:8">
      <c r="D2065" s="245"/>
      <c r="H2065" s="245"/>
    </row>
    <row r="2066" spans="4:8">
      <c r="D2066" s="245"/>
      <c r="H2066" s="245"/>
    </row>
    <row r="2067" spans="4:8">
      <c r="D2067" s="245"/>
      <c r="H2067" s="245"/>
    </row>
    <row r="2068" spans="4:8">
      <c r="D2068" s="245"/>
      <c r="H2068" s="245"/>
    </row>
    <row r="2069" spans="4:8">
      <c r="D2069" s="245"/>
      <c r="H2069" s="245"/>
    </row>
    <row r="2070" spans="4:8">
      <c r="D2070" s="245"/>
      <c r="H2070" s="245"/>
    </row>
    <row r="2071" spans="4:8">
      <c r="D2071" s="245"/>
      <c r="H2071" s="245"/>
    </row>
    <row r="2072" spans="4:8">
      <c r="D2072" s="245"/>
      <c r="H2072" s="245"/>
    </row>
    <row r="2073" spans="4:8">
      <c r="D2073" s="245"/>
      <c r="H2073" s="245"/>
    </row>
    <row r="2074" spans="4:8">
      <c r="D2074" s="245"/>
      <c r="H2074" s="245"/>
    </row>
    <row r="2075" spans="4:8">
      <c r="D2075" s="245"/>
      <c r="H2075" s="245"/>
    </row>
    <row r="2076" spans="4:8">
      <c r="D2076" s="245"/>
      <c r="H2076" s="245"/>
    </row>
    <row r="2077" spans="4:8">
      <c r="D2077" s="245"/>
      <c r="H2077" s="245"/>
    </row>
    <row r="2078" spans="4:8">
      <c r="D2078" s="245"/>
      <c r="H2078" s="245"/>
    </row>
    <row r="2079" spans="4:8">
      <c r="D2079" s="245"/>
      <c r="H2079" s="245"/>
    </row>
    <row r="2080" spans="4:8">
      <c r="D2080" s="245"/>
      <c r="H2080" s="245"/>
    </row>
    <row r="2081" spans="4:8">
      <c r="D2081" s="245"/>
      <c r="H2081" s="245"/>
    </row>
    <row r="2082" spans="4:8">
      <c r="D2082" s="245"/>
      <c r="H2082" s="245"/>
    </row>
    <row r="2083" spans="4:8">
      <c r="D2083" s="245"/>
      <c r="H2083" s="245"/>
    </row>
    <row r="2084" spans="4:8">
      <c r="D2084" s="245"/>
      <c r="H2084" s="245"/>
    </row>
    <row r="2085" spans="4:8">
      <c r="D2085" s="245"/>
      <c r="H2085" s="245"/>
    </row>
    <row r="2086" spans="4:8">
      <c r="D2086" s="245"/>
      <c r="H2086" s="245"/>
    </row>
    <row r="2087" spans="4:8">
      <c r="D2087" s="245"/>
      <c r="H2087" s="245"/>
    </row>
    <row r="2088" spans="4:8">
      <c r="D2088" s="245"/>
      <c r="H2088" s="245"/>
    </row>
    <row r="2089" spans="4:8">
      <c r="D2089" s="245"/>
      <c r="H2089" s="245"/>
    </row>
    <row r="2090" spans="4:8">
      <c r="D2090" s="245"/>
      <c r="H2090" s="245"/>
    </row>
    <row r="2091" spans="4:8">
      <c r="D2091" s="245"/>
      <c r="H2091" s="245"/>
    </row>
    <row r="2092" spans="4:8">
      <c r="D2092" s="245"/>
      <c r="H2092" s="245"/>
    </row>
    <row r="2093" spans="4:8">
      <c r="D2093" s="245"/>
      <c r="H2093" s="245"/>
    </row>
    <row r="2094" spans="4:8">
      <c r="D2094" s="245"/>
      <c r="H2094" s="245"/>
    </row>
    <row r="2095" spans="4:8">
      <c r="D2095" s="245"/>
      <c r="H2095" s="245"/>
    </row>
    <row r="2096" spans="4:8">
      <c r="D2096" s="245"/>
      <c r="H2096" s="245"/>
    </row>
    <row r="2097" spans="4:8">
      <c r="D2097" s="245"/>
      <c r="H2097" s="245"/>
    </row>
    <row r="2098" spans="4:8">
      <c r="D2098" s="245"/>
      <c r="H2098" s="245"/>
    </row>
    <row r="2099" spans="4:8">
      <c r="D2099" s="245"/>
      <c r="H2099" s="245"/>
    </row>
    <row r="2100" spans="4:8">
      <c r="D2100" s="245"/>
      <c r="H2100" s="245"/>
    </row>
    <row r="2101" spans="4:8">
      <c r="D2101" s="245"/>
      <c r="H2101" s="245"/>
    </row>
    <row r="2102" spans="4:8">
      <c r="D2102" s="245"/>
      <c r="H2102" s="245"/>
    </row>
    <row r="2103" spans="4:8">
      <c r="D2103" s="245"/>
      <c r="H2103" s="245"/>
    </row>
    <row r="2104" spans="4:8">
      <c r="D2104" s="245"/>
      <c r="H2104" s="245"/>
    </row>
    <row r="2105" spans="4:8">
      <c r="D2105" s="245"/>
      <c r="H2105" s="245"/>
    </row>
    <row r="2106" spans="4:8">
      <c r="D2106" s="245"/>
      <c r="H2106" s="245"/>
    </row>
    <row r="2107" spans="4:8">
      <c r="D2107" s="245"/>
      <c r="H2107" s="245"/>
    </row>
    <row r="2108" spans="4:8">
      <c r="D2108" s="245"/>
      <c r="H2108" s="245"/>
    </row>
    <row r="2109" spans="4:8">
      <c r="D2109" s="245"/>
      <c r="H2109" s="245"/>
    </row>
    <row r="2110" spans="4:8">
      <c r="D2110" s="245"/>
      <c r="H2110" s="245"/>
    </row>
    <row r="2111" spans="4:8">
      <c r="D2111" s="245"/>
      <c r="H2111" s="245"/>
    </row>
    <row r="2112" spans="4:8">
      <c r="D2112" s="245"/>
      <c r="H2112" s="245"/>
    </row>
    <row r="2113" spans="4:8">
      <c r="D2113" s="245"/>
      <c r="H2113" s="245"/>
    </row>
    <row r="2114" spans="4:8">
      <c r="D2114" s="245"/>
      <c r="H2114" s="245"/>
    </row>
    <row r="2115" spans="4:8">
      <c r="D2115" s="245"/>
      <c r="H2115" s="245"/>
    </row>
    <row r="2116" spans="4:8">
      <c r="D2116" s="245"/>
      <c r="H2116" s="245"/>
    </row>
    <row r="2117" spans="4:8">
      <c r="D2117" s="245"/>
      <c r="H2117" s="245"/>
    </row>
    <row r="2118" spans="4:8">
      <c r="D2118" s="245"/>
      <c r="H2118" s="245"/>
    </row>
    <row r="2119" spans="4:8">
      <c r="D2119" s="245"/>
      <c r="H2119" s="245"/>
    </row>
    <row r="2120" spans="4:8">
      <c r="D2120" s="245"/>
      <c r="H2120" s="245"/>
    </row>
    <row r="2121" spans="4:8">
      <c r="D2121" s="245"/>
      <c r="H2121" s="245"/>
    </row>
    <row r="2122" spans="4:8">
      <c r="D2122" s="245"/>
      <c r="H2122" s="245"/>
    </row>
    <row r="2123" spans="4:8">
      <c r="D2123" s="245"/>
      <c r="H2123" s="245"/>
    </row>
    <row r="2124" spans="4:8">
      <c r="D2124" s="245"/>
      <c r="H2124" s="245"/>
    </row>
    <row r="2125" spans="4:8">
      <c r="D2125" s="245"/>
      <c r="H2125" s="245"/>
    </row>
    <row r="2126" spans="4:8">
      <c r="D2126" s="245"/>
      <c r="H2126" s="245"/>
    </row>
    <row r="2127" spans="4:8">
      <c r="D2127" s="245"/>
      <c r="H2127" s="245"/>
    </row>
    <row r="2128" spans="4:8">
      <c r="D2128" s="245"/>
      <c r="H2128" s="245"/>
    </row>
    <row r="2129" spans="4:8">
      <c r="D2129" s="245"/>
      <c r="H2129" s="245"/>
    </row>
    <row r="2130" spans="4:8">
      <c r="D2130" s="245"/>
      <c r="H2130" s="245"/>
    </row>
    <row r="2131" spans="4:8">
      <c r="D2131" s="245"/>
      <c r="H2131" s="245"/>
    </row>
    <row r="2132" spans="4:8">
      <c r="D2132" s="245"/>
      <c r="H2132" s="245"/>
    </row>
    <row r="2133" spans="4:8">
      <c r="D2133" s="245"/>
      <c r="H2133" s="245"/>
    </row>
    <row r="2134" spans="4:8">
      <c r="D2134" s="245"/>
      <c r="H2134" s="245"/>
    </row>
    <row r="2135" spans="4:8">
      <c r="D2135" s="245"/>
      <c r="H2135" s="245"/>
    </row>
    <row r="2136" spans="4:8">
      <c r="D2136" s="245"/>
      <c r="H2136" s="245"/>
    </row>
    <row r="2137" spans="4:8">
      <c r="D2137" s="245"/>
      <c r="H2137" s="245"/>
    </row>
    <row r="2138" spans="4:8">
      <c r="D2138" s="245"/>
      <c r="H2138" s="245"/>
    </row>
    <row r="2139" spans="4:8">
      <c r="D2139" s="245"/>
      <c r="H2139" s="245"/>
    </row>
    <row r="2140" spans="4:8">
      <c r="D2140" s="245"/>
      <c r="H2140" s="245"/>
    </row>
    <row r="2141" spans="4:8">
      <c r="D2141" s="245"/>
      <c r="H2141" s="245"/>
    </row>
    <row r="2142" spans="4:8">
      <c r="D2142" s="245"/>
      <c r="H2142" s="245"/>
    </row>
    <row r="2143" spans="4:8">
      <c r="D2143" s="245"/>
      <c r="H2143" s="245"/>
    </row>
    <row r="2144" spans="4:8">
      <c r="D2144" s="245"/>
      <c r="H2144" s="245"/>
    </row>
    <row r="2145" spans="4:8">
      <c r="D2145" s="245"/>
      <c r="H2145" s="245"/>
    </row>
    <row r="2146" spans="4:8">
      <c r="D2146" s="245"/>
      <c r="H2146" s="245"/>
    </row>
    <row r="2147" spans="4:8">
      <c r="D2147" s="245"/>
      <c r="H2147" s="245"/>
    </row>
    <row r="2148" spans="4:8">
      <c r="D2148" s="245"/>
      <c r="H2148" s="245"/>
    </row>
    <row r="2149" spans="4:8">
      <c r="D2149" s="245"/>
      <c r="H2149" s="245"/>
    </row>
    <row r="2150" spans="4:8">
      <c r="D2150" s="245"/>
      <c r="H2150" s="245"/>
    </row>
    <row r="2151" spans="4:8">
      <c r="D2151" s="245"/>
      <c r="H2151" s="245"/>
    </row>
    <row r="2152" spans="4:8">
      <c r="D2152" s="245"/>
      <c r="H2152" s="245"/>
    </row>
    <row r="2153" spans="4:8">
      <c r="D2153" s="245"/>
      <c r="H2153" s="245"/>
    </row>
    <row r="2154" spans="4:8">
      <c r="D2154" s="245"/>
      <c r="H2154" s="245"/>
    </row>
    <row r="2155" spans="4:8">
      <c r="D2155" s="245"/>
      <c r="H2155" s="245"/>
    </row>
    <row r="2156" spans="4:8">
      <c r="D2156" s="245"/>
      <c r="H2156" s="245"/>
    </row>
    <row r="2157" spans="4:8">
      <c r="D2157" s="245"/>
      <c r="H2157" s="245"/>
    </row>
    <row r="2158" spans="4:8">
      <c r="D2158" s="245"/>
      <c r="H2158" s="245"/>
    </row>
    <row r="2159" spans="4:8">
      <c r="D2159" s="245"/>
      <c r="H2159" s="245"/>
    </row>
    <row r="2160" spans="4:8">
      <c r="D2160" s="245"/>
      <c r="H2160" s="245"/>
    </row>
    <row r="2161" spans="4:8">
      <c r="D2161" s="245"/>
      <c r="H2161" s="245"/>
    </row>
    <row r="2162" spans="4:8">
      <c r="D2162" s="245"/>
      <c r="H2162" s="245"/>
    </row>
    <row r="2163" spans="4:8">
      <c r="D2163" s="245"/>
      <c r="H2163" s="245"/>
    </row>
    <row r="2164" spans="4:8">
      <c r="D2164" s="245"/>
      <c r="H2164" s="245"/>
    </row>
    <row r="2165" spans="4:8">
      <c r="D2165" s="245"/>
      <c r="H2165" s="245"/>
    </row>
    <row r="2166" spans="4:8">
      <c r="D2166" s="245"/>
      <c r="H2166" s="245"/>
    </row>
    <row r="2167" spans="4:8">
      <c r="D2167" s="245"/>
      <c r="H2167" s="245"/>
    </row>
    <row r="2168" spans="4:8">
      <c r="D2168" s="245"/>
      <c r="H2168" s="245"/>
    </row>
    <row r="2169" spans="4:8">
      <c r="D2169" s="245"/>
      <c r="H2169" s="245"/>
    </row>
    <row r="2170" spans="4:8">
      <c r="D2170" s="245"/>
      <c r="H2170" s="245"/>
    </row>
    <row r="2171" spans="4:8">
      <c r="D2171" s="245"/>
      <c r="H2171" s="245"/>
    </row>
    <row r="2172" spans="4:8">
      <c r="D2172" s="245"/>
      <c r="H2172" s="245"/>
    </row>
    <row r="2173" spans="4:8">
      <c r="D2173" s="245"/>
      <c r="H2173" s="245"/>
    </row>
    <row r="2174" spans="4:8">
      <c r="D2174" s="245"/>
      <c r="H2174" s="245"/>
    </row>
    <row r="2175" spans="4:8">
      <c r="D2175" s="245"/>
      <c r="H2175" s="245"/>
    </row>
    <row r="2176" spans="4:8">
      <c r="D2176" s="245"/>
      <c r="H2176" s="245"/>
    </row>
    <row r="2177" spans="4:8">
      <c r="D2177" s="245"/>
      <c r="H2177" s="245"/>
    </row>
    <row r="2178" spans="4:8">
      <c r="D2178" s="245"/>
      <c r="H2178" s="245"/>
    </row>
    <row r="2179" spans="4:8">
      <c r="D2179" s="245"/>
      <c r="H2179" s="245"/>
    </row>
    <row r="2180" spans="4:8">
      <c r="D2180" s="245"/>
      <c r="H2180" s="245"/>
    </row>
    <row r="2181" spans="4:8">
      <c r="D2181" s="245"/>
      <c r="H2181" s="245"/>
    </row>
    <row r="2182" spans="4:8">
      <c r="D2182" s="245"/>
      <c r="H2182" s="245"/>
    </row>
    <row r="2183" spans="4:8">
      <c r="D2183" s="245"/>
      <c r="H2183" s="245"/>
    </row>
    <row r="2184" spans="4:8">
      <c r="D2184" s="245"/>
      <c r="H2184" s="245"/>
    </row>
    <row r="2185" spans="4:8">
      <c r="D2185" s="245"/>
      <c r="H2185" s="245"/>
    </row>
    <row r="2186" spans="4:8">
      <c r="D2186" s="245"/>
      <c r="H2186" s="245"/>
    </row>
    <row r="2187" spans="4:8">
      <c r="D2187" s="245"/>
      <c r="H2187" s="245"/>
    </row>
    <row r="2188" spans="4:8">
      <c r="D2188" s="245"/>
      <c r="H2188" s="245"/>
    </row>
    <row r="2189" spans="4:8">
      <c r="D2189" s="245"/>
      <c r="H2189" s="245"/>
    </row>
    <row r="2190" spans="4:8">
      <c r="D2190" s="245"/>
      <c r="H2190" s="245"/>
    </row>
    <row r="2191" spans="4:8">
      <c r="D2191" s="245"/>
      <c r="H2191" s="245"/>
    </row>
    <row r="2192" spans="4:8">
      <c r="D2192" s="245"/>
      <c r="H2192" s="245"/>
    </row>
    <row r="2193" spans="4:8">
      <c r="D2193" s="245"/>
      <c r="H2193" s="245"/>
    </row>
    <row r="2194" spans="4:8">
      <c r="D2194" s="245"/>
      <c r="H2194" s="245"/>
    </row>
    <row r="2195" spans="4:8">
      <c r="D2195" s="245"/>
      <c r="H2195" s="245"/>
    </row>
    <row r="2196" spans="4:8">
      <c r="D2196" s="245"/>
      <c r="H2196" s="245"/>
    </row>
    <row r="2197" spans="4:8">
      <c r="D2197" s="245"/>
      <c r="H2197" s="245"/>
    </row>
    <row r="2198" spans="4:8">
      <c r="D2198" s="245"/>
      <c r="H2198" s="245"/>
    </row>
    <row r="2199" spans="4:8">
      <c r="D2199" s="245"/>
      <c r="H2199" s="245"/>
    </row>
    <row r="2200" spans="4:8">
      <c r="D2200" s="245"/>
      <c r="H2200" s="245"/>
    </row>
    <row r="2201" spans="4:8">
      <c r="D2201" s="245"/>
      <c r="H2201" s="245"/>
    </row>
    <row r="2202" spans="4:8">
      <c r="D2202" s="245"/>
      <c r="H2202" s="245"/>
    </row>
    <row r="2203" spans="4:8">
      <c r="D2203" s="245"/>
      <c r="H2203" s="245"/>
    </row>
    <row r="2204" spans="4:8">
      <c r="D2204" s="245"/>
      <c r="H2204" s="245"/>
    </row>
    <row r="2205" spans="4:8">
      <c r="D2205" s="245"/>
      <c r="H2205" s="245"/>
    </row>
    <row r="2206" spans="4:8">
      <c r="D2206" s="245"/>
      <c r="H2206" s="245"/>
    </row>
    <row r="2207" spans="4:8">
      <c r="D2207" s="245"/>
      <c r="H2207" s="245"/>
    </row>
    <row r="2208" spans="4:8">
      <c r="D2208" s="245"/>
      <c r="H2208" s="245"/>
    </row>
    <row r="2209" spans="4:8">
      <c r="D2209" s="245"/>
      <c r="H2209" s="245"/>
    </row>
    <row r="2210" spans="4:8">
      <c r="D2210" s="245"/>
      <c r="H2210" s="245"/>
    </row>
    <row r="2211" spans="4:8">
      <c r="D2211" s="245"/>
      <c r="H2211" s="245"/>
    </row>
    <row r="2212" spans="4:8">
      <c r="D2212" s="245"/>
      <c r="H2212" s="245"/>
    </row>
    <row r="2213" spans="4:8">
      <c r="D2213" s="245"/>
      <c r="H2213" s="245"/>
    </row>
    <row r="2214" spans="4:8">
      <c r="D2214" s="245"/>
      <c r="H2214" s="245"/>
    </row>
    <row r="2215" spans="4:8">
      <c r="D2215" s="245"/>
      <c r="H2215" s="245"/>
    </row>
    <row r="2216" spans="4:8">
      <c r="D2216" s="245"/>
      <c r="H2216" s="245"/>
    </row>
    <row r="2217" spans="4:8">
      <c r="D2217" s="245"/>
      <c r="H2217" s="245"/>
    </row>
    <row r="2218" spans="4:8">
      <c r="D2218" s="245"/>
      <c r="H2218" s="245"/>
    </row>
    <row r="2219" spans="4:8">
      <c r="D2219" s="245"/>
      <c r="H2219" s="245"/>
    </row>
    <row r="2220" spans="4:8">
      <c r="D2220" s="245"/>
      <c r="H2220" s="245"/>
    </row>
    <row r="2221" spans="4:8">
      <c r="D2221" s="245"/>
      <c r="H2221" s="245"/>
    </row>
    <row r="2222" spans="4:8">
      <c r="D2222" s="245"/>
      <c r="H2222" s="245"/>
    </row>
    <row r="2223" spans="4:8">
      <c r="D2223" s="245"/>
      <c r="H2223" s="245"/>
    </row>
    <row r="2224" spans="4:8">
      <c r="D2224" s="245"/>
      <c r="H2224" s="245"/>
    </row>
    <row r="2225" spans="4:8">
      <c r="D2225" s="245"/>
      <c r="H2225" s="245"/>
    </row>
    <row r="2226" spans="4:8">
      <c r="D2226" s="245"/>
      <c r="H2226" s="245"/>
    </row>
    <row r="2227" spans="4:8">
      <c r="D2227" s="245"/>
      <c r="H2227" s="245"/>
    </row>
    <row r="2228" spans="4:8">
      <c r="D2228" s="245"/>
      <c r="H2228" s="245"/>
    </row>
    <row r="2229" spans="4:8">
      <c r="D2229" s="245"/>
      <c r="H2229" s="245"/>
    </row>
    <row r="2230" spans="4:8">
      <c r="D2230" s="245"/>
      <c r="H2230" s="245"/>
    </row>
    <row r="2231" spans="4:8">
      <c r="D2231" s="245"/>
      <c r="H2231" s="245"/>
    </row>
    <row r="2232" spans="4:8">
      <c r="D2232" s="245"/>
      <c r="H2232" s="245"/>
    </row>
    <row r="2233" spans="4:8">
      <c r="D2233" s="245"/>
      <c r="H2233" s="245"/>
    </row>
    <row r="2234" spans="4:8">
      <c r="D2234" s="245"/>
      <c r="H2234" s="245"/>
    </row>
    <row r="2235" spans="4:8">
      <c r="D2235" s="245"/>
      <c r="H2235" s="245"/>
    </row>
    <row r="2236" spans="4:8">
      <c r="D2236" s="245"/>
      <c r="H2236" s="245"/>
    </row>
    <row r="2237" spans="4:8">
      <c r="D2237" s="245"/>
      <c r="H2237" s="245"/>
    </row>
    <row r="2238" spans="4:8">
      <c r="D2238" s="245"/>
      <c r="H2238" s="245"/>
    </row>
    <row r="2239" spans="4:8">
      <c r="D2239" s="245"/>
      <c r="H2239" s="245"/>
    </row>
    <row r="2240" spans="4:8">
      <c r="D2240" s="245"/>
      <c r="H2240" s="245"/>
    </row>
    <row r="2241" spans="4:8">
      <c r="D2241" s="245"/>
      <c r="H2241" s="245"/>
    </row>
    <row r="2242" spans="4:8">
      <c r="D2242" s="245"/>
      <c r="H2242" s="245"/>
    </row>
    <row r="2243" spans="4:8">
      <c r="D2243" s="245"/>
      <c r="H2243" s="245"/>
    </row>
    <row r="2244" spans="4:8">
      <c r="D2244" s="245"/>
      <c r="H2244" s="245"/>
    </row>
    <row r="2245" spans="4:8">
      <c r="D2245" s="245"/>
      <c r="H2245" s="245"/>
    </row>
    <row r="2246" spans="4:8">
      <c r="D2246" s="245"/>
      <c r="H2246" s="245"/>
    </row>
    <row r="2247" spans="4:8">
      <c r="D2247" s="245"/>
      <c r="H2247" s="245"/>
    </row>
    <row r="2248" spans="4:8">
      <c r="D2248" s="245"/>
      <c r="H2248" s="245"/>
    </row>
    <row r="2249" spans="4:8">
      <c r="D2249" s="245"/>
      <c r="H2249" s="245"/>
    </row>
    <row r="2250" spans="4:8">
      <c r="D2250" s="245"/>
      <c r="H2250" s="245"/>
    </row>
    <row r="2251" spans="4:8">
      <c r="D2251" s="245"/>
      <c r="H2251" s="245"/>
    </row>
    <row r="2252" spans="4:8">
      <c r="D2252" s="245"/>
      <c r="H2252" s="245"/>
    </row>
    <row r="2253" spans="4:8">
      <c r="D2253" s="245"/>
      <c r="H2253" s="245"/>
    </row>
    <row r="2254" spans="4:8">
      <c r="D2254" s="245"/>
      <c r="H2254" s="245"/>
    </row>
    <row r="2255" spans="4:8">
      <c r="D2255" s="245"/>
      <c r="H2255" s="245"/>
    </row>
    <row r="2256" spans="4:8">
      <c r="D2256" s="245"/>
      <c r="H2256" s="245"/>
    </row>
    <row r="2257" spans="4:8">
      <c r="D2257" s="245"/>
      <c r="H2257" s="245"/>
    </row>
    <row r="2258" spans="4:8">
      <c r="D2258" s="245"/>
      <c r="H2258" s="245"/>
    </row>
    <row r="2259" spans="4:8">
      <c r="D2259" s="245"/>
      <c r="H2259" s="245"/>
    </row>
    <row r="2260" spans="4:8">
      <c r="D2260" s="245"/>
      <c r="H2260" s="245"/>
    </row>
    <row r="2261" spans="4:8">
      <c r="D2261" s="245"/>
      <c r="H2261" s="245"/>
    </row>
    <row r="2262" spans="4:8">
      <c r="D2262" s="245"/>
      <c r="H2262" s="245"/>
    </row>
    <row r="2263" spans="4:8">
      <c r="D2263" s="245"/>
      <c r="H2263" s="245"/>
    </row>
    <row r="2264" spans="4:8">
      <c r="D2264" s="245"/>
      <c r="H2264" s="245"/>
    </row>
    <row r="2265" spans="4:8">
      <c r="D2265" s="245"/>
      <c r="H2265" s="245"/>
    </row>
    <row r="2266" spans="4:8">
      <c r="D2266" s="245"/>
      <c r="H2266" s="245"/>
    </row>
    <row r="2267" spans="4:8">
      <c r="D2267" s="245"/>
      <c r="H2267" s="245"/>
    </row>
    <row r="2268" spans="4:8">
      <c r="D2268" s="245"/>
      <c r="H2268" s="245"/>
    </row>
    <row r="2269" spans="4:8">
      <c r="D2269" s="245"/>
      <c r="H2269" s="245"/>
    </row>
    <row r="2270" spans="4:8">
      <c r="D2270" s="245"/>
      <c r="H2270" s="245"/>
    </row>
    <row r="2271" spans="4:8">
      <c r="D2271" s="245"/>
      <c r="H2271" s="245"/>
    </row>
    <row r="2272" spans="4:8">
      <c r="D2272" s="245"/>
      <c r="H2272" s="245"/>
    </row>
    <row r="2273" spans="4:8">
      <c r="D2273" s="245"/>
      <c r="H2273" s="245"/>
    </row>
    <row r="2274" spans="4:8">
      <c r="D2274" s="245"/>
      <c r="H2274" s="245"/>
    </row>
    <row r="2275" spans="4:8">
      <c r="D2275" s="245"/>
      <c r="H2275" s="245"/>
    </row>
    <row r="2276" spans="4:8">
      <c r="D2276" s="245"/>
      <c r="H2276" s="245"/>
    </row>
    <row r="2277" spans="4:8">
      <c r="D2277" s="245"/>
      <c r="H2277" s="245"/>
    </row>
    <row r="2278" spans="4:8">
      <c r="D2278" s="245"/>
      <c r="H2278" s="245"/>
    </row>
    <row r="2279" spans="4:8">
      <c r="D2279" s="245"/>
      <c r="H2279" s="245"/>
    </row>
    <row r="2280" spans="4:8">
      <c r="D2280" s="245"/>
      <c r="H2280" s="245"/>
    </row>
    <row r="2281" spans="4:8">
      <c r="D2281" s="245"/>
      <c r="H2281" s="245"/>
    </row>
    <row r="2282" spans="4:8">
      <c r="D2282" s="245"/>
      <c r="H2282" s="245"/>
    </row>
    <row r="2283" spans="4:8">
      <c r="D2283" s="245"/>
      <c r="H2283" s="245"/>
    </row>
    <row r="2284" spans="4:8">
      <c r="D2284" s="245"/>
      <c r="H2284" s="245"/>
    </row>
    <row r="2285" spans="4:8">
      <c r="D2285" s="245"/>
      <c r="H2285" s="245"/>
    </row>
    <row r="2286" spans="4:8">
      <c r="D2286" s="245"/>
      <c r="H2286" s="245"/>
    </row>
    <row r="2287" spans="4:8">
      <c r="D2287" s="245"/>
      <c r="H2287" s="245"/>
    </row>
    <row r="2288" spans="4:8">
      <c r="D2288" s="245"/>
      <c r="H2288" s="245"/>
    </row>
    <row r="2289" spans="4:8">
      <c r="D2289" s="245"/>
      <c r="H2289" s="245"/>
    </row>
    <row r="2290" spans="4:8">
      <c r="D2290" s="245"/>
      <c r="H2290" s="245"/>
    </row>
    <row r="2291" spans="4:8">
      <c r="D2291" s="245"/>
      <c r="H2291" s="245"/>
    </row>
    <row r="2292" spans="4:8">
      <c r="D2292" s="245"/>
      <c r="H2292" s="245"/>
    </row>
    <row r="2293" spans="4:8">
      <c r="D2293" s="245"/>
      <c r="H2293" s="245"/>
    </row>
    <row r="2294" spans="4:8">
      <c r="D2294" s="245"/>
      <c r="H2294" s="245"/>
    </row>
    <row r="2295" spans="4:8">
      <c r="D2295" s="245"/>
      <c r="H2295" s="245"/>
    </row>
    <row r="2296" spans="4:8">
      <c r="D2296" s="245"/>
      <c r="H2296" s="245"/>
    </row>
    <row r="2297" spans="4:8">
      <c r="D2297" s="245"/>
      <c r="H2297" s="245"/>
    </row>
    <row r="2298" spans="4:8">
      <c r="D2298" s="245"/>
      <c r="H2298" s="245"/>
    </row>
    <row r="2299" spans="4:8">
      <c r="D2299" s="245"/>
      <c r="H2299" s="245"/>
    </row>
    <row r="2300" spans="4:8">
      <c r="D2300" s="245"/>
      <c r="H2300" s="245"/>
    </row>
    <row r="2301" spans="4:8">
      <c r="D2301" s="245"/>
      <c r="H2301" s="245"/>
    </row>
    <row r="2302" spans="4:8">
      <c r="D2302" s="245"/>
      <c r="H2302" s="245"/>
    </row>
    <row r="2303" spans="4:8">
      <c r="D2303" s="245"/>
      <c r="H2303" s="245"/>
    </row>
    <row r="2304" spans="4:8">
      <c r="D2304" s="245"/>
      <c r="H2304" s="245"/>
    </row>
    <row r="2305" spans="4:8">
      <c r="D2305" s="245"/>
      <c r="H2305" s="245"/>
    </row>
    <row r="2306" spans="4:8">
      <c r="D2306" s="245"/>
      <c r="H2306" s="245"/>
    </row>
    <row r="2307" spans="4:8">
      <c r="D2307" s="245"/>
      <c r="H2307" s="245"/>
    </row>
    <row r="2308" spans="4:8">
      <c r="D2308" s="245"/>
      <c r="H2308" s="245"/>
    </row>
    <row r="2309" spans="4:8">
      <c r="D2309" s="245"/>
      <c r="H2309" s="245"/>
    </row>
    <row r="2310" spans="4:8">
      <c r="D2310" s="245"/>
      <c r="H2310" s="245"/>
    </row>
    <row r="2311" spans="4:8">
      <c r="D2311" s="245"/>
      <c r="H2311" s="245"/>
    </row>
    <row r="2312" spans="4:8">
      <c r="D2312" s="245"/>
      <c r="H2312" s="245"/>
    </row>
    <row r="2313" spans="4:8">
      <c r="D2313" s="245"/>
      <c r="H2313" s="245"/>
    </row>
    <row r="2314" spans="4:8">
      <c r="D2314" s="245"/>
      <c r="H2314" s="245"/>
    </row>
    <row r="2315" spans="4:8">
      <c r="D2315" s="245"/>
      <c r="H2315" s="245"/>
    </row>
    <row r="2316" spans="4:8">
      <c r="D2316" s="245"/>
      <c r="H2316" s="245"/>
    </row>
    <row r="2317" spans="4:8">
      <c r="D2317" s="245"/>
      <c r="H2317" s="245"/>
    </row>
    <row r="2318" spans="4:8">
      <c r="D2318" s="245"/>
      <c r="H2318" s="245"/>
    </row>
    <row r="2319" spans="4:8">
      <c r="D2319" s="245"/>
      <c r="H2319" s="245"/>
    </row>
    <row r="2320" spans="4:8">
      <c r="D2320" s="245"/>
      <c r="H2320" s="245"/>
    </row>
    <row r="2321" spans="4:8">
      <c r="D2321" s="245"/>
      <c r="H2321" s="245"/>
    </row>
    <row r="2322" spans="4:8">
      <c r="D2322" s="245"/>
      <c r="H2322" s="245"/>
    </row>
    <row r="2323" spans="4:8">
      <c r="D2323" s="245"/>
      <c r="H2323" s="245"/>
    </row>
    <row r="2324" spans="4:8">
      <c r="D2324" s="245"/>
      <c r="H2324" s="245"/>
    </row>
    <row r="2325" spans="4:8">
      <c r="D2325" s="245"/>
      <c r="H2325" s="245"/>
    </row>
    <row r="2326" spans="4:8">
      <c r="D2326" s="245"/>
      <c r="H2326" s="245"/>
    </row>
    <row r="2327" spans="4:8">
      <c r="D2327" s="245"/>
      <c r="H2327" s="245"/>
    </row>
    <row r="2328" spans="4:8">
      <c r="D2328" s="245"/>
      <c r="H2328" s="245"/>
    </row>
    <row r="2329" spans="4:8">
      <c r="D2329" s="245"/>
      <c r="H2329" s="245"/>
    </row>
    <row r="2330" spans="4:8">
      <c r="D2330" s="245"/>
      <c r="H2330" s="245"/>
    </row>
    <row r="2331" spans="4:8">
      <c r="D2331" s="245"/>
      <c r="H2331" s="245"/>
    </row>
    <row r="2332" spans="4:8">
      <c r="D2332" s="245"/>
      <c r="H2332" s="245"/>
    </row>
    <row r="2333" spans="4:8">
      <c r="D2333" s="245"/>
      <c r="H2333" s="245"/>
    </row>
    <row r="2334" spans="4:8">
      <c r="D2334" s="245"/>
      <c r="H2334" s="245"/>
    </row>
    <row r="2335" spans="4:8">
      <c r="D2335" s="245"/>
      <c r="H2335" s="245"/>
    </row>
    <row r="2336" spans="4:8">
      <c r="D2336" s="245"/>
      <c r="H2336" s="245"/>
    </row>
    <row r="2337" spans="4:8">
      <c r="D2337" s="245"/>
      <c r="H2337" s="245"/>
    </row>
    <row r="2338" spans="4:8">
      <c r="D2338" s="245"/>
      <c r="H2338" s="245"/>
    </row>
    <row r="2339" spans="4:8">
      <c r="D2339" s="245"/>
      <c r="H2339" s="245"/>
    </row>
    <row r="2340" spans="4:8">
      <c r="D2340" s="245"/>
      <c r="H2340" s="245"/>
    </row>
    <row r="2341" spans="4:8">
      <c r="D2341" s="245"/>
      <c r="H2341" s="245"/>
    </row>
    <row r="2342" spans="4:8">
      <c r="D2342" s="245"/>
      <c r="H2342" s="245"/>
    </row>
    <row r="2343" spans="4:8">
      <c r="D2343" s="245"/>
      <c r="H2343" s="245"/>
    </row>
    <row r="2344" spans="4:8">
      <c r="D2344" s="245"/>
      <c r="H2344" s="245"/>
    </row>
    <row r="2345" spans="4:8">
      <c r="D2345" s="245"/>
      <c r="H2345" s="245"/>
    </row>
    <row r="2346" spans="4:8">
      <c r="D2346" s="245"/>
      <c r="H2346" s="245"/>
    </row>
    <row r="2347" spans="4:8">
      <c r="D2347" s="245"/>
      <c r="H2347" s="245"/>
    </row>
    <row r="2348" spans="4:8">
      <c r="D2348" s="245"/>
      <c r="H2348" s="245"/>
    </row>
    <row r="2349" spans="4:8">
      <c r="D2349" s="245"/>
      <c r="H2349" s="245"/>
    </row>
    <row r="2350" spans="4:8">
      <c r="D2350" s="245"/>
      <c r="H2350" s="245"/>
    </row>
    <row r="2351" spans="4:8">
      <c r="D2351" s="245"/>
      <c r="H2351" s="245"/>
    </row>
    <row r="2352" spans="4:8">
      <c r="D2352" s="245"/>
      <c r="H2352" s="245"/>
    </row>
    <row r="2353" spans="4:8">
      <c r="D2353" s="245"/>
      <c r="H2353" s="245"/>
    </row>
    <row r="2354" spans="4:8">
      <c r="D2354" s="245"/>
      <c r="H2354" s="245"/>
    </row>
    <row r="2355" spans="4:8">
      <c r="D2355" s="245"/>
      <c r="H2355" s="245"/>
    </row>
    <row r="2356" spans="4:8">
      <c r="D2356" s="245"/>
      <c r="H2356" s="245"/>
    </row>
    <row r="2357" spans="4:8">
      <c r="D2357" s="245"/>
      <c r="H2357" s="245"/>
    </row>
    <row r="2358" spans="4:8">
      <c r="D2358" s="245"/>
      <c r="H2358" s="245"/>
    </row>
    <row r="2359" spans="4:8">
      <c r="D2359" s="245"/>
      <c r="H2359" s="245"/>
    </row>
    <row r="2360" spans="4:8">
      <c r="D2360" s="245"/>
      <c r="H2360" s="245"/>
    </row>
    <row r="2361" spans="4:8">
      <c r="D2361" s="245"/>
      <c r="H2361" s="245"/>
    </row>
    <row r="2362" spans="4:8">
      <c r="D2362" s="245"/>
      <c r="H2362" s="245"/>
    </row>
    <row r="2363" spans="4:8">
      <c r="D2363" s="245"/>
      <c r="H2363" s="245"/>
    </row>
    <row r="2364" spans="4:8">
      <c r="D2364" s="245"/>
      <c r="H2364" s="245"/>
    </row>
    <row r="2365" spans="4:8">
      <c r="D2365" s="245"/>
      <c r="H2365" s="245"/>
    </row>
    <row r="2366" spans="4:8">
      <c r="D2366" s="245"/>
      <c r="H2366" s="245"/>
    </row>
    <row r="2367" spans="4:8">
      <c r="D2367" s="245"/>
      <c r="H2367" s="245"/>
    </row>
    <row r="2368" spans="4:8">
      <c r="D2368" s="245"/>
      <c r="H2368" s="245"/>
    </row>
    <row r="2369" spans="4:8">
      <c r="D2369" s="245"/>
      <c r="H2369" s="245"/>
    </row>
    <row r="2370" spans="4:8">
      <c r="D2370" s="245"/>
      <c r="H2370" s="245"/>
    </row>
    <row r="2371" spans="4:8">
      <c r="D2371" s="245"/>
      <c r="H2371" s="245"/>
    </row>
    <row r="2372" spans="4:8">
      <c r="D2372" s="245"/>
      <c r="H2372" s="245"/>
    </row>
    <row r="2373" spans="4:8">
      <c r="D2373" s="245"/>
      <c r="H2373" s="245"/>
    </row>
    <row r="2374" spans="4:8">
      <c r="D2374" s="245"/>
      <c r="H2374" s="245"/>
    </row>
    <row r="2375" spans="4:8">
      <c r="D2375" s="245"/>
      <c r="H2375" s="245"/>
    </row>
    <row r="2376" spans="4:8">
      <c r="D2376" s="245"/>
      <c r="H2376" s="245"/>
    </row>
    <row r="2377" spans="4:8">
      <c r="D2377" s="245"/>
      <c r="H2377" s="245"/>
    </row>
    <row r="2378" spans="4:8">
      <c r="D2378" s="245"/>
      <c r="H2378" s="245"/>
    </row>
    <row r="2379" spans="4:8">
      <c r="D2379" s="245"/>
      <c r="H2379" s="245"/>
    </row>
    <row r="2380" spans="4:8">
      <c r="D2380" s="245"/>
      <c r="H2380" s="245"/>
    </row>
    <row r="2381" spans="4:8">
      <c r="D2381" s="245"/>
      <c r="H2381" s="245"/>
    </row>
    <row r="2382" spans="4:8">
      <c r="D2382" s="245"/>
      <c r="H2382" s="245"/>
    </row>
    <row r="2383" spans="4:8">
      <c r="D2383" s="245"/>
      <c r="H2383" s="245"/>
    </row>
    <row r="2384" spans="4:8">
      <c r="D2384" s="245"/>
      <c r="H2384" s="245"/>
    </row>
    <row r="2385" spans="4:8">
      <c r="D2385" s="245"/>
      <c r="H2385" s="245"/>
    </row>
    <row r="2386" spans="4:8">
      <c r="D2386" s="245"/>
      <c r="H2386" s="245"/>
    </row>
    <row r="2387" spans="4:8">
      <c r="D2387" s="245"/>
      <c r="H2387" s="245"/>
    </row>
    <row r="2388" spans="4:8">
      <c r="D2388" s="245"/>
      <c r="H2388" s="245"/>
    </row>
    <row r="2389" spans="4:8">
      <c r="D2389" s="245"/>
      <c r="H2389" s="245"/>
    </row>
    <row r="2390" spans="4:8">
      <c r="D2390" s="245"/>
      <c r="H2390" s="245"/>
    </row>
    <row r="2391" spans="4:8">
      <c r="D2391" s="245"/>
      <c r="H2391" s="245"/>
    </row>
    <row r="2392" spans="4:8">
      <c r="D2392" s="245"/>
      <c r="H2392" s="245"/>
    </row>
    <row r="2393" spans="4:8">
      <c r="D2393" s="245"/>
      <c r="H2393" s="245"/>
    </row>
    <row r="2394" spans="4:8">
      <c r="D2394" s="245"/>
      <c r="H2394" s="245"/>
    </row>
    <row r="2395" spans="4:8">
      <c r="D2395" s="245"/>
      <c r="H2395" s="245"/>
    </row>
    <row r="2396" spans="4:8">
      <c r="D2396" s="245"/>
      <c r="H2396" s="245"/>
    </row>
    <row r="2397" spans="4:8">
      <c r="D2397" s="245"/>
      <c r="H2397" s="245"/>
    </row>
    <row r="2398" spans="4:8">
      <c r="D2398" s="245"/>
      <c r="H2398" s="245"/>
    </row>
    <row r="2399" spans="4:8">
      <c r="D2399" s="245"/>
      <c r="H2399" s="245"/>
    </row>
    <row r="2400" spans="4:8">
      <c r="D2400" s="245"/>
      <c r="H2400" s="245"/>
    </row>
    <row r="2401" spans="4:8">
      <c r="D2401" s="245"/>
      <c r="H2401" s="245"/>
    </row>
    <row r="2402" spans="4:8">
      <c r="D2402" s="245"/>
      <c r="H2402" s="245"/>
    </row>
    <row r="2403" spans="4:8">
      <c r="D2403" s="245"/>
      <c r="H2403" s="245"/>
    </row>
    <row r="2404" spans="4:8">
      <c r="D2404" s="245"/>
      <c r="H2404" s="245"/>
    </row>
    <row r="2405" spans="4:8">
      <c r="D2405" s="245"/>
      <c r="H2405" s="245"/>
    </row>
    <row r="2406" spans="4:8">
      <c r="D2406" s="245"/>
      <c r="H2406" s="245"/>
    </row>
    <row r="2407" spans="4:8">
      <c r="D2407" s="245"/>
      <c r="H2407" s="245"/>
    </row>
    <row r="2408" spans="4:8">
      <c r="D2408" s="245"/>
      <c r="H2408" s="245"/>
    </row>
    <row r="2409" spans="4:8">
      <c r="D2409" s="245"/>
      <c r="H2409" s="245"/>
    </row>
    <row r="2410" spans="4:8">
      <c r="D2410" s="245"/>
      <c r="H2410" s="245"/>
    </row>
    <row r="2411" spans="4:8">
      <c r="D2411" s="245"/>
      <c r="H2411" s="245"/>
    </row>
    <row r="2412" spans="4:8">
      <c r="D2412" s="245"/>
      <c r="H2412" s="245"/>
    </row>
    <row r="2413" spans="4:8">
      <c r="D2413" s="245"/>
      <c r="H2413" s="245"/>
    </row>
    <row r="2414" spans="4:8">
      <c r="D2414" s="245"/>
      <c r="H2414" s="245"/>
    </row>
    <row r="2415" spans="4:8">
      <c r="D2415" s="245"/>
      <c r="H2415" s="245"/>
    </row>
    <row r="2416" spans="4:8">
      <c r="D2416" s="245"/>
      <c r="H2416" s="245"/>
    </row>
    <row r="2417" spans="4:8">
      <c r="D2417" s="245"/>
      <c r="H2417" s="245"/>
    </row>
    <row r="2418" spans="4:8">
      <c r="D2418" s="245"/>
      <c r="H2418" s="245"/>
    </row>
    <row r="2419" spans="4:8">
      <c r="D2419" s="245"/>
      <c r="H2419" s="245"/>
    </row>
    <row r="2420" spans="4:8">
      <c r="D2420" s="245"/>
      <c r="H2420" s="245"/>
    </row>
    <row r="2421" spans="4:8">
      <c r="D2421" s="245"/>
      <c r="H2421" s="245"/>
    </row>
    <row r="2422" spans="4:8">
      <c r="D2422" s="245"/>
      <c r="H2422" s="245"/>
    </row>
    <row r="2423" spans="4:8">
      <c r="D2423" s="245"/>
      <c r="H2423" s="245"/>
    </row>
    <row r="2424" spans="4:8">
      <c r="D2424" s="245"/>
      <c r="H2424" s="245"/>
    </row>
    <row r="2425" spans="4:8">
      <c r="D2425" s="245"/>
      <c r="H2425" s="245"/>
    </row>
    <row r="2426" spans="4:8">
      <c r="D2426" s="245"/>
      <c r="H2426" s="245"/>
    </row>
    <row r="2427" spans="4:8">
      <c r="D2427" s="245"/>
      <c r="H2427" s="245"/>
    </row>
    <row r="2428" spans="4:8">
      <c r="D2428" s="245"/>
      <c r="H2428" s="245"/>
    </row>
    <row r="2429" spans="4:8">
      <c r="D2429" s="245"/>
      <c r="H2429" s="245"/>
    </row>
    <row r="2430" spans="4:8">
      <c r="D2430" s="245"/>
      <c r="H2430" s="245"/>
    </row>
    <row r="2431" spans="4:8">
      <c r="D2431" s="245"/>
      <c r="H2431" s="245"/>
    </row>
    <row r="2432" spans="4:8">
      <c r="D2432" s="245"/>
      <c r="H2432" s="245"/>
    </row>
    <row r="2433" spans="4:8">
      <c r="D2433" s="245"/>
      <c r="H2433" s="245"/>
    </row>
    <row r="2434" spans="4:8">
      <c r="D2434" s="245"/>
      <c r="H2434" s="245"/>
    </row>
    <row r="2435" spans="4:8">
      <c r="D2435" s="245"/>
      <c r="H2435" s="245"/>
    </row>
    <row r="2436" spans="4:8">
      <c r="D2436" s="245"/>
      <c r="H2436" s="245"/>
    </row>
    <row r="2437" spans="4:8">
      <c r="D2437" s="245"/>
      <c r="H2437" s="245"/>
    </row>
    <row r="2438" spans="4:8">
      <c r="D2438" s="245"/>
      <c r="H2438" s="245"/>
    </row>
    <row r="2439" spans="4:8">
      <c r="D2439" s="245"/>
      <c r="H2439" s="245"/>
    </row>
    <row r="2440" spans="4:8">
      <c r="D2440" s="245"/>
      <c r="H2440" s="245"/>
    </row>
    <row r="2441" spans="4:8">
      <c r="D2441" s="245"/>
      <c r="H2441" s="245"/>
    </row>
    <row r="2442" spans="4:8">
      <c r="D2442" s="245"/>
      <c r="H2442" s="245"/>
    </row>
    <row r="2443" spans="4:8">
      <c r="D2443" s="245"/>
      <c r="H2443" s="245"/>
    </row>
    <row r="2444" spans="4:8">
      <c r="D2444" s="245"/>
      <c r="H2444" s="245"/>
    </row>
    <row r="2445" spans="4:8">
      <c r="D2445" s="245"/>
      <c r="H2445" s="245"/>
    </row>
    <row r="2446" spans="4:8">
      <c r="D2446" s="245"/>
      <c r="H2446" s="245"/>
    </row>
    <row r="2447" spans="4:8">
      <c r="D2447" s="245"/>
      <c r="H2447" s="245"/>
    </row>
    <row r="2448" spans="4:8">
      <c r="D2448" s="245"/>
      <c r="H2448" s="245"/>
    </row>
    <row r="2449" spans="4:8">
      <c r="D2449" s="245"/>
      <c r="H2449" s="245"/>
    </row>
    <row r="2450" spans="4:8">
      <c r="D2450" s="245"/>
      <c r="H2450" s="245"/>
    </row>
    <row r="2451" spans="4:8">
      <c r="D2451" s="245"/>
      <c r="H2451" s="245"/>
    </row>
    <row r="2452" spans="4:8">
      <c r="D2452" s="245"/>
      <c r="H2452" s="245"/>
    </row>
    <row r="2453" spans="4:8">
      <c r="D2453" s="245"/>
      <c r="H2453" s="245"/>
    </row>
    <row r="2454" spans="4:8">
      <c r="D2454" s="245"/>
      <c r="H2454" s="245"/>
    </row>
    <row r="2455" spans="4:8">
      <c r="D2455" s="245"/>
      <c r="H2455" s="245"/>
    </row>
    <row r="2456" spans="4:8">
      <c r="D2456" s="245"/>
      <c r="H2456" s="245"/>
    </row>
    <row r="2457" spans="4:8">
      <c r="D2457" s="245"/>
      <c r="H2457" s="245"/>
    </row>
    <row r="2458" spans="4:8">
      <c r="D2458" s="245"/>
      <c r="H2458" s="245"/>
    </row>
    <row r="2459" spans="4:8">
      <c r="D2459" s="245"/>
      <c r="H2459" s="245"/>
    </row>
    <row r="2460" spans="4:8">
      <c r="D2460" s="245"/>
      <c r="H2460" s="245"/>
    </row>
    <row r="2461" spans="4:8">
      <c r="D2461" s="245"/>
      <c r="H2461" s="245"/>
    </row>
    <row r="2462" spans="4:8">
      <c r="D2462" s="245"/>
      <c r="H2462" s="245"/>
    </row>
    <row r="2463" spans="4:8">
      <c r="D2463" s="245"/>
      <c r="H2463" s="245"/>
    </row>
    <row r="2464" spans="4:8">
      <c r="D2464" s="245"/>
      <c r="H2464" s="245"/>
    </row>
    <row r="2465" spans="4:8">
      <c r="D2465" s="245"/>
      <c r="H2465" s="245"/>
    </row>
    <row r="2466" spans="4:8">
      <c r="D2466" s="245"/>
      <c r="H2466" s="245"/>
    </row>
    <row r="2467" spans="4:8">
      <c r="D2467" s="245"/>
      <c r="H2467" s="245"/>
    </row>
    <row r="2468" spans="4:8">
      <c r="D2468" s="245"/>
      <c r="H2468" s="245"/>
    </row>
    <row r="2469" spans="4:8">
      <c r="D2469" s="245"/>
      <c r="H2469" s="245"/>
    </row>
    <row r="2470" spans="4:8">
      <c r="D2470" s="245"/>
      <c r="H2470" s="245"/>
    </row>
    <row r="2471" spans="4:8">
      <c r="D2471" s="245"/>
      <c r="H2471" s="245"/>
    </row>
    <row r="2472" spans="4:8">
      <c r="D2472" s="245"/>
      <c r="H2472" s="245"/>
    </row>
    <row r="2473" spans="4:8">
      <c r="D2473" s="245"/>
      <c r="H2473" s="245"/>
    </row>
    <row r="2474" spans="4:8">
      <c r="D2474" s="245"/>
      <c r="H2474" s="245"/>
    </row>
    <row r="2475" spans="4:8">
      <c r="D2475" s="245"/>
      <c r="H2475" s="245"/>
    </row>
    <row r="2476" spans="4:8">
      <c r="D2476" s="245"/>
      <c r="H2476" s="245"/>
    </row>
    <row r="2477" spans="4:8">
      <c r="D2477" s="245"/>
      <c r="H2477" s="245"/>
    </row>
    <row r="2478" spans="4:8">
      <c r="D2478" s="245"/>
      <c r="H2478" s="245"/>
    </row>
    <row r="2479" spans="4:8">
      <c r="D2479" s="245"/>
      <c r="H2479" s="245"/>
    </row>
    <row r="2480" spans="4:8">
      <c r="D2480" s="245"/>
      <c r="H2480" s="245"/>
    </row>
    <row r="2481" spans="4:8">
      <c r="D2481" s="245"/>
      <c r="H2481" s="245"/>
    </row>
    <row r="2482" spans="4:8">
      <c r="D2482" s="245"/>
      <c r="H2482" s="245"/>
    </row>
    <row r="2483" spans="4:8">
      <c r="D2483" s="245"/>
      <c r="H2483" s="245"/>
    </row>
    <row r="2484" spans="4:8">
      <c r="D2484" s="245"/>
      <c r="H2484" s="245"/>
    </row>
    <row r="2485" spans="4:8">
      <c r="D2485" s="245"/>
      <c r="H2485" s="245"/>
    </row>
    <row r="2486" spans="4:8">
      <c r="D2486" s="245"/>
      <c r="H2486" s="245"/>
    </row>
    <row r="2487" spans="4:8">
      <c r="D2487" s="245"/>
      <c r="H2487" s="245"/>
    </row>
    <row r="2488" spans="4:8">
      <c r="D2488" s="245"/>
      <c r="H2488" s="245"/>
    </row>
    <row r="2489" spans="4:8">
      <c r="D2489" s="245"/>
      <c r="H2489" s="245"/>
    </row>
    <row r="2490" spans="4:8">
      <c r="D2490" s="245"/>
      <c r="H2490" s="245"/>
    </row>
    <row r="2491" spans="4:8">
      <c r="D2491" s="245"/>
      <c r="H2491" s="245"/>
    </row>
    <row r="2492" spans="4:8">
      <c r="D2492" s="245"/>
      <c r="H2492" s="245"/>
    </row>
    <row r="2493" spans="4:8">
      <c r="D2493" s="245"/>
      <c r="H2493" s="245"/>
    </row>
    <row r="2494" spans="4:8">
      <c r="D2494" s="245"/>
      <c r="H2494" s="245"/>
    </row>
    <row r="2495" spans="4:8">
      <c r="D2495" s="245"/>
      <c r="H2495" s="245"/>
    </row>
    <row r="2496" spans="4:8">
      <c r="D2496" s="245"/>
      <c r="H2496" s="245"/>
    </row>
    <row r="2497" spans="4:8">
      <c r="D2497" s="245"/>
      <c r="H2497" s="245"/>
    </row>
    <row r="2498" spans="4:8">
      <c r="D2498" s="245"/>
      <c r="H2498" s="245"/>
    </row>
    <row r="2499" spans="4:8">
      <c r="D2499" s="245"/>
      <c r="H2499" s="245"/>
    </row>
    <row r="2500" spans="4:8">
      <c r="D2500" s="245"/>
      <c r="H2500" s="245"/>
    </row>
    <row r="2501" spans="4:8">
      <c r="D2501" s="245"/>
      <c r="H2501" s="245"/>
    </row>
    <row r="2502" spans="4:8">
      <c r="D2502" s="245"/>
      <c r="H2502" s="245"/>
    </row>
    <row r="2503" spans="4:8">
      <c r="D2503" s="245"/>
      <c r="H2503" s="245"/>
    </row>
    <row r="2504" spans="4:8">
      <c r="D2504" s="245"/>
      <c r="H2504" s="245"/>
    </row>
    <row r="2505" spans="4:8">
      <c r="D2505" s="245"/>
      <c r="H2505" s="245"/>
    </row>
    <row r="2506" spans="4:8">
      <c r="D2506" s="245"/>
      <c r="H2506" s="245"/>
    </row>
    <row r="2507" spans="4:8">
      <c r="D2507" s="245"/>
      <c r="H2507" s="245"/>
    </row>
    <row r="2508" spans="4:8">
      <c r="D2508" s="245"/>
      <c r="H2508" s="245"/>
    </row>
    <row r="2509" spans="4:8">
      <c r="D2509" s="245"/>
      <c r="H2509" s="245"/>
    </row>
    <row r="2510" spans="4:8">
      <c r="D2510" s="245"/>
      <c r="H2510" s="245"/>
    </row>
    <row r="2511" spans="4:8">
      <c r="D2511" s="245"/>
      <c r="H2511" s="245"/>
    </row>
    <row r="2512" spans="4:8">
      <c r="D2512" s="245"/>
      <c r="H2512" s="245"/>
    </row>
    <row r="2513" spans="4:8">
      <c r="D2513" s="245"/>
      <c r="H2513" s="245"/>
    </row>
    <row r="2514" spans="4:8">
      <c r="D2514" s="245"/>
      <c r="H2514" s="245"/>
    </row>
    <row r="2515" spans="4:8">
      <c r="D2515" s="245"/>
      <c r="H2515" s="245"/>
    </row>
    <row r="2516" spans="4:8">
      <c r="D2516" s="245"/>
      <c r="H2516" s="245"/>
    </row>
    <row r="2517" spans="4:8">
      <c r="D2517" s="245"/>
      <c r="H2517" s="245"/>
    </row>
    <row r="2518" spans="4:8">
      <c r="D2518" s="245"/>
      <c r="H2518" s="245"/>
    </row>
    <row r="2519" spans="4:8">
      <c r="D2519" s="245"/>
      <c r="H2519" s="245"/>
    </row>
    <row r="2520" spans="4:8">
      <c r="D2520" s="245"/>
      <c r="H2520" s="245"/>
    </row>
    <row r="2521" spans="4:8">
      <c r="D2521" s="245"/>
      <c r="H2521" s="245"/>
    </row>
    <row r="2522" spans="4:8">
      <c r="D2522" s="245"/>
      <c r="H2522" s="245"/>
    </row>
    <row r="2523" spans="4:8">
      <c r="D2523" s="245"/>
      <c r="H2523" s="245"/>
    </row>
    <row r="2524" spans="4:8">
      <c r="D2524" s="245"/>
      <c r="H2524" s="245"/>
    </row>
    <row r="2525" spans="4:8">
      <c r="D2525" s="245"/>
      <c r="H2525" s="245"/>
    </row>
    <row r="2526" spans="4:8">
      <c r="D2526" s="245"/>
      <c r="H2526" s="245"/>
    </row>
    <row r="2527" spans="4:8">
      <c r="D2527" s="245"/>
      <c r="H2527" s="245"/>
    </row>
    <row r="2528" spans="4:8">
      <c r="D2528" s="245"/>
      <c r="H2528" s="245"/>
    </row>
    <row r="2529" spans="4:8">
      <c r="D2529" s="245"/>
      <c r="H2529" s="245"/>
    </row>
    <row r="2530" spans="4:8">
      <c r="D2530" s="245"/>
      <c r="H2530" s="245"/>
    </row>
    <row r="2531" spans="4:8">
      <c r="D2531" s="245"/>
      <c r="H2531" s="245"/>
    </row>
    <row r="2532" spans="4:8">
      <c r="D2532" s="245"/>
      <c r="H2532" s="245"/>
    </row>
    <row r="2533" spans="4:8">
      <c r="D2533" s="245"/>
      <c r="H2533" s="245"/>
    </row>
    <row r="2534" spans="4:8">
      <c r="D2534" s="245"/>
      <c r="H2534" s="245"/>
    </row>
    <row r="2535" spans="4:8">
      <c r="D2535" s="245"/>
      <c r="H2535" s="245"/>
    </row>
    <row r="2536" spans="4:8">
      <c r="D2536" s="245"/>
      <c r="H2536" s="245"/>
    </row>
    <row r="2537" spans="4:8">
      <c r="D2537" s="245"/>
      <c r="H2537" s="245"/>
    </row>
    <row r="2538" spans="4:8">
      <c r="D2538" s="245"/>
      <c r="H2538" s="245"/>
    </row>
    <row r="2539" spans="4:8">
      <c r="D2539" s="245"/>
      <c r="H2539" s="245"/>
    </row>
    <row r="2540" spans="4:8">
      <c r="D2540" s="245"/>
      <c r="H2540" s="245"/>
    </row>
    <row r="2541" spans="4:8">
      <c r="D2541" s="245"/>
      <c r="H2541" s="245"/>
    </row>
    <row r="2542" spans="4:8">
      <c r="D2542" s="245"/>
      <c r="H2542" s="245"/>
    </row>
    <row r="2543" spans="4:8">
      <c r="D2543" s="245"/>
      <c r="H2543" s="245"/>
    </row>
    <row r="2544" spans="4:8">
      <c r="D2544" s="245"/>
      <c r="H2544" s="245"/>
    </row>
    <row r="2545" spans="4:8">
      <c r="D2545" s="245"/>
      <c r="H2545" s="245"/>
    </row>
    <row r="2546" spans="4:8">
      <c r="D2546" s="245"/>
      <c r="H2546" s="245"/>
    </row>
    <row r="2547" spans="4:8">
      <c r="D2547" s="245"/>
      <c r="H2547" s="245"/>
    </row>
    <row r="2548" spans="4:8">
      <c r="D2548" s="245"/>
      <c r="H2548" s="245"/>
    </row>
    <row r="2549" spans="4:8">
      <c r="D2549" s="245"/>
      <c r="H2549" s="245"/>
    </row>
    <row r="2550" spans="4:8">
      <c r="D2550" s="245"/>
      <c r="H2550" s="245"/>
    </row>
    <row r="2551" spans="4:8">
      <c r="D2551" s="245"/>
      <c r="H2551" s="245"/>
    </row>
    <row r="2552" spans="4:8">
      <c r="D2552" s="245"/>
      <c r="H2552" s="245"/>
    </row>
    <row r="2553" spans="4:8">
      <c r="D2553" s="245"/>
      <c r="H2553" s="245"/>
    </row>
    <row r="2554" spans="4:8">
      <c r="D2554" s="245"/>
      <c r="H2554" s="245"/>
    </row>
    <row r="2555" spans="4:8">
      <c r="D2555" s="245"/>
      <c r="H2555" s="245"/>
    </row>
    <row r="2556" spans="4:8">
      <c r="D2556" s="245"/>
      <c r="H2556" s="245"/>
    </row>
    <row r="2557" spans="4:8">
      <c r="D2557" s="245"/>
      <c r="H2557" s="245"/>
    </row>
    <row r="2558" spans="4:8">
      <c r="D2558" s="245"/>
      <c r="H2558" s="245"/>
    </row>
    <row r="2559" spans="4:8">
      <c r="D2559" s="245"/>
      <c r="H2559" s="245"/>
    </row>
    <row r="2560" spans="4:8">
      <c r="D2560" s="245"/>
      <c r="H2560" s="245"/>
    </row>
    <row r="2561" spans="4:8">
      <c r="D2561" s="245"/>
      <c r="H2561" s="245"/>
    </row>
    <row r="2562" spans="4:8">
      <c r="D2562" s="245"/>
      <c r="H2562" s="245"/>
    </row>
    <row r="2563" spans="4:8">
      <c r="D2563" s="245"/>
      <c r="H2563" s="245"/>
    </row>
    <row r="2564" spans="4:8">
      <c r="D2564" s="245"/>
      <c r="H2564" s="245"/>
    </row>
    <row r="2565" spans="4:8">
      <c r="D2565" s="245"/>
      <c r="H2565" s="245"/>
    </row>
    <row r="2566" spans="4:8">
      <c r="D2566" s="245"/>
      <c r="H2566" s="245"/>
    </row>
    <row r="2567" spans="4:8">
      <c r="D2567" s="245"/>
      <c r="H2567" s="245"/>
    </row>
    <row r="2568" spans="4:8">
      <c r="D2568" s="245"/>
      <c r="H2568" s="245"/>
    </row>
    <row r="2569" spans="4:8">
      <c r="D2569" s="245"/>
      <c r="H2569" s="245"/>
    </row>
    <row r="2570" spans="4:8">
      <c r="D2570" s="245"/>
      <c r="H2570" s="245"/>
    </row>
    <row r="2571" spans="4:8">
      <c r="D2571" s="245"/>
      <c r="H2571" s="245"/>
    </row>
    <row r="2572" spans="4:8">
      <c r="D2572" s="245"/>
      <c r="H2572" s="245"/>
    </row>
    <row r="2573" spans="4:8">
      <c r="D2573" s="245"/>
      <c r="H2573" s="245"/>
    </row>
    <row r="2574" spans="4:8">
      <c r="D2574" s="245"/>
      <c r="H2574" s="245"/>
    </row>
    <row r="2575" spans="4:8">
      <c r="D2575" s="245"/>
      <c r="H2575" s="245"/>
    </row>
    <row r="2576" spans="4:8">
      <c r="D2576" s="245"/>
      <c r="H2576" s="245"/>
    </row>
    <row r="2577" spans="4:8">
      <c r="D2577" s="245"/>
      <c r="H2577" s="245"/>
    </row>
    <row r="2578" spans="4:8">
      <c r="D2578" s="245"/>
      <c r="H2578" s="245"/>
    </row>
    <row r="2579" spans="4:8">
      <c r="D2579" s="245"/>
      <c r="H2579" s="245"/>
    </row>
    <row r="2580" spans="4:8">
      <c r="D2580" s="245"/>
      <c r="H2580" s="245"/>
    </row>
    <row r="2581" spans="4:8">
      <c r="D2581" s="245"/>
      <c r="H2581" s="245"/>
    </row>
    <row r="2582" spans="4:8">
      <c r="D2582" s="245"/>
      <c r="H2582" s="245"/>
    </row>
    <row r="2583" spans="4:8">
      <c r="D2583" s="245"/>
      <c r="H2583" s="245"/>
    </row>
    <row r="2584" spans="4:8">
      <c r="D2584" s="245"/>
      <c r="H2584" s="245"/>
    </row>
    <row r="2585" spans="4:8">
      <c r="D2585" s="245"/>
      <c r="H2585" s="245"/>
    </row>
    <row r="2586" spans="4:8">
      <c r="D2586" s="245"/>
      <c r="H2586" s="245"/>
    </row>
    <row r="2587" spans="4:8">
      <c r="D2587" s="245"/>
      <c r="H2587" s="245"/>
    </row>
    <row r="2588" spans="4:8">
      <c r="D2588" s="245"/>
      <c r="H2588" s="245"/>
    </row>
    <row r="2589" spans="4:8">
      <c r="D2589" s="245"/>
      <c r="H2589" s="245"/>
    </row>
    <row r="2590" spans="4:8">
      <c r="D2590" s="245"/>
      <c r="H2590" s="245"/>
    </row>
    <row r="2591" spans="4:8">
      <c r="D2591" s="245"/>
      <c r="H2591" s="245"/>
    </row>
    <row r="2592" spans="4:8">
      <c r="D2592" s="245"/>
      <c r="H2592" s="245"/>
    </row>
    <row r="2593" spans="4:8">
      <c r="D2593" s="245"/>
      <c r="H2593" s="245"/>
    </row>
    <row r="2594" spans="4:8">
      <c r="D2594" s="245"/>
      <c r="H2594" s="245"/>
    </row>
    <row r="2595" spans="4:8">
      <c r="D2595" s="245"/>
      <c r="H2595" s="245"/>
    </row>
    <row r="2596" spans="4:8">
      <c r="D2596" s="245"/>
      <c r="H2596" s="245"/>
    </row>
    <row r="2597" spans="4:8">
      <c r="D2597" s="245"/>
      <c r="H2597" s="245"/>
    </row>
    <row r="2598" spans="4:8">
      <c r="D2598" s="245"/>
      <c r="H2598" s="245"/>
    </row>
    <row r="2599" spans="4:8">
      <c r="D2599" s="245"/>
      <c r="H2599" s="245"/>
    </row>
    <row r="2600" spans="4:8">
      <c r="D2600" s="245"/>
      <c r="H2600" s="245"/>
    </row>
    <row r="2601" spans="4:8">
      <c r="D2601" s="245"/>
      <c r="H2601" s="245"/>
    </row>
    <row r="2602" spans="4:8">
      <c r="D2602" s="245"/>
      <c r="H2602" s="245"/>
    </row>
    <row r="2603" spans="4:8">
      <c r="D2603" s="245"/>
      <c r="H2603" s="245"/>
    </row>
    <row r="2604" spans="4:8">
      <c r="D2604" s="245"/>
      <c r="H2604" s="245"/>
    </row>
    <row r="2605" spans="4:8">
      <c r="D2605" s="245"/>
      <c r="H2605" s="245"/>
    </row>
    <row r="2606" spans="4:8">
      <c r="D2606" s="245"/>
      <c r="H2606" s="245"/>
    </row>
    <row r="2607" spans="4:8">
      <c r="D2607" s="245"/>
      <c r="H2607" s="245"/>
    </row>
    <row r="2608" spans="4:8">
      <c r="D2608" s="245"/>
      <c r="H2608" s="245"/>
    </row>
    <row r="2609" spans="4:8">
      <c r="D2609" s="245"/>
      <c r="H2609" s="245"/>
    </row>
    <row r="2610" spans="4:8">
      <c r="D2610" s="245"/>
      <c r="H2610" s="245"/>
    </row>
    <row r="2611" spans="4:8">
      <c r="D2611" s="245"/>
      <c r="H2611" s="245"/>
    </row>
    <row r="2612" spans="4:8">
      <c r="D2612" s="245"/>
      <c r="H2612" s="245"/>
    </row>
    <row r="2613" spans="4:8">
      <c r="D2613" s="245"/>
      <c r="H2613" s="245"/>
    </row>
    <row r="2614" spans="4:8">
      <c r="D2614" s="245"/>
      <c r="H2614" s="245"/>
    </row>
    <row r="2615" spans="4:8">
      <c r="D2615" s="245"/>
      <c r="H2615" s="245"/>
    </row>
    <row r="2616" spans="4:8">
      <c r="D2616" s="245"/>
      <c r="H2616" s="245"/>
    </row>
    <row r="2617" spans="4:8">
      <c r="D2617" s="245"/>
      <c r="H2617" s="245"/>
    </row>
    <row r="2618" spans="4:8">
      <c r="D2618" s="245"/>
      <c r="H2618" s="245"/>
    </row>
    <row r="2619" spans="4:8">
      <c r="D2619" s="245"/>
      <c r="H2619" s="245"/>
    </row>
    <row r="2620" spans="4:8">
      <c r="D2620" s="245"/>
      <c r="H2620" s="245"/>
    </row>
    <row r="2621" spans="4:8">
      <c r="D2621" s="245"/>
      <c r="H2621" s="245"/>
    </row>
    <row r="2622" spans="4:8">
      <c r="D2622" s="245"/>
      <c r="H2622" s="245"/>
    </row>
    <row r="2623" spans="4:8">
      <c r="D2623" s="245"/>
      <c r="H2623" s="245"/>
    </row>
    <row r="2624" spans="4:8">
      <c r="D2624" s="245"/>
      <c r="H2624" s="245"/>
    </row>
    <row r="2625" spans="4:8">
      <c r="D2625" s="245"/>
      <c r="H2625" s="245"/>
    </row>
    <row r="2626" spans="4:8">
      <c r="D2626" s="245"/>
      <c r="H2626" s="245"/>
    </row>
    <row r="2627" spans="4:8">
      <c r="D2627" s="245"/>
      <c r="H2627" s="245"/>
    </row>
    <row r="2628" spans="4:8">
      <c r="D2628" s="245"/>
      <c r="H2628" s="245"/>
    </row>
    <row r="2629" spans="4:8">
      <c r="D2629" s="245"/>
      <c r="H2629" s="245"/>
    </row>
    <row r="2630" spans="4:8">
      <c r="D2630" s="245"/>
      <c r="H2630" s="245"/>
    </row>
    <row r="2631" spans="4:8">
      <c r="D2631" s="245"/>
      <c r="H2631" s="245"/>
    </row>
    <row r="2632" spans="4:8">
      <c r="D2632" s="245"/>
      <c r="H2632" s="245"/>
    </row>
    <row r="2633" spans="4:8">
      <c r="D2633" s="245"/>
      <c r="H2633" s="245"/>
    </row>
    <row r="2634" spans="4:8">
      <c r="D2634" s="245"/>
      <c r="H2634" s="245"/>
    </row>
    <row r="2635" spans="4:8">
      <c r="D2635" s="245"/>
      <c r="H2635" s="245"/>
    </row>
    <row r="2636" spans="4:8">
      <c r="D2636" s="245"/>
      <c r="H2636" s="245"/>
    </row>
    <row r="2637" spans="4:8">
      <c r="D2637" s="245"/>
      <c r="H2637" s="245"/>
    </row>
    <row r="2638" spans="4:8">
      <c r="D2638" s="245"/>
      <c r="H2638" s="245"/>
    </row>
    <row r="2639" spans="4:8">
      <c r="D2639" s="245"/>
      <c r="H2639" s="245"/>
    </row>
    <row r="2640" spans="4:8">
      <c r="D2640" s="245"/>
      <c r="H2640" s="245"/>
    </row>
    <row r="2641" spans="4:8">
      <c r="D2641" s="245"/>
      <c r="H2641" s="245"/>
    </row>
    <row r="2642" spans="4:8">
      <c r="D2642" s="245"/>
      <c r="H2642" s="245"/>
    </row>
    <row r="2643" spans="4:8">
      <c r="D2643" s="245"/>
      <c r="H2643" s="245"/>
    </row>
    <row r="2644" spans="4:8">
      <c r="D2644" s="245"/>
      <c r="H2644" s="245"/>
    </row>
    <row r="2645" spans="4:8">
      <c r="D2645" s="245"/>
      <c r="H2645" s="245"/>
    </row>
    <row r="2646" spans="4:8">
      <c r="D2646" s="245"/>
      <c r="H2646" s="245"/>
    </row>
    <row r="2647" spans="4:8">
      <c r="D2647" s="245"/>
      <c r="H2647" s="245"/>
    </row>
    <row r="2648" spans="4:8">
      <c r="D2648" s="245"/>
      <c r="H2648" s="245"/>
    </row>
    <row r="2649" spans="4:8">
      <c r="D2649" s="245"/>
      <c r="H2649" s="245"/>
    </row>
    <row r="2650" spans="4:8">
      <c r="D2650" s="245"/>
      <c r="H2650" s="245"/>
    </row>
    <row r="2651" spans="4:8">
      <c r="D2651" s="245"/>
      <c r="H2651" s="245"/>
    </row>
    <row r="2652" spans="4:8">
      <c r="D2652" s="245"/>
      <c r="H2652" s="245"/>
    </row>
    <row r="2653" spans="4:8">
      <c r="D2653" s="245"/>
      <c r="H2653" s="245"/>
    </row>
    <row r="2654" spans="4:8">
      <c r="D2654" s="245"/>
      <c r="H2654" s="245"/>
    </row>
    <row r="2655" spans="4:8">
      <c r="D2655" s="245"/>
      <c r="H2655" s="245"/>
    </row>
    <row r="2656" spans="4:8">
      <c r="D2656" s="245"/>
      <c r="H2656" s="245"/>
    </row>
    <row r="2657" spans="4:8">
      <c r="D2657" s="245"/>
      <c r="H2657" s="245"/>
    </row>
    <row r="2658" spans="4:8">
      <c r="D2658" s="245"/>
      <c r="H2658" s="245"/>
    </row>
    <row r="2659" spans="4:8">
      <c r="D2659" s="245"/>
      <c r="H2659" s="245"/>
    </row>
    <row r="2660" spans="4:8">
      <c r="D2660" s="245"/>
      <c r="H2660" s="245"/>
    </row>
    <row r="2661" spans="4:8">
      <c r="D2661" s="245"/>
      <c r="H2661" s="245"/>
    </row>
    <row r="2662" spans="4:8">
      <c r="D2662" s="245"/>
      <c r="H2662" s="245"/>
    </row>
    <row r="2663" spans="4:8">
      <c r="D2663" s="245"/>
      <c r="H2663" s="245"/>
    </row>
    <row r="2664" spans="4:8">
      <c r="D2664" s="245"/>
      <c r="H2664" s="245"/>
    </row>
    <row r="2665" spans="4:8">
      <c r="D2665" s="245"/>
      <c r="H2665" s="245"/>
    </row>
    <row r="2666" spans="4:8">
      <c r="D2666" s="245"/>
      <c r="H2666" s="245"/>
    </row>
    <row r="2667" spans="4:8">
      <c r="D2667" s="245"/>
      <c r="H2667" s="245"/>
    </row>
    <row r="2668" spans="4:8">
      <c r="D2668" s="245"/>
      <c r="H2668" s="245"/>
    </row>
    <row r="2669" spans="4:8">
      <c r="D2669" s="245"/>
      <c r="H2669" s="245"/>
    </row>
    <row r="2670" spans="4:8">
      <c r="D2670" s="245"/>
      <c r="H2670" s="245"/>
    </row>
    <row r="2671" spans="4:8">
      <c r="D2671" s="245"/>
      <c r="H2671" s="245"/>
    </row>
    <row r="2672" spans="4:8">
      <c r="D2672" s="245"/>
      <c r="H2672" s="245"/>
    </row>
    <row r="2673" spans="4:8">
      <c r="D2673" s="245"/>
      <c r="H2673" s="245"/>
    </row>
    <row r="2674" spans="4:8">
      <c r="D2674" s="245"/>
      <c r="H2674" s="245"/>
    </row>
    <row r="2675" spans="4:8">
      <c r="D2675" s="245"/>
      <c r="H2675" s="245"/>
    </row>
    <row r="2676" spans="4:8">
      <c r="D2676" s="245"/>
      <c r="H2676" s="245"/>
    </row>
    <row r="2677" spans="4:8">
      <c r="D2677" s="245"/>
      <c r="H2677" s="245"/>
    </row>
    <row r="2678" spans="4:8">
      <c r="D2678" s="245"/>
      <c r="H2678" s="245"/>
    </row>
    <row r="2679" spans="4:8">
      <c r="D2679" s="245"/>
      <c r="H2679" s="245"/>
    </row>
    <row r="2680" spans="4:8">
      <c r="D2680" s="245"/>
      <c r="H2680" s="245"/>
    </row>
    <row r="2681" spans="4:8">
      <c r="D2681" s="245"/>
      <c r="H2681" s="245"/>
    </row>
    <row r="2682" spans="4:8">
      <c r="D2682" s="245"/>
      <c r="H2682" s="245"/>
    </row>
    <row r="2683" spans="4:8">
      <c r="D2683" s="245"/>
      <c r="H2683" s="245"/>
    </row>
    <row r="2684" spans="4:8">
      <c r="D2684" s="245"/>
      <c r="H2684" s="245"/>
    </row>
    <row r="2685" spans="4:8">
      <c r="D2685" s="245"/>
      <c r="H2685" s="245"/>
    </row>
    <row r="2686" spans="4:8">
      <c r="D2686" s="245"/>
      <c r="H2686" s="245"/>
    </row>
    <row r="2687" spans="4:8">
      <c r="D2687" s="245"/>
      <c r="H2687" s="245"/>
    </row>
    <row r="2688" spans="4:8">
      <c r="D2688" s="245"/>
      <c r="H2688" s="245"/>
    </row>
    <row r="2689" spans="4:8">
      <c r="D2689" s="245"/>
      <c r="H2689" s="245"/>
    </row>
    <row r="2690" spans="4:8">
      <c r="D2690" s="245"/>
      <c r="H2690" s="245"/>
    </row>
    <row r="2691" spans="4:8">
      <c r="D2691" s="245"/>
      <c r="H2691" s="245"/>
    </row>
    <row r="2692" spans="4:8">
      <c r="D2692" s="245"/>
      <c r="H2692" s="245"/>
    </row>
    <row r="2693" spans="4:8">
      <c r="D2693" s="245"/>
      <c r="H2693" s="245"/>
    </row>
    <row r="2694" spans="4:8">
      <c r="D2694" s="245"/>
      <c r="H2694" s="245"/>
    </row>
    <row r="2695" spans="4:8">
      <c r="D2695" s="245"/>
      <c r="H2695" s="245"/>
    </row>
    <row r="2696" spans="4:8">
      <c r="D2696" s="245"/>
      <c r="H2696" s="245"/>
    </row>
    <row r="2697" spans="4:8">
      <c r="D2697" s="245"/>
      <c r="H2697" s="245"/>
    </row>
    <row r="2698" spans="4:8">
      <c r="D2698" s="245"/>
      <c r="H2698" s="245"/>
    </row>
    <row r="2699" spans="4:8">
      <c r="D2699" s="245"/>
      <c r="H2699" s="245"/>
    </row>
    <row r="2700" spans="4:8">
      <c r="D2700" s="245"/>
      <c r="H2700" s="245"/>
    </row>
    <row r="2701" spans="4:8">
      <c r="D2701" s="245"/>
      <c r="H2701" s="245"/>
    </row>
    <row r="2702" spans="4:8">
      <c r="D2702" s="245"/>
      <c r="H2702" s="245"/>
    </row>
    <row r="2703" spans="4:8">
      <c r="D2703" s="245"/>
      <c r="H2703" s="245"/>
    </row>
    <row r="2704" spans="4:8">
      <c r="D2704" s="245"/>
      <c r="H2704" s="245"/>
    </row>
    <row r="2705" spans="4:8">
      <c r="D2705" s="245"/>
      <c r="H2705" s="245"/>
    </row>
    <row r="2706" spans="4:8">
      <c r="D2706" s="245"/>
      <c r="H2706" s="245"/>
    </row>
    <row r="2707" spans="4:8">
      <c r="D2707" s="245"/>
      <c r="H2707" s="245"/>
    </row>
    <row r="2708" spans="4:8">
      <c r="D2708" s="245"/>
      <c r="H2708" s="245"/>
    </row>
    <row r="2709" spans="4:8">
      <c r="D2709" s="245"/>
      <c r="H2709" s="245"/>
    </row>
    <row r="2710" spans="4:8">
      <c r="D2710" s="245"/>
      <c r="H2710" s="245"/>
    </row>
    <row r="2711" spans="4:8">
      <c r="D2711" s="245"/>
      <c r="H2711" s="245"/>
    </row>
    <row r="2712" spans="4:8">
      <c r="D2712" s="245"/>
      <c r="H2712" s="245"/>
    </row>
    <row r="2713" spans="4:8">
      <c r="D2713" s="245"/>
      <c r="H2713" s="245"/>
    </row>
    <row r="2714" spans="4:8">
      <c r="D2714" s="245"/>
      <c r="H2714" s="245"/>
    </row>
    <row r="2715" spans="4:8">
      <c r="D2715" s="245"/>
      <c r="H2715" s="245"/>
    </row>
    <row r="2716" spans="4:8">
      <c r="D2716" s="245"/>
      <c r="H2716" s="245"/>
    </row>
    <row r="2717" spans="4:8">
      <c r="D2717" s="245"/>
      <c r="H2717" s="245"/>
    </row>
    <row r="2718" spans="4:8">
      <c r="D2718" s="245"/>
      <c r="H2718" s="245"/>
    </row>
    <row r="2719" spans="4:8">
      <c r="D2719" s="245"/>
      <c r="H2719" s="245"/>
    </row>
    <row r="2720" spans="4:8">
      <c r="D2720" s="245"/>
      <c r="H2720" s="245"/>
    </row>
    <row r="2721" spans="4:8">
      <c r="D2721" s="245"/>
      <c r="H2721" s="245"/>
    </row>
    <row r="2722" spans="4:8">
      <c r="D2722" s="245"/>
      <c r="H2722" s="245"/>
    </row>
    <row r="2723" spans="4:8">
      <c r="D2723" s="245"/>
      <c r="H2723" s="245"/>
    </row>
    <row r="2724" spans="4:8">
      <c r="D2724" s="245"/>
      <c r="H2724" s="245"/>
    </row>
    <row r="2725" spans="4:8">
      <c r="D2725" s="245"/>
      <c r="H2725" s="245"/>
    </row>
    <row r="2726" spans="4:8">
      <c r="D2726" s="245"/>
      <c r="H2726" s="245"/>
    </row>
    <row r="2727" spans="4:8">
      <c r="D2727" s="245"/>
      <c r="H2727" s="245"/>
    </row>
    <row r="2728" spans="4:8">
      <c r="D2728" s="245"/>
      <c r="H2728" s="245"/>
    </row>
    <row r="2729" spans="4:8">
      <c r="D2729" s="245"/>
      <c r="H2729" s="245"/>
    </row>
    <row r="2730" spans="4:8">
      <c r="D2730" s="245"/>
      <c r="H2730" s="245"/>
    </row>
    <row r="2731" spans="4:8">
      <c r="D2731" s="245"/>
      <c r="H2731" s="245"/>
    </row>
    <row r="2732" spans="4:8">
      <c r="D2732" s="245"/>
      <c r="H2732" s="245"/>
    </row>
    <row r="2733" spans="4:8">
      <c r="D2733" s="245"/>
      <c r="H2733" s="245"/>
    </row>
    <row r="2734" spans="4:8">
      <c r="D2734" s="245"/>
      <c r="H2734" s="245"/>
    </row>
    <row r="2735" spans="4:8">
      <c r="D2735" s="245"/>
      <c r="H2735" s="245"/>
    </row>
    <row r="2736" spans="4:8">
      <c r="D2736" s="245"/>
      <c r="H2736" s="245"/>
    </row>
    <row r="2737" spans="4:8">
      <c r="D2737" s="245"/>
      <c r="H2737" s="245"/>
    </row>
    <row r="2738" spans="4:8">
      <c r="D2738" s="245"/>
      <c r="H2738" s="245"/>
    </row>
    <row r="2739" spans="4:8">
      <c r="D2739" s="245"/>
      <c r="H2739" s="245"/>
    </row>
    <row r="2740" spans="4:8">
      <c r="D2740" s="245"/>
      <c r="H2740" s="245"/>
    </row>
    <row r="2741" spans="4:8">
      <c r="D2741" s="245"/>
      <c r="H2741" s="245"/>
    </row>
    <row r="2742" spans="4:8">
      <c r="D2742" s="245"/>
      <c r="H2742" s="245"/>
    </row>
    <row r="2743" spans="4:8">
      <c r="D2743" s="245"/>
      <c r="H2743" s="245"/>
    </row>
    <row r="2744" spans="4:8">
      <c r="D2744" s="245"/>
      <c r="H2744" s="245"/>
    </row>
    <row r="2745" spans="4:8">
      <c r="D2745" s="245"/>
      <c r="H2745" s="245"/>
    </row>
    <row r="2746" spans="4:8">
      <c r="D2746" s="245"/>
      <c r="H2746" s="245"/>
    </row>
    <row r="2747" spans="4:8">
      <c r="D2747" s="245"/>
      <c r="H2747" s="245"/>
    </row>
    <row r="2748" spans="4:8">
      <c r="D2748" s="245"/>
      <c r="H2748" s="245"/>
    </row>
    <row r="2749" spans="4:8">
      <c r="D2749" s="245"/>
      <c r="H2749" s="245"/>
    </row>
    <row r="2750" spans="4:8">
      <c r="D2750" s="245"/>
      <c r="H2750" s="245"/>
    </row>
    <row r="2751" spans="4:8">
      <c r="D2751" s="245"/>
      <c r="H2751" s="245"/>
    </row>
    <row r="2752" spans="4:8">
      <c r="D2752" s="245"/>
      <c r="H2752" s="245"/>
    </row>
    <row r="2753" spans="4:8">
      <c r="D2753" s="245"/>
      <c r="H2753" s="245"/>
    </row>
    <row r="2754" spans="4:8">
      <c r="D2754" s="245"/>
      <c r="H2754" s="245"/>
    </row>
    <row r="2755" spans="4:8">
      <c r="D2755" s="245"/>
      <c r="H2755" s="245"/>
    </row>
    <row r="2756" spans="4:8">
      <c r="D2756" s="245"/>
      <c r="H2756" s="245"/>
    </row>
    <row r="2757" spans="4:8">
      <c r="D2757" s="245"/>
      <c r="H2757" s="245"/>
    </row>
    <row r="2758" spans="4:8">
      <c r="D2758" s="245"/>
      <c r="H2758" s="245"/>
    </row>
    <row r="2759" spans="4:8">
      <c r="D2759" s="245"/>
      <c r="H2759" s="245"/>
    </row>
    <row r="2760" spans="4:8">
      <c r="D2760" s="245"/>
      <c r="H2760" s="245"/>
    </row>
    <row r="2761" spans="4:8">
      <c r="D2761" s="245"/>
      <c r="H2761" s="245"/>
    </row>
    <row r="2762" spans="4:8">
      <c r="D2762" s="245"/>
      <c r="H2762" s="245"/>
    </row>
    <row r="2763" spans="4:8">
      <c r="D2763" s="245"/>
      <c r="H2763" s="245"/>
    </row>
    <row r="2764" spans="4:8">
      <c r="D2764" s="245"/>
      <c r="H2764" s="245"/>
    </row>
    <row r="2765" spans="4:8">
      <c r="D2765" s="245"/>
      <c r="H2765" s="245"/>
    </row>
    <row r="2766" spans="4:8">
      <c r="D2766" s="245"/>
      <c r="H2766" s="245"/>
    </row>
    <row r="2767" spans="4:8">
      <c r="D2767" s="245"/>
      <c r="H2767" s="245"/>
    </row>
    <row r="2768" spans="4:8">
      <c r="D2768" s="245"/>
      <c r="H2768" s="245"/>
    </row>
    <row r="2769" spans="4:8">
      <c r="D2769" s="245"/>
      <c r="H2769" s="245"/>
    </row>
    <row r="2770" spans="4:8">
      <c r="D2770" s="245"/>
      <c r="H2770" s="245"/>
    </row>
    <row r="2771" spans="4:8">
      <c r="D2771" s="245"/>
      <c r="H2771" s="245"/>
    </row>
    <row r="2772" spans="4:8">
      <c r="D2772" s="245"/>
      <c r="H2772" s="245"/>
    </row>
    <row r="2773" spans="4:8">
      <c r="D2773" s="245"/>
      <c r="H2773" s="245"/>
    </row>
    <row r="2774" spans="4:8">
      <c r="D2774" s="245"/>
      <c r="H2774" s="245"/>
    </row>
    <row r="2775" spans="4:8">
      <c r="D2775" s="245"/>
      <c r="H2775" s="245"/>
    </row>
    <row r="2776" spans="4:8">
      <c r="D2776" s="245"/>
      <c r="H2776" s="245"/>
    </row>
    <row r="2777" spans="4:8">
      <c r="D2777" s="245"/>
      <c r="H2777" s="245"/>
    </row>
    <row r="2778" spans="4:8">
      <c r="D2778" s="245"/>
      <c r="H2778" s="245"/>
    </row>
    <row r="2779" spans="4:8">
      <c r="D2779" s="245"/>
      <c r="H2779" s="245"/>
    </row>
    <row r="2780" spans="4:8">
      <c r="D2780" s="245"/>
      <c r="H2780" s="245"/>
    </row>
    <row r="2781" spans="4:8">
      <c r="D2781" s="245"/>
      <c r="H2781" s="245"/>
    </row>
    <row r="2782" spans="4:8">
      <c r="D2782" s="245"/>
      <c r="H2782" s="245"/>
    </row>
    <row r="2783" spans="4:8">
      <c r="D2783" s="245"/>
      <c r="H2783" s="245"/>
    </row>
    <row r="2784" spans="4:8">
      <c r="D2784" s="245"/>
      <c r="H2784" s="245"/>
    </row>
    <row r="2785" spans="4:8">
      <c r="D2785" s="245"/>
      <c r="H2785" s="245"/>
    </row>
    <row r="2786" spans="4:8">
      <c r="D2786" s="245"/>
      <c r="H2786" s="245"/>
    </row>
    <row r="2787" spans="4:8">
      <c r="D2787" s="245"/>
      <c r="H2787" s="245"/>
    </row>
    <row r="2788" spans="4:8">
      <c r="D2788" s="245"/>
      <c r="H2788" s="245"/>
    </row>
    <row r="2789" spans="4:8">
      <c r="D2789" s="245"/>
      <c r="H2789" s="245"/>
    </row>
    <row r="2790" spans="4:8">
      <c r="D2790" s="245"/>
      <c r="H2790" s="245"/>
    </row>
    <row r="2791" spans="4:8">
      <c r="D2791" s="245"/>
      <c r="H2791" s="245"/>
    </row>
    <row r="2792" spans="4:8">
      <c r="D2792" s="245"/>
      <c r="H2792" s="245"/>
    </row>
    <row r="2793" spans="4:8">
      <c r="D2793" s="245"/>
      <c r="H2793" s="245"/>
    </row>
    <row r="2794" spans="4:8">
      <c r="D2794" s="245"/>
      <c r="H2794" s="245"/>
    </row>
    <row r="2795" spans="4:8">
      <c r="D2795" s="245"/>
      <c r="H2795" s="245"/>
    </row>
    <row r="2796" spans="4:8">
      <c r="D2796" s="245"/>
      <c r="H2796" s="245"/>
    </row>
    <row r="2797" spans="4:8">
      <c r="D2797" s="245"/>
      <c r="H2797" s="245"/>
    </row>
    <row r="2798" spans="4:8">
      <c r="D2798" s="245"/>
      <c r="H2798" s="245"/>
    </row>
    <row r="2799" spans="4:8">
      <c r="D2799" s="245"/>
      <c r="H2799" s="245"/>
    </row>
    <row r="2800" spans="4:8">
      <c r="D2800" s="245"/>
      <c r="H2800" s="245"/>
    </row>
    <row r="2801" spans="4:8">
      <c r="D2801" s="245"/>
      <c r="H2801" s="245"/>
    </row>
    <row r="2802" spans="4:8">
      <c r="D2802" s="245"/>
      <c r="H2802" s="245"/>
    </row>
    <row r="2803" spans="4:8">
      <c r="D2803" s="245"/>
      <c r="H2803" s="245"/>
    </row>
    <row r="2804" spans="4:8">
      <c r="D2804" s="245"/>
      <c r="H2804" s="245"/>
    </row>
    <row r="2805" spans="4:8">
      <c r="D2805" s="245"/>
      <c r="H2805" s="245"/>
    </row>
    <row r="2806" spans="4:8">
      <c r="D2806" s="245"/>
      <c r="H2806" s="245"/>
    </row>
    <row r="2807" spans="4:8">
      <c r="D2807" s="245"/>
      <c r="H2807" s="245"/>
    </row>
    <row r="2808" spans="4:8">
      <c r="D2808" s="245"/>
      <c r="H2808" s="245"/>
    </row>
    <row r="2809" spans="4:8">
      <c r="D2809" s="245"/>
      <c r="H2809" s="245"/>
    </row>
    <row r="2810" spans="4:8">
      <c r="D2810" s="245"/>
      <c r="H2810" s="245"/>
    </row>
    <row r="2811" spans="4:8">
      <c r="D2811" s="245"/>
      <c r="H2811" s="245"/>
    </row>
    <row r="2812" spans="4:8">
      <c r="D2812" s="245"/>
      <c r="H2812" s="245"/>
    </row>
    <row r="2813" spans="4:8">
      <c r="D2813" s="245"/>
      <c r="H2813" s="245"/>
    </row>
    <row r="2814" spans="4:8">
      <c r="D2814" s="245"/>
      <c r="H2814" s="245"/>
    </row>
    <row r="2815" spans="4:8">
      <c r="D2815" s="245"/>
      <c r="H2815" s="245"/>
    </row>
    <row r="2816" spans="4:8">
      <c r="D2816" s="245"/>
      <c r="H2816" s="245"/>
    </row>
    <row r="2817" spans="4:8">
      <c r="D2817" s="245"/>
      <c r="H2817" s="245"/>
    </row>
    <row r="2818" spans="4:8">
      <c r="D2818" s="245"/>
      <c r="H2818" s="245"/>
    </row>
    <row r="2819" spans="4:8">
      <c r="D2819" s="245"/>
      <c r="H2819" s="245"/>
    </row>
    <row r="2820" spans="4:8">
      <c r="D2820" s="245"/>
      <c r="H2820" s="245"/>
    </row>
    <row r="2821" spans="4:8">
      <c r="D2821" s="245"/>
      <c r="H2821" s="245"/>
    </row>
    <row r="2822" spans="4:8">
      <c r="D2822" s="245"/>
      <c r="H2822" s="245"/>
    </row>
    <row r="2823" spans="4:8">
      <c r="D2823" s="245"/>
      <c r="H2823" s="245"/>
    </row>
    <row r="2824" spans="4:8">
      <c r="D2824" s="245"/>
      <c r="H2824" s="245"/>
    </row>
    <row r="2825" spans="4:8">
      <c r="D2825" s="245"/>
      <c r="H2825" s="245"/>
    </row>
    <row r="2826" spans="4:8">
      <c r="D2826" s="245"/>
      <c r="H2826" s="245"/>
    </row>
    <row r="2827" spans="4:8">
      <c r="D2827" s="245"/>
      <c r="H2827" s="245"/>
    </row>
    <row r="2828" spans="4:8">
      <c r="D2828" s="245"/>
      <c r="H2828" s="245"/>
    </row>
    <row r="2829" spans="4:8">
      <c r="D2829" s="245"/>
      <c r="H2829" s="245"/>
    </row>
    <row r="2830" spans="4:8">
      <c r="D2830" s="245"/>
      <c r="H2830" s="245"/>
    </row>
    <row r="2831" spans="4:8">
      <c r="D2831" s="245"/>
      <c r="H2831" s="245"/>
    </row>
    <row r="2832" spans="4:8">
      <c r="D2832" s="245"/>
      <c r="H2832" s="245"/>
    </row>
    <row r="2833" spans="4:8">
      <c r="D2833" s="245"/>
      <c r="H2833" s="245"/>
    </row>
    <row r="2834" spans="4:8">
      <c r="D2834" s="245"/>
      <c r="H2834" s="245"/>
    </row>
    <row r="2835" spans="4:8">
      <c r="D2835" s="245"/>
      <c r="H2835" s="245"/>
    </row>
    <row r="2836" spans="4:8">
      <c r="D2836" s="245"/>
      <c r="H2836" s="245"/>
    </row>
    <row r="2837" spans="4:8">
      <c r="D2837" s="245"/>
      <c r="H2837" s="245"/>
    </row>
    <row r="2838" spans="4:8">
      <c r="D2838" s="245"/>
      <c r="H2838" s="245"/>
    </row>
    <row r="2839" spans="4:8">
      <c r="D2839" s="245"/>
      <c r="H2839" s="245"/>
    </row>
    <row r="2840" spans="4:8">
      <c r="D2840" s="245"/>
      <c r="H2840" s="245"/>
    </row>
    <row r="2841" spans="4:8">
      <c r="D2841" s="245"/>
      <c r="H2841" s="245"/>
    </row>
    <row r="2842" spans="4:8">
      <c r="D2842" s="245"/>
      <c r="H2842" s="245"/>
    </row>
    <row r="2843" spans="4:8">
      <c r="D2843" s="245"/>
      <c r="H2843" s="245"/>
    </row>
    <row r="2844" spans="4:8">
      <c r="D2844" s="245"/>
      <c r="H2844" s="245"/>
    </row>
    <row r="2845" spans="4:8">
      <c r="D2845" s="245"/>
      <c r="H2845" s="245"/>
    </row>
    <row r="2846" spans="4:8">
      <c r="D2846" s="245"/>
      <c r="H2846" s="245"/>
    </row>
    <row r="2847" spans="4:8">
      <c r="D2847" s="245"/>
      <c r="H2847" s="245"/>
    </row>
    <row r="2848" spans="4:8">
      <c r="D2848" s="245"/>
      <c r="H2848" s="245"/>
    </row>
    <row r="2849" spans="4:8">
      <c r="D2849" s="245"/>
      <c r="H2849" s="245"/>
    </row>
    <row r="2850" spans="4:8">
      <c r="D2850" s="245"/>
      <c r="H2850" s="245"/>
    </row>
    <row r="2851" spans="4:8">
      <c r="D2851" s="245"/>
      <c r="H2851" s="245"/>
    </row>
    <row r="2852" spans="4:8">
      <c r="D2852" s="245"/>
      <c r="H2852" s="245"/>
    </row>
    <row r="2853" spans="4:8">
      <c r="D2853" s="245"/>
      <c r="H2853" s="245"/>
    </row>
    <row r="2854" spans="4:8">
      <c r="D2854" s="245"/>
      <c r="H2854" s="245"/>
    </row>
    <row r="2855" spans="4:8">
      <c r="D2855" s="245"/>
      <c r="H2855" s="245"/>
    </row>
    <row r="2856" spans="4:8">
      <c r="D2856" s="245"/>
      <c r="H2856" s="245"/>
    </row>
    <row r="2857" spans="4:8">
      <c r="D2857" s="245"/>
      <c r="H2857" s="245"/>
    </row>
    <row r="2858" spans="4:8">
      <c r="D2858" s="245"/>
      <c r="H2858" s="245"/>
    </row>
    <row r="2859" spans="4:8">
      <c r="D2859" s="245"/>
      <c r="H2859" s="245"/>
    </row>
    <row r="2860" spans="4:8">
      <c r="D2860" s="245"/>
      <c r="H2860" s="245"/>
    </row>
    <row r="2861" spans="4:8">
      <c r="D2861" s="245"/>
      <c r="H2861" s="245"/>
    </row>
    <row r="2862" spans="4:8">
      <c r="D2862" s="245"/>
      <c r="H2862" s="245"/>
    </row>
    <row r="2863" spans="4:8">
      <c r="D2863" s="245"/>
      <c r="H2863" s="245"/>
    </row>
    <row r="2864" spans="4:8">
      <c r="D2864" s="245"/>
      <c r="H2864" s="245"/>
    </row>
    <row r="2865" spans="4:8">
      <c r="D2865" s="245"/>
      <c r="H2865" s="245"/>
    </row>
    <row r="2866" spans="4:8">
      <c r="D2866" s="245"/>
      <c r="H2866" s="245"/>
    </row>
    <row r="2867" spans="4:8">
      <c r="D2867" s="245"/>
      <c r="H2867" s="245"/>
    </row>
    <row r="2868" spans="4:8">
      <c r="D2868" s="245"/>
      <c r="H2868" s="245"/>
    </row>
    <row r="2869" spans="4:8">
      <c r="D2869" s="245"/>
      <c r="H2869" s="245"/>
    </row>
    <row r="2870" spans="4:8">
      <c r="D2870" s="245"/>
      <c r="H2870" s="245"/>
    </row>
    <row r="2871" spans="4:8">
      <c r="D2871" s="245"/>
      <c r="H2871" s="245"/>
    </row>
    <row r="2872" spans="4:8">
      <c r="D2872" s="245"/>
      <c r="H2872" s="245"/>
    </row>
    <row r="2873" spans="4:8">
      <c r="D2873" s="245"/>
      <c r="H2873" s="245"/>
    </row>
    <row r="2874" spans="4:8">
      <c r="D2874" s="245"/>
      <c r="H2874" s="245"/>
    </row>
    <row r="2875" spans="4:8">
      <c r="D2875" s="245"/>
      <c r="H2875" s="245"/>
    </row>
    <row r="2876" spans="4:8">
      <c r="D2876" s="245"/>
      <c r="H2876" s="245"/>
    </row>
    <row r="2877" spans="4:8">
      <c r="D2877" s="245"/>
      <c r="H2877" s="245"/>
    </row>
    <row r="2878" spans="4:8">
      <c r="D2878" s="245"/>
      <c r="H2878" s="245"/>
    </row>
    <row r="2879" spans="4:8">
      <c r="D2879" s="245"/>
      <c r="H2879" s="245"/>
    </row>
    <row r="2880" spans="4:8">
      <c r="D2880" s="245"/>
      <c r="H2880" s="245"/>
    </row>
    <row r="2881" spans="4:8">
      <c r="D2881" s="245"/>
      <c r="H2881" s="245"/>
    </row>
    <row r="2882" spans="4:8">
      <c r="D2882" s="245"/>
      <c r="H2882" s="245"/>
    </row>
    <row r="2883" spans="4:8">
      <c r="D2883" s="245"/>
      <c r="H2883" s="245"/>
    </row>
    <row r="2884" spans="4:8">
      <c r="D2884" s="245"/>
      <c r="H2884" s="245"/>
    </row>
    <row r="2885" spans="4:8">
      <c r="D2885" s="245"/>
      <c r="H2885" s="245"/>
    </row>
    <row r="2886" spans="4:8">
      <c r="D2886" s="245"/>
      <c r="H2886" s="245"/>
    </row>
    <row r="2887" spans="4:8">
      <c r="D2887" s="245"/>
      <c r="H2887" s="245"/>
    </row>
    <row r="2888" spans="4:8">
      <c r="D2888" s="245"/>
      <c r="H2888" s="245"/>
    </row>
    <row r="2889" spans="4:8">
      <c r="D2889" s="245"/>
      <c r="H2889" s="245"/>
    </row>
    <row r="2890" spans="4:8">
      <c r="D2890" s="245"/>
      <c r="H2890" s="245"/>
    </row>
    <row r="2891" spans="4:8">
      <c r="D2891" s="245"/>
      <c r="H2891" s="245"/>
    </row>
    <row r="2892" spans="4:8">
      <c r="D2892" s="245"/>
      <c r="H2892" s="245"/>
    </row>
    <row r="2893" spans="4:8">
      <c r="D2893" s="245"/>
      <c r="H2893" s="245"/>
    </row>
    <row r="2894" spans="4:8">
      <c r="D2894" s="245"/>
      <c r="H2894" s="245"/>
    </row>
    <row r="2895" spans="4:8">
      <c r="D2895" s="245"/>
      <c r="H2895" s="245"/>
    </row>
    <row r="2896" spans="4:8">
      <c r="D2896" s="245"/>
      <c r="H2896" s="245"/>
    </row>
    <row r="2897" spans="4:8">
      <c r="D2897" s="245"/>
      <c r="H2897" s="245"/>
    </row>
    <row r="2898" spans="4:8">
      <c r="D2898" s="245"/>
      <c r="H2898" s="245"/>
    </row>
    <row r="2899" spans="4:8">
      <c r="D2899" s="245"/>
      <c r="H2899" s="245"/>
    </row>
    <row r="2900" spans="4:8">
      <c r="D2900" s="245"/>
      <c r="H2900" s="245"/>
    </row>
    <row r="2901" spans="4:8">
      <c r="D2901" s="245"/>
      <c r="H2901" s="245"/>
    </row>
    <row r="2902" spans="4:8">
      <c r="D2902" s="245"/>
      <c r="H2902" s="245"/>
    </row>
    <row r="2903" spans="4:8">
      <c r="D2903" s="245"/>
      <c r="H2903" s="245"/>
    </row>
    <row r="2904" spans="4:8">
      <c r="D2904" s="245"/>
      <c r="H2904" s="245"/>
    </row>
    <row r="2905" spans="4:8">
      <c r="D2905" s="245"/>
      <c r="H2905" s="245"/>
    </row>
    <row r="2906" spans="4:8">
      <c r="D2906" s="245"/>
      <c r="H2906" s="245"/>
    </row>
    <row r="2907" spans="4:8">
      <c r="D2907" s="245"/>
      <c r="H2907" s="245"/>
    </row>
    <row r="2908" spans="4:8">
      <c r="D2908" s="245"/>
      <c r="H2908" s="245"/>
    </row>
    <row r="2909" spans="4:8">
      <c r="D2909" s="245"/>
      <c r="H2909" s="245"/>
    </row>
    <row r="2910" spans="4:8">
      <c r="D2910" s="245"/>
      <c r="H2910" s="245"/>
    </row>
    <row r="2911" spans="4:8">
      <c r="D2911" s="245"/>
      <c r="H2911" s="245"/>
    </row>
    <row r="2912" spans="4:8">
      <c r="D2912" s="245"/>
      <c r="H2912" s="245"/>
    </row>
    <row r="2913" spans="4:8">
      <c r="D2913" s="245"/>
      <c r="H2913" s="245"/>
    </row>
    <row r="2914" spans="4:8">
      <c r="D2914" s="245"/>
      <c r="H2914" s="245"/>
    </row>
    <row r="2915" spans="4:8">
      <c r="D2915" s="245"/>
      <c r="H2915" s="245"/>
    </row>
    <row r="2916" spans="4:8">
      <c r="D2916" s="245"/>
      <c r="H2916" s="245"/>
    </row>
    <row r="2917" spans="4:8">
      <c r="D2917" s="245"/>
      <c r="H2917" s="245"/>
    </row>
    <row r="2918" spans="4:8">
      <c r="D2918" s="245"/>
      <c r="H2918" s="245"/>
    </row>
    <row r="2919" spans="4:8">
      <c r="D2919" s="245"/>
      <c r="H2919" s="245"/>
    </row>
    <row r="2920" spans="4:8">
      <c r="D2920" s="245"/>
      <c r="H2920" s="245"/>
    </row>
    <row r="2921" spans="4:8">
      <c r="D2921" s="245"/>
      <c r="H2921" s="245"/>
    </row>
    <row r="2922" spans="4:8">
      <c r="D2922" s="245"/>
      <c r="H2922" s="245"/>
    </row>
    <row r="2923" spans="4:8">
      <c r="D2923" s="245"/>
      <c r="H2923" s="245"/>
    </row>
    <row r="2924" spans="4:8">
      <c r="D2924" s="245"/>
      <c r="H2924" s="245"/>
    </row>
    <row r="2925" spans="4:8">
      <c r="D2925" s="245"/>
      <c r="H2925" s="245"/>
    </row>
    <row r="2926" spans="4:8">
      <c r="D2926" s="245"/>
      <c r="H2926" s="245"/>
    </row>
    <row r="2927" spans="4:8">
      <c r="D2927" s="245"/>
      <c r="H2927" s="245"/>
    </row>
    <row r="2928" spans="4:8">
      <c r="D2928" s="245"/>
      <c r="H2928" s="245"/>
    </row>
    <row r="2929" spans="4:8">
      <c r="D2929" s="245"/>
      <c r="H2929" s="245"/>
    </row>
    <row r="2930" spans="4:8">
      <c r="D2930" s="245"/>
      <c r="H2930" s="245"/>
    </row>
    <row r="2931" spans="4:8">
      <c r="D2931" s="245"/>
      <c r="H2931" s="245"/>
    </row>
    <row r="2932" spans="4:8">
      <c r="D2932" s="245"/>
      <c r="H2932" s="245"/>
    </row>
    <row r="2933" spans="4:8">
      <c r="D2933" s="245"/>
      <c r="H2933" s="245"/>
    </row>
    <row r="2934" spans="4:8">
      <c r="D2934" s="245"/>
      <c r="H2934" s="245"/>
    </row>
    <row r="2935" spans="4:8">
      <c r="D2935" s="245"/>
      <c r="H2935" s="245"/>
    </row>
    <row r="2936" spans="4:8">
      <c r="D2936" s="245"/>
      <c r="H2936" s="245"/>
    </row>
    <row r="2937" spans="4:8">
      <c r="D2937" s="245"/>
      <c r="H2937" s="245"/>
    </row>
    <row r="2938" spans="4:8">
      <c r="D2938" s="245"/>
      <c r="H2938" s="245"/>
    </row>
    <row r="2939" spans="4:8">
      <c r="D2939" s="245"/>
      <c r="H2939" s="245"/>
    </row>
    <row r="2940" spans="4:8">
      <c r="D2940" s="245"/>
      <c r="H2940" s="245"/>
    </row>
    <row r="2941" spans="4:8">
      <c r="D2941" s="245"/>
      <c r="H2941" s="245"/>
    </row>
    <row r="2942" spans="4:8">
      <c r="D2942" s="245"/>
      <c r="H2942" s="245"/>
    </row>
    <row r="2943" spans="4:8">
      <c r="D2943" s="245"/>
      <c r="H2943" s="245"/>
    </row>
    <row r="2944" spans="4:8">
      <c r="D2944" s="245"/>
      <c r="H2944" s="245"/>
    </row>
    <row r="2945" spans="4:8">
      <c r="D2945" s="245"/>
      <c r="H2945" s="245"/>
    </row>
    <row r="2946" spans="4:8">
      <c r="D2946" s="245"/>
      <c r="H2946" s="245"/>
    </row>
    <row r="2947" spans="4:8">
      <c r="D2947" s="245"/>
      <c r="H2947" s="245"/>
    </row>
    <row r="2948" spans="4:8">
      <c r="D2948" s="245"/>
      <c r="H2948" s="245"/>
    </row>
    <row r="2949" spans="4:8">
      <c r="D2949" s="245"/>
      <c r="H2949" s="245"/>
    </row>
    <row r="2950" spans="4:8">
      <c r="D2950" s="245"/>
      <c r="H2950" s="245"/>
    </row>
    <row r="2951" spans="4:8">
      <c r="D2951" s="245"/>
      <c r="H2951" s="245"/>
    </row>
    <row r="2952" spans="4:8">
      <c r="D2952" s="245"/>
      <c r="H2952" s="245"/>
    </row>
    <row r="2953" spans="4:8">
      <c r="D2953" s="245"/>
      <c r="H2953" s="245"/>
    </row>
    <row r="2954" spans="4:8">
      <c r="D2954" s="245"/>
      <c r="H2954" s="245"/>
    </row>
    <row r="2955" spans="4:8">
      <c r="D2955" s="245"/>
      <c r="H2955" s="245"/>
    </row>
    <row r="2956" spans="4:8">
      <c r="D2956" s="245"/>
      <c r="H2956" s="245"/>
    </row>
    <row r="2957" spans="4:8">
      <c r="D2957" s="245"/>
      <c r="H2957" s="245"/>
    </row>
    <row r="2958" spans="4:8">
      <c r="D2958" s="245"/>
      <c r="H2958" s="245"/>
    </row>
    <row r="2959" spans="4:8">
      <c r="D2959" s="245"/>
      <c r="H2959" s="245"/>
    </row>
    <row r="2960" spans="4:8">
      <c r="D2960" s="245"/>
      <c r="H2960" s="245"/>
    </row>
    <row r="2961" spans="4:8">
      <c r="D2961" s="245"/>
      <c r="H2961" s="245"/>
    </row>
    <row r="2962" spans="4:8">
      <c r="D2962" s="245"/>
      <c r="H2962" s="245"/>
    </row>
    <row r="2963" spans="4:8">
      <c r="D2963" s="245"/>
      <c r="H2963" s="245"/>
    </row>
    <row r="2964" spans="4:8">
      <c r="D2964" s="245"/>
      <c r="H2964" s="245"/>
    </row>
    <row r="2965" spans="4:8">
      <c r="D2965" s="245"/>
      <c r="H2965" s="245"/>
    </row>
    <row r="2966" spans="4:8">
      <c r="D2966" s="245"/>
      <c r="H2966" s="245"/>
    </row>
    <row r="2967" spans="4:8">
      <c r="D2967" s="245"/>
      <c r="H2967" s="245"/>
    </row>
    <row r="2968" spans="4:8">
      <c r="D2968" s="245"/>
      <c r="H2968" s="245"/>
    </row>
    <row r="2969" spans="4:8">
      <c r="D2969" s="245"/>
      <c r="H2969" s="245"/>
    </row>
    <row r="2970" spans="4:8">
      <c r="D2970" s="245"/>
      <c r="H2970" s="245"/>
    </row>
    <row r="2971" spans="4:8">
      <c r="D2971" s="245"/>
      <c r="H2971" s="245"/>
    </row>
    <row r="2972" spans="4:8">
      <c r="D2972" s="245"/>
      <c r="H2972" s="245"/>
    </row>
    <row r="2973" spans="4:8">
      <c r="D2973" s="245"/>
      <c r="H2973" s="245"/>
    </row>
    <row r="2974" spans="4:8">
      <c r="D2974" s="245"/>
      <c r="H2974" s="245"/>
    </row>
    <row r="2975" spans="4:8">
      <c r="D2975" s="245"/>
      <c r="H2975" s="245"/>
    </row>
    <row r="2976" spans="4:8">
      <c r="D2976" s="245"/>
      <c r="H2976" s="245"/>
    </row>
    <row r="2977" spans="4:8">
      <c r="D2977" s="245"/>
      <c r="H2977" s="245"/>
    </row>
    <row r="2978" spans="4:8">
      <c r="D2978" s="245"/>
      <c r="H2978" s="245"/>
    </row>
    <row r="2979" spans="4:8">
      <c r="D2979" s="245"/>
      <c r="H2979" s="245"/>
    </row>
    <row r="2980" spans="4:8">
      <c r="D2980" s="245"/>
      <c r="H2980" s="245"/>
    </row>
    <row r="2981" spans="4:8">
      <c r="D2981" s="245"/>
      <c r="H2981" s="245"/>
    </row>
    <row r="2982" spans="4:8">
      <c r="D2982" s="245"/>
      <c r="H2982" s="245"/>
    </row>
    <row r="2983" spans="4:8">
      <c r="D2983" s="245"/>
      <c r="H2983" s="245"/>
    </row>
    <row r="2984" spans="4:8">
      <c r="D2984" s="245"/>
      <c r="H2984" s="245"/>
    </row>
    <row r="2985" spans="4:8">
      <c r="D2985" s="245"/>
      <c r="H2985" s="245"/>
    </row>
    <row r="2986" spans="4:8">
      <c r="D2986" s="245"/>
      <c r="H2986" s="245"/>
    </row>
    <row r="2987" spans="4:8">
      <c r="D2987" s="245"/>
      <c r="H2987" s="245"/>
    </row>
    <row r="2988" spans="4:8">
      <c r="D2988" s="245"/>
      <c r="H2988" s="245"/>
    </row>
    <row r="2989" spans="4:8">
      <c r="D2989" s="245"/>
      <c r="H2989" s="245"/>
    </row>
    <row r="2990" spans="4:8">
      <c r="D2990" s="245"/>
      <c r="H2990" s="245"/>
    </row>
    <row r="2991" spans="4:8">
      <c r="D2991" s="245"/>
      <c r="H2991" s="245"/>
    </row>
    <row r="2992" spans="4:8">
      <c r="D2992" s="245"/>
      <c r="H2992" s="245"/>
    </row>
    <row r="2993" spans="4:8">
      <c r="D2993" s="245"/>
      <c r="H2993" s="245"/>
    </row>
    <row r="2994" spans="4:8">
      <c r="D2994" s="245"/>
      <c r="H2994" s="245"/>
    </row>
    <row r="2995" spans="4:8">
      <c r="D2995" s="245"/>
      <c r="H2995" s="245"/>
    </row>
    <row r="2996" spans="4:8">
      <c r="D2996" s="245"/>
      <c r="H2996" s="245"/>
    </row>
    <row r="2997" spans="4:8">
      <c r="D2997" s="245"/>
      <c r="H2997" s="245"/>
    </row>
    <row r="2998" spans="4:8">
      <c r="D2998" s="245"/>
      <c r="H2998" s="245"/>
    </row>
    <row r="2999" spans="4:8">
      <c r="D2999" s="245"/>
      <c r="H2999" s="245"/>
    </row>
    <row r="3000" spans="4:8">
      <c r="D3000" s="245"/>
      <c r="H3000" s="245"/>
    </row>
    <row r="3001" spans="4:8">
      <c r="D3001" s="245"/>
      <c r="H3001" s="245"/>
    </row>
    <row r="3002" spans="4:8">
      <c r="D3002" s="245"/>
      <c r="H3002" s="245"/>
    </row>
    <row r="3003" spans="4:8">
      <c r="D3003" s="245"/>
      <c r="H3003" s="245"/>
    </row>
    <row r="3004" spans="4:8">
      <c r="D3004" s="245"/>
      <c r="H3004" s="245"/>
    </row>
    <row r="3005" spans="4:8">
      <c r="D3005" s="245"/>
      <c r="H3005" s="245"/>
    </row>
    <row r="3006" spans="4:8">
      <c r="D3006" s="245"/>
      <c r="H3006" s="245"/>
    </row>
    <row r="3007" spans="4:8">
      <c r="D3007" s="245"/>
      <c r="H3007" s="245"/>
    </row>
    <row r="3008" spans="4:8">
      <c r="D3008" s="245"/>
      <c r="H3008" s="245"/>
    </row>
    <row r="3009" spans="4:8">
      <c r="D3009" s="245"/>
      <c r="H3009" s="245"/>
    </row>
    <row r="3010" spans="4:8">
      <c r="D3010" s="245"/>
      <c r="H3010" s="245"/>
    </row>
    <row r="3011" spans="4:8">
      <c r="D3011" s="245"/>
      <c r="H3011" s="245"/>
    </row>
    <row r="3012" spans="4:8">
      <c r="D3012" s="245"/>
      <c r="H3012" s="245"/>
    </row>
    <row r="3013" spans="4:8">
      <c r="D3013" s="245"/>
      <c r="H3013" s="245"/>
    </row>
    <row r="3014" spans="4:8">
      <c r="D3014" s="245"/>
      <c r="H3014" s="245"/>
    </row>
    <row r="3015" spans="4:8">
      <c r="D3015" s="245"/>
      <c r="H3015" s="245"/>
    </row>
    <row r="3016" spans="4:8">
      <c r="D3016" s="245"/>
      <c r="H3016" s="245"/>
    </row>
    <row r="3017" spans="4:8">
      <c r="D3017" s="245"/>
      <c r="H3017" s="245"/>
    </row>
    <row r="3018" spans="4:8">
      <c r="D3018" s="245"/>
      <c r="H3018" s="245"/>
    </row>
    <row r="3019" spans="4:8">
      <c r="D3019" s="245"/>
      <c r="H3019" s="245"/>
    </row>
    <row r="3020" spans="4:8">
      <c r="D3020" s="245"/>
      <c r="H3020" s="245"/>
    </row>
    <row r="3021" spans="4:8">
      <c r="D3021" s="245"/>
      <c r="H3021" s="245"/>
    </row>
    <row r="3022" spans="4:8">
      <c r="D3022" s="245"/>
      <c r="H3022" s="245"/>
    </row>
    <row r="3023" spans="4:8">
      <c r="D3023" s="245"/>
      <c r="H3023" s="245"/>
    </row>
    <row r="3024" spans="4:8">
      <c r="D3024" s="245"/>
      <c r="H3024" s="245"/>
    </row>
    <row r="3025" spans="4:8">
      <c r="D3025" s="245"/>
      <c r="H3025" s="245"/>
    </row>
    <row r="3026" spans="4:8">
      <c r="D3026" s="245"/>
      <c r="H3026" s="245"/>
    </row>
    <row r="3027" spans="4:8">
      <c r="D3027" s="245"/>
      <c r="H3027" s="245"/>
    </row>
    <row r="3028" spans="4:8">
      <c r="D3028" s="245"/>
      <c r="H3028" s="245"/>
    </row>
    <row r="3029" spans="4:8">
      <c r="D3029" s="245"/>
      <c r="H3029" s="245"/>
    </row>
    <row r="3030" spans="4:8">
      <c r="D3030" s="245"/>
      <c r="H3030" s="245"/>
    </row>
    <row r="3031" spans="4:8">
      <c r="D3031" s="245"/>
      <c r="H3031" s="245"/>
    </row>
    <row r="3032" spans="4:8">
      <c r="D3032" s="245"/>
      <c r="H3032" s="245"/>
    </row>
    <row r="3033" spans="4:8">
      <c r="D3033" s="245"/>
      <c r="H3033" s="245"/>
    </row>
    <row r="3034" spans="4:8">
      <c r="D3034" s="245"/>
      <c r="H3034" s="245"/>
    </row>
    <row r="3035" spans="4:8">
      <c r="D3035" s="245"/>
      <c r="H3035" s="245"/>
    </row>
    <row r="3036" spans="4:8">
      <c r="D3036" s="245"/>
      <c r="H3036" s="245"/>
    </row>
    <row r="3037" spans="4:8">
      <c r="D3037" s="245"/>
      <c r="H3037" s="245"/>
    </row>
    <row r="3038" spans="4:8">
      <c r="D3038" s="245"/>
      <c r="H3038" s="245"/>
    </row>
    <row r="3039" spans="4:8">
      <c r="D3039" s="245"/>
      <c r="H3039" s="245"/>
    </row>
    <row r="3040" spans="4:8">
      <c r="D3040" s="245"/>
      <c r="H3040" s="245"/>
    </row>
    <row r="3041" spans="4:8">
      <c r="D3041" s="245"/>
      <c r="H3041" s="245"/>
    </row>
    <row r="3042" spans="4:8">
      <c r="D3042" s="245"/>
      <c r="H3042" s="245"/>
    </row>
    <row r="3043" spans="4:8">
      <c r="D3043" s="245"/>
      <c r="H3043" s="245"/>
    </row>
    <row r="3044" spans="4:8">
      <c r="D3044" s="245"/>
      <c r="H3044" s="245"/>
    </row>
    <row r="3045" spans="4:8">
      <c r="D3045" s="245"/>
      <c r="H3045" s="245"/>
    </row>
    <row r="3046" spans="4:8">
      <c r="D3046" s="245"/>
      <c r="H3046" s="245"/>
    </row>
    <row r="3047" spans="4:8">
      <c r="D3047" s="245"/>
      <c r="H3047" s="245"/>
    </row>
    <row r="3048" spans="4:8">
      <c r="D3048" s="245"/>
      <c r="H3048" s="245"/>
    </row>
    <row r="3049" spans="4:8">
      <c r="D3049" s="245"/>
      <c r="H3049" s="245"/>
    </row>
    <row r="3050" spans="4:8">
      <c r="D3050" s="245"/>
      <c r="H3050" s="245"/>
    </row>
    <row r="3051" spans="4:8">
      <c r="D3051" s="245"/>
      <c r="H3051" s="245"/>
    </row>
    <row r="3052" spans="4:8">
      <c r="D3052" s="245"/>
      <c r="H3052" s="245"/>
    </row>
    <row r="3053" spans="4:8">
      <c r="D3053" s="245"/>
      <c r="H3053" s="245"/>
    </row>
    <row r="3054" spans="4:8">
      <c r="D3054" s="245"/>
      <c r="H3054" s="245"/>
    </row>
    <row r="3055" spans="4:8">
      <c r="D3055" s="245"/>
      <c r="H3055" s="245"/>
    </row>
    <row r="3056" spans="4:8">
      <c r="D3056" s="245"/>
      <c r="H3056" s="245"/>
    </row>
    <row r="3057" spans="4:8">
      <c r="D3057" s="245"/>
      <c r="H3057" s="245"/>
    </row>
    <row r="3058" spans="4:8">
      <c r="D3058" s="245"/>
      <c r="H3058" s="245"/>
    </row>
    <row r="3059" spans="4:8">
      <c r="D3059" s="245"/>
      <c r="H3059" s="245"/>
    </row>
    <row r="3060" spans="4:8">
      <c r="D3060" s="245"/>
      <c r="H3060" s="245"/>
    </row>
    <row r="3061" spans="4:8">
      <c r="D3061" s="245"/>
      <c r="H3061" s="245"/>
    </row>
    <row r="3062" spans="4:8">
      <c r="D3062" s="245"/>
      <c r="H3062" s="245"/>
    </row>
    <row r="3063" spans="4:8">
      <c r="D3063" s="245"/>
      <c r="H3063" s="245"/>
    </row>
    <row r="3064" spans="4:8">
      <c r="D3064" s="245"/>
      <c r="H3064" s="245"/>
    </row>
    <row r="3065" spans="4:8">
      <c r="D3065" s="245"/>
      <c r="H3065" s="245"/>
    </row>
    <row r="3066" spans="4:8">
      <c r="D3066" s="245"/>
      <c r="H3066" s="245"/>
    </row>
    <row r="3067" spans="4:8">
      <c r="D3067" s="245"/>
      <c r="H3067" s="245"/>
    </row>
    <row r="3068" spans="4:8">
      <c r="D3068" s="245"/>
      <c r="H3068" s="245"/>
    </row>
    <row r="3069" spans="4:8">
      <c r="D3069" s="245"/>
      <c r="H3069" s="245"/>
    </row>
    <row r="3070" spans="4:8">
      <c r="D3070" s="245"/>
      <c r="H3070" s="245"/>
    </row>
    <row r="3071" spans="4:8">
      <c r="D3071" s="245"/>
      <c r="H3071" s="245"/>
    </row>
    <row r="3072" spans="4:8">
      <c r="D3072" s="245"/>
      <c r="H3072" s="245"/>
    </row>
    <row r="3073" spans="4:8">
      <c r="D3073" s="245"/>
      <c r="H3073" s="245"/>
    </row>
    <row r="3074" spans="4:8">
      <c r="D3074" s="245"/>
      <c r="H3074" s="245"/>
    </row>
    <row r="3075" spans="4:8">
      <c r="D3075" s="245"/>
      <c r="H3075" s="245"/>
    </row>
    <row r="3076" spans="4:8">
      <c r="D3076" s="245"/>
      <c r="H3076" s="245"/>
    </row>
    <row r="3077" spans="4:8">
      <c r="D3077" s="245"/>
      <c r="H3077" s="245"/>
    </row>
    <row r="3078" spans="4:8">
      <c r="D3078" s="245"/>
      <c r="H3078" s="245"/>
    </row>
    <row r="3079" spans="4:8">
      <c r="D3079" s="245"/>
      <c r="H3079" s="245"/>
    </row>
    <row r="3080" spans="4:8">
      <c r="D3080" s="245"/>
      <c r="H3080" s="245"/>
    </row>
    <row r="3081" spans="4:8">
      <c r="D3081" s="245"/>
      <c r="H3081" s="245"/>
    </row>
    <row r="3082" spans="4:8">
      <c r="D3082" s="245"/>
      <c r="H3082" s="245"/>
    </row>
    <row r="3083" spans="4:8">
      <c r="D3083" s="245"/>
      <c r="H3083" s="245"/>
    </row>
    <row r="3084" spans="4:8">
      <c r="D3084" s="245"/>
      <c r="H3084" s="245"/>
    </row>
    <row r="3085" spans="4:8">
      <c r="D3085" s="245"/>
      <c r="H3085" s="245"/>
    </row>
    <row r="3086" spans="4:8">
      <c r="D3086" s="245"/>
      <c r="H3086" s="245"/>
    </row>
    <row r="3087" spans="4:8">
      <c r="D3087" s="245"/>
      <c r="H3087" s="245"/>
    </row>
    <row r="3088" spans="4:8">
      <c r="D3088" s="245"/>
      <c r="H3088" s="245"/>
    </row>
    <row r="3089" spans="4:8">
      <c r="D3089" s="245"/>
      <c r="H3089" s="245"/>
    </row>
    <row r="3090" spans="4:8">
      <c r="D3090" s="245"/>
      <c r="H3090" s="245"/>
    </row>
    <row r="3091" spans="4:8">
      <c r="D3091" s="245"/>
      <c r="H3091" s="245"/>
    </row>
    <row r="3092" spans="4:8">
      <c r="D3092" s="245"/>
      <c r="H3092" s="245"/>
    </row>
    <row r="3093" spans="4:8">
      <c r="D3093" s="245"/>
      <c r="H3093" s="245"/>
    </row>
    <row r="3094" spans="4:8">
      <c r="D3094" s="245"/>
      <c r="H3094" s="245"/>
    </row>
    <row r="3095" spans="4:8">
      <c r="D3095" s="245"/>
      <c r="H3095" s="245"/>
    </row>
    <row r="3096" spans="4:8">
      <c r="D3096" s="245"/>
      <c r="H3096" s="245"/>
    </row>
    <row r="3097" spans="4:8">
      <c r="D3097" s="245"/>
      <c r="H3097" s="245"/>
    </row>
    <row r="3098" spans="4:8">
      <c r="D3098" s="245"/>
      <c r="H3098" s="245"/>
    </row>
    <row r="3099" spans="4:8">
      <c r="D3099" s="245"/>
      <c r="H3099" s="245"/>
    </row>
    <row r="3100" spans="4:8">
      <c r="D3100" s="245"/>
      <c r="H3100" s="245"/>
    </row>
    <row r="3101" spans="4:8">
      <c r="D3101" s="245"/>
      <c r="H3101" s="245"/>
    </row>
    <row r="3102" spans="4:8">
      <c r="D3102" s="245"/>
      <c r="H3102" s="245"/>
    </row>
    <row r="3103" spans="4:8">
      <c r="D3103" s="245"/>
      <c r="H3103" s="245"/>
    </row>
    <row r="3104" spans="4:8">
      <c r="D3104" s="245"/>
      <c r="H3104" s="245"/>
    </row>
    <row r="3105" spans="4:8">
      <c r="D3105" s="245"/>
      <c r="H3105" s="245"/>
    </row>
    <row r="3106" spans="4:8">
      <c r="D3106" s="245"/>
      <c r="H3106" s="245"/>
    </row>
    <row r="3107" spans="4:8">
      <c r="D3107" s="245"/>
      <c r="H3107" s="245"/>
    </row>
    <row r="3108" spans="4:8">
      <c r="D3108" s="245"/>
      <c r="H3108" s="245"/>
    </row>
    <row r="3109" spans="4:8">
      <c r="D3109" s="245"/>
      <c r="H3109" s="245"/>
    </row>
    <row r="3110" spans="4:8">
      <c r="D3110" s="245"/>
      <c r="H3110" s="245"/>
    </row>
    <row r="3111" spans="4:8">
      <c r="D3111" s="245"/>
      <c r="H3111" s="245"/>
    </row>
    <row r="3112" spans="4:8">
      <c r="D3112" s="245"/>
      <c r="H3112" s="245"/>
    </row>
    <row r="3113" spans="4:8">
      <c r="D3113" s="245"/>
      <c r="H3113" s="245"/>
    </row>
    <row r="3114" spans="4:8">
      <c r="D3114" s="245"/>
      <c r="H3114" s="245"/>
    </row>
    <row r="3115" spans="4:8">
      <c r="D3115" s="245"/>
      <c r="H3115" s="245"/>
    </row>
    <row r="3116" spans="4:8">
      <c r="D3116" s="245"/>
      <c r="H3116" s="245"/>
    </row>
    <row r="3117" spans="4:8">
      <c r="D3117" s="245"/>
      <c r="H3117" s="245"/>
    </row>
    <row r="3118" spans="4:8">
      <c r="D3118" s="245"/>
      <c r="H3118" s="245"/>
    </row>
    <row r="3119" spans="4:8">
      <c r="D3119" s="245"/>
      <c r="H3119" s="245"/>
    </row>
    <row r="3120" spans="4:8">
      <c r="D3120" s="245"/>
      <c r="H3120" s="245"/>
    </row>
    <row r="3121" spans="4:8">
      <c r="D3121" s="245"/>
      <c r="H3121" s="245"/>
    </row>
    <row r="3122" spans="4:8">
      <c r="D3122" s="245"/>
      <c r="H3122" s="245"/>
    </row>
    <row r="3123" spans="4:8">
      <c r="D3123" s="245"/>
      <c r="H3123" s="245"/>
    </row>
    <row r="3124" spans="4:8">
      <c r="D3124" s="245"/>
      <c r="H3124" s="245"/>
    </row>
    <row r="3125" spans="4:8">
      <c r="D3125" s="245"/>
      <c r="H3125" s="245"/>
    </row>
    <row r="3126" spans="4:8">
      <c r="D3126" s="245"/>
      <c r="H3126" s="245"/>
    </row>
    <row r="3127" spans="4:8">
      <c r="D3127" s="245"/>
      <c r="H3127" s="245"/>
    </row>
    <row r="3128" spans="4:8">
      <c r="D3128" s="245"/>
      <c r="H3128" s="245"/>
    </row>
    <row r="3129" spans="4:8">
      <c r="D3129" s="245"/>
      <c r="H3129" s="245"/>
    </row>
    <row r="3130" spans="4:8">
      <c r="D3130" s="245"/>
      <c r="H3130" s="245"/>
    </row>
    <row r="3131" spans="4:8">
      <c r="D3131" s="245"/>
      <c r="H3131" s="245"/>
    </row>
    <row r="3132" spans="4:8">
      <c r="D3132" s="245"/>
      <c r="H3132" s="245"/>
    </row>
    <row r="3133" spans="4:8">
      <c r="D3133" s="245"/>
      <c r="H3133" s="245"/>
    </row>
    <row r="3134" spans="4:8">
      <c r="D3134" s="245"/>
      <c r="H3134" s="245"/>
    </row>
    <row r="3135" spans="4:8">
      <c r="D3135" s="245"/>
      <c r="H3135" s="245"/>
    </row>
    <row r="3136" spans="4:8">
      <c r="D3136" s="245"/>
      <c r="H3136" s="245"/>
    </row>
    <row r="3137" spans="4:8">
      <c r="D3137" s="245"/>
      <c r="H3137" s="245"/>
    </row>
    <row r="3138" spans="4:8">
      <c r="D3138" s="245"/>
      <c r="H3138" s="245"/>
    </row>
    <row r="3139" spans="4:8">
      <c r="D3139" s="245"/>
      <c r="H3139" s="245"/>
    </row>
    <row r="3140" spans="4:8">
      <c r="D3140" s="245"/>
      <c r="H3140" s="245"/>
    </row>
    <row r="3141" spans="4:8">
      <c r="D3141" s="245"/>
      <c r="H3141" s="245"/>
    </row>
    <row r="3142" spans="4:8">
      <c r="D3142" s="245"/>
      <c r="H3142" s="245"/>
    </row>
    <row r="3143" spans="4:8">
      <c r="D3143" s="245"/>
      <c r="H3143" s="245"/>
    </row>
    <row r="3144" spans="4:8">
      <c r="D3144" s="245"/>
      <c r="H3144" s="245"/>
    </row>
    <row r="3145" spans="4:8">
      <c r="D3145" s="245"/>
      <c r="H3145" s="245"/>
    </row>
    <row r="3146" spans="4:8">
      <c r="D3146" s="245"/>
      <c r="H3146" s="245"/>
    </row>
    <row r="3147" spans="4:8">
      <c r="D3147" s="245"/>
      <c r="H3147" s="245"/>
    </row>
    <row r="3148" spans="4:8">
      <c r="D3148" s="245"/>
      <c r="H3148" s="245"/>
    </row>
    <row r="3149" spans="4:8">
      <c r="D3149" s="245"/>
      <c r="H3149" s="245"/>
    </row>
    <row r="3150" spans="4:8">
      <c r="D3150" s="245"/>
      <c r="H3150" s="245"/>
    </row>
    <row r="3151" spans="4:8">
      <c r="D3151" s="245"/>
      <c r="H3151" s="245"/>
    </row>
    <row r="3152" spans="4:8">
      <c r="D3152" s="245"/>
      <c r="H3152" s="245"/>
    </row>
    <row r="3153" spans="4:8">
      <c r="D3153" s="245"/>
      <c r="H3153" s="245"/>
    </row>
    <row r="3154" spans="4:8">
      <c r="D3154" s="245"/>
      <c r="H3154" s="245"/>
    </row>
    <row r="3155" spans="4:8">
      <c r="D3155" s="245"/>
      <c r="H3155" s="245"/>
    </row>
    <row r="3156" spans="4:8">
      <c r="D3156" s="245"/>
      <c r="H3156" s="245"/>
    </row>
    <row r="3157" spans="4:8">
      <c r="D3157" s="245"/>
      <c r="H3157" s="245"/>
    </row>
    <row r="3158" spans="4:8">
      <c r="D3158" s="245"/>
      <c r="H3158" s="245"/>
    </row>
    <row r="3159" spans="4:8">
      <c r="D3159" s="245"/>
      <c r="H3159" s="245"/>
    </row>
    <row r="3160" spans="4:8">
      <c r="D3160" s="245"/>
      <c r="H3160" s="245"/>
    </row>
    <row r="3161" spans="4:8">
      <c r="D3161" s="245"/>
      <c r="H3161" s="245"/>
    </row>
    <row r="3162" spans="4:8">
      <c r="D3162" s="245"/>
      <c r="H3162" s="245"/>
    </row>
    <row r="3163" spans="4:8">
      <c r="D3163" s="245"/>
      <c r="H3163" s="245"/>
    </row>
    <row r="3164" spans="4:8">
      <c r="D3164" s="245"/>
      <c r="H3164" s="245"/>
    </row>
    <row r="3165" spans="4:8">
      <c r="D3165" s="245"/>
      <c r="H3165" s="245"/>
    </row>
    <row r="3166" spans="4:8">
      <c r="D3166" s="245"/>
      <c r="H3166" s="245"/>
    </row>
    <row r="3167" spans="4:8">
      <c r="D3167" s="245"/>
      <c r="H3167" s="245"/>
    </row>
    <row r="3168" spans="4:8">
      <c r="D3168" s="245"/>
      <c r="H3168" s="245"/>
    </row>
    <row r="3169" spans="4:8">
      <c r="D3169" s="245"/>
      <c r="H3169" s="245"/>
    </row>
    <row r="3170" spans="4:8">
      <c r="D3170" s="245"/>
      <c r="H3170" s="245"/>
    </row>
    <row r="3171" spans="4:8">
      <c r="D3171" s="245"/>
      <c r="H3171" s="245"/>
    </row>
    <row r="3172" spans="4:8">
      <c r="D3172" s="245"/>
      <c r="H3172" s="245"/>
    </row>
    <row r="3173" spans="4:8">
      <c r="D3173" s="245"/>
      <c r="H3173" s="245"/>
    </row>
    <row r="3174" spans="4:8">
      <c r="D3174" s="245"/>
      <c r="H3174" s="245"/>
    </row>
    <row r="3175" spans="4:8">
      <c r="D3175" s="245"/>
      <c r="H3175" s="245"/>
    </row>
    <row r="3176" spans="4:8">
      <c r="D3176" s="245"/>
      <c r="H3176" s="245"/>
    </row>
    <row r="3177" spans="4:8">
      <c r="D3177" s="245"/>
      <c r="H3177" s="245"/>
    </row>
    <row r="3178" spans="4:8">
      <c r="D3178" s="245"/>
      <c r="H3178" s="245"/>
    </row>
    <row r="3179" spans="4:8">
      <c r="D3179" s="245"/>
      <c r="H3179" s="245"/>
    </row>
    <row r="3180" spans="4:8">
      <c r="D3180" s="245"/>
      <c r="H3180" s="245"/>
    </row>
    <row r="3181" spans="4:8">
      <c r="D3181" s="245"/>
      <c r="H3181" s="245"/>
    </row>
    <row r="3182" spans="4:8">
      <c r="D3182" s="245"/>
      <c r="H3182" s="245"/>
    </row>
    <row r="3183" spans="4:8">
      <c r="D3183" s="245"/>
      <c r="H3183" s="245"/>
    </row>
    <row r="3184" spans="4:8">
      <c r="D3184" s="245"/>
      <c r="H3184" s="245"/>
    </row>
    <row r="3185" spans="4:8">
      <c r="D3185" s="245"/>
      <c r="H3185" s="245"/>
    </row>
    <row r="3186" spans="4:8">
      <c r="D3186" s="245"/>
      <c r="H3186" s="245"/>
    </row>
    <row r="3187" spans="4:8">
      <c r="D3187" s="245"/>
      <c r="H3187" s="245"/>
    </row>
    <row r="3188" spans="4:8">
      <c r="D3188" s="245"/>
      <c r="H3188" s="245"/>
    </row>
    <row r="3189" spans="4:8">
      <c r="D3189" s="245"/>
      <c r="H3189" s="245"/>
    </row>
    <row r="3190" spans="4:8">
      <c r="D3190" s="245"/>
      <c r="H3190" s="245"/>
    </row>
    <row r="3191" spans="4:8">
      <c r="D3191" s="245"/>
      <c r="H3191" s="245"/>
    </row>
    <row r="3192" spans="4:8">
      <c r="D3192" s="245"/>
      <c r="H3192" s="245"/>
    </row>
    <row r="3193" spans="4:8">
      <c r="D3193" s="245"/>
      <c r="H3193" s="245"/>
    </row>
    <row r="3194" spans="4:8">
      <c r="D3194" s="245"/>
      <c r="H3194" s="245"/>
    </row>
    <row r="3195" spans="4:8">
      <c r="D3195" s="245"/>
      <c r="H3195" s="245"/>
    </row>
    <row r="3196" spans="4:8">
      <c r="D3196" s="245"/>
      <c r="H3196" s="245"/>
    </row>
    <row r="3197" spans="4:8">
      <c r="D3197" s="245"/>
      <c r="H3197" s="245"/>
    </row>
    <row r="3198" spans="4:8">
      <c r="D3198" s="245"/>
      <c r="H3198" s="245"/>
    </row>
    <row r="3199" spans="4:8">
      <c r="D3199" s="245"/>
      <c r="H3199" s="245"/>
    </row>
    <row r="3200" spans="4:8">
      <c r="D3200" s="245"/>
      <c r="H3200" s="245"/>
    </row>
    <row r="3201" spans="4:8">
      <c r="D3201" s="245"/>
      <c r="H3201" s="245"/>
    </row>
    <row r="3202" spans="4:8">
      <c r="D3202" s="245"/>
      <c r="H3202" s="245"/>
    </row>
    <row r="3203" spans="4:8">
      <c r="D3203" s="245"/>
      <c r="H3203" s="245"/>
    </row>
    <row r="3204" spans="4:8">
      <c r="D3204" s="245"/>
      <c r="H3204" s="245"/>
    </row>
    <row r="3205" spans="4:8">
      <c r="D3205" s="245"/>
      <c r="H3205" s="245"/>
    </row>
    <row r="3206" spans="4:8">
      <c r="D3206" s="245"/>
      <c r="H3206" s="245"/>
    </row>
    <row r="3207" spans="4:8">
      <c r="D3207" s="245"/>
      <c r="H3207" s="245"/>
    </row>
    <row r="3208" spans="4:8">
      <c r="D3208" s="245"/>
      <c r="H3208" s="245"/>
    </row>
    <row r="3209" spans="4:8">
      <c r="D3209" s="245"/>
      <c r="H3209" s="245"/>
    </row>
    <row r="3210" spans="4:8">
      <c r="D3210" s="245"/>
      <c r="H3210" s="245"/>
    </row>
    <row r="3211" spans="4:8">
      <c r="D3211" s="245"/>
      <c r="H3211" s="245"/>
    </row>
    <row r="3212" spans="4:8">
      <c r="D3212" s="245"/>
      <c r="H3212" s="245"/>
    </row>
    <row r="3213" spans="4:8">
      <c r="D3213" s="245"/>
      <c r="H3213" s="245"/>
    </row>
    <row r="3214" spans="4:8">
      <c r="D3214" s="245"/>
      <c r="H3214" s="245"/>
    </row>
    <row r="3215" spans="4:8">
      <c r="D3215" s="245"/>
      <c r="H3215" s="245"/>
    </row>
    <row r="3216" spans="4:8">
      <c r="D3216" s="245"/>
      <c r="H3216" s="245"/>
    </row>
    <row r="3217" spans="4:8">
      <c r="D3217" s="245"/>
      <c r="H3217" s="245"/>
    </row>
    <row r="3218" spans="4:8">
      <c r="D3218" s="245"/>
      <c r="H3218" s="245"/>
    </row>
    <row r="3219" spans="4:8">
      <c r="D3219" s="245"/>
      <c r="H3219" s="245"/>
    </row>
    <row r="3220" spans="4:8">
      <c r="D3220" s="245"/>
      <c r="H3220" s="245"/>
    </row>
    <row r="3221" spans="4:8">
      <c r="D3221" s="245"/>
      <c r="H3221" s="245"/>
    </row>
    <row r="3222" spans="4:8">
      <c r="D3222" s="245"/>
      <c r="H3222" s="245"/>
    </row>
    <row r="3223" spans="4:8">
      <c r="D3223" s="245"/>
      <c r="H3223" s="245"/>
    </row>
    <row r="3224" spans="4:8">
      <c r="D3224" s="245"/>
      <c r="H3224" s="245"/>
    </row>
    <row r="3225" spans="4:8">
      <c r="D3225" s="245"/>
      <c r="H3225" s="245"/>
    </row>
    <row r="3226" spans="4:8">
      <c r="D3226" s="245"/>
      <c r="H3226" s="245"/>
    </row>
    <row r="3227" spans="4:8">
      <c r="D3227" s="245"/>
      <c r="H3227" s="245"/>
    </row>
    <row r="3228" spans="4:8">
      <c r="D3228" s="245"/>
      <c r="H3228" s="245"/>
    </row>
    <row r="3229" spans="4:8">
      <c r="D3229" s="245"/>
      <c r="H3229" s="245"/>
    </row>
    <row r="3230" spans="4:8">
      <c r="D3230" s="245"/>
      <c r="H3230" s="245"/>
    </row>
    <row r="3231" spans="4:8">
      <c r="D3231" s="245"/>
      <c r="H3231" s="245"/>
    </row>
    <row r="3232" spans="4:8">
      <c r="D3232" s="245"/>
      <c r="H3232" s="245"/>
    </row>
    <row r="3233" spans="4:8">
      <c r="D3233" s="245"/>
      <c r="H3233" s="245"/>
    </row>
    <row r="3234" spans="4:8">
      <c r="D3234" s="245"/>
      <c r="H3234" s="245"/>
    </row>
    <row r="3235" spans="4:8">
      <c r="D3235" s="245"/>
      <c r="H3235" s="245"/>
    </row>
    <row r="3236" spans="4:8">
      <c r="D3236" s="245"/>
      <c r="H3236" s="245"/>
    </row>
    <row r="3237" spans="4:8">
      <c r="D3237" s="245"/>
      <c r="H3237" s="245"/>
    </row>
    <row r="3238" spans="4:8">
      <c r="D3238" s="245"/>
      <c r="H3238" s="245"/>
    </row>
    <row r="3239" spans="4:8">
      <c r="D3239" s="245"/>
      <c r="H3239" s="245"/>
    </row>
    <row r="3240" spans="4:8">
      <c r="D3240" s="245"/>
      <c r="H3240" s="245"/>
    </row>
    <row r="3241" spans="4:8">
      <c r="D3241" s="245"/>
      <c r="H3241" s="245"/>
    </row>
    <row r="3242" spans="4:8">
      <c r="D3242" s="245"/>
      <c r="H3242" s="245"/>
    </row>
    <row r="3243" spans="4:8">
      <c r="D3243" s="245"/>
      <c r="H3243" s="245"/>
    </row>
    <row r="3244" spans="4:8">
      <c r="D3244" s="245"/>
      <c r="H3244" s="245"/>
    </row>
    <row r="3245" spans="4:8">
      <c r="D3245" s="245"/>
      <c r="H3245" s="245"/>
    </row>
    <row r="3246" spans="4:8">
      <c r="D3246" s="245"/>
      <c r="H3246" s="245"/>
    </row>
    <row r="3247" spans="4:8">
      <c r="D3247" s="245"/>
      <c r="H3247" s="245"/>
    </row>
    <row r="3248" spans="4:8">
      <c r="D3248" s="245"/>
      <c r="H3248" s="245"/>
    </row>
    <row r="3249" spans="4:8">
      <c r="D3249" s="245"/>
      <c r="H3249" s="245"/>
    </row>
    <row r="3250" spans="4:8">
      <c r="D3250" s="245"/>
      <c r="H3250" s="245"/>
    </row>
    <row r="3251" spans="4:8">
      <c r="D3251" s="245"/>
      <c r="H3251" s="245"/>
    </row>
    <row r="3252" spans="4:8">
      <c r="D3252" s="245"/>
      <c r="H3252" s="245"/>
    </row>
    <row r="3253" spans="4:8">
      <c r="D3253" s="245"/>
      <c r="H3253" s="245"/>
    </row>
    <row r="3254" spans="4:8">
      <c r="D3254" s="245"/>
      <c r="H3254" s="245"/>
    </row>
    <row r="3255" spans="4:8">
      <c r="D3255" s="245"/>
      <c r="H3255" s="245"/>
    </row>
    <row r="3256" spans="4:8">
      <c r="D3256" s="245"/>
      <c r="H3256" s="245"/>
    </row>
    <row r="3257" spans="4:8">
      <c r="D3257" s="245"/>
      <c r="H3257" s="245"/>
    </row>
    <row r="3258" spans="4:8">
      <c r="D3258" s="245"/>
      <c r="H3258" s="245"/>
    </row>
    <row r="3259" spans="4:8">
      <c r="D3259" s="245"/>
      <c r="H3259" s="245"/>
    </row>
    <row r="3260" spans="4:8">
      <c r="D3260" s="245"/>
      <c r="H3260" s="245"/>
    </row>
    <row r="3261" spans="4:8">
      <c r="D3261" s="245"/>
      <c r="H3261" s="245"/>
    </row>
    <row r="3262" spans="4:8">
      <c r="D3262" s="245"/>
      <c r="H3262" s="245"/>
    </row>
    <row r="3263" spans="4:8">
      <c r="D3263" s="245"/>
      <c r="H3263" s="245"/>
    </row>
    <row r="3264" spans="4:8">
      <c r="D3264" s="245"/>
      <c r="H3264" s="245"/>
    </row>
    <row r="3265" spans="4:8">
      <c r="D3265" s="245"/>
      <c r="H3265" s="245"/>
    </row>
    <row r="3266" spans="4:8">
      <c r="D3266" s="245"/>
      <c r="H3266" s="245"/>
    </row>
    <row r="3267" spans="4:8">
      <c r="D3267" s="245"/>
      <c r="H3267" s="245"/>
    </row>
    <row r="3268" spans="4:8">
      <c r="D3268" s="245"/>
      <c r="H3268" s="245"/>
    </row>
    <row r="3269" spans="4:8">
      <c r="D3269" s="245"/>
      <c r="H3269" s="245"/>
    </row>
    <row r="3270" spans="4:8">
      <c r="D3270" s="245"/>
      <c r="H3270" s="245"/>
    </row>
    <row r="3271" spans="4:8">
      <c r="D3271" s="245"/>
      <c r="H3271" s="245"/>
    </row>
    <row r="3272" spans="4:8">
      <c r="D3272" s="245"/>
      <c r="H3272" s="245"/>
    </row>
    <row r="3273" spans="4:8">
      <c r="D3273" s="245"/>
      <c r="H3273" s="245"/>
    </row>
    <row r="3274" spans="4:8">
      <c r="D3274" s="245"/>
      <c r="H3274" s="245"/>
    </row>
    <row r="3275" spans="4:8">
      <c r="D3275" s="245"/>
      <c r="H3275" s="245"/>
    </row>
    <row r="3276" spans="4:8">
      <c r="D3276" s="245"/>
      <c r="H3276" s="245"/>
    </row>
    <row r="3277" spans="4:8">
      <c r="D3277" s="245"/>
      <c r="H3277" s="245"/>
    </row>
    <row r="3278" spans="4:8">
      <c r="D3278" s="245"/>
      <c r="H3278" s="245"/>
    </row>
    <row r="3279" spans="4:8">
      <c r="D3279" s="245"/>
      <c r="H3279" s="245"/>
    </row>
    <row r="3280" spans="4:8">
      <c r="D3280" s="245"/>
      <c r="H3280" s="245"/>
    </row>
    <row r="3281" spans="4:8">
      <c r="D3281" s="245"/>
      <c r="H3281" s="245"/>
    </row>
    <row r="3282" spans="4:8">
      <c r="D3282" s="245"/>
      <c r="H3282" s="245"/>
    </row>
    <row r="3283" spans="4:8">
      <c r="D3283" s="245"/>
      <c r="H3283" s="245"/>
    </row>
    <row r="3284" spans="4:8">
      <c r="D3284" s="245"/>
      <c r="H3284" s="245"/>
    </row>
    <row r="3285" spans="4:8">
      <c r="D3285" s="245"/>
      <c r="H3285" s="245"/>
    </row>
    <row r="3286" spans="4:8">
      <c r="D3286" s="245"/>
      <c r="H3286" s="245"/>
    </row>
    <row r="3287" spans="4:8">
      <c r="D3287" s="245"/>
      <c r="H3287" s="245"/>
    </row>
    <row r="3288" spans="4:8">
      <c r="D3288" s="245"/>
      <c r="H3288" s="245"/>
    </row>
    <row r="3289" spans="4:8">
      <c r="D3289" s="245"/>
      <c r="H3289" s="245"/>
    </row>
    <row r="3290" spans="4:8">
      <c r="D3290" s="245"/>
      <c r="H3290" s="245"/>
    </row>
    <row r="3291" spans="4:8">
      <c r="D3291" s="245"/>
      <c r="H3291" s="245"/>
    </row>
    <row r="3292" spans="4:8">
      <c r="D3292" s="245"/>
      <c r="H3292" s="245"/>
    </row>
    <row r="3293" spans="4:8">
      <c r="D3293" s="245"/>
      <c r="H3293" s="245"/>
    </row>
    <row r="3294" spans="4:8">
      <c r="D3294" s="245"/>
      <c r="H3294" s="245"/>
    </row>
    <row r="3295" spans="4:8">
      <c r="D3295" s="245"/>
      <c r="H3295" s="245"/>
    </row>
    <row r="3296" spans="4:8">
      <c r="D3296" s="245"/>
      <c r="H3296" s="245"/>
    </row>
    <row r="3297" spans="4:8">
      <c r="D3297" s="245"/>
      <c r="H3297" s="245"/>
    </row>
    <row r="3298" spans="4:8">
      <c r="D3298" s="245"/>
      <c r="H3298" s="245"/>
    </row>
    <row r="3299" spans="4:8">
      <c r="D3299" s="245"/>
      <c r="H3299" s="245"/>
    </row>
    <row r="3300" spans="4:8">
      <c r="D3300" s="245"/>
      <c r="H3300" s="245"/>
    </row>
    <row r="3301" spans="4:8">
      <c r="D3301" s="245"/>
      <c r="H3301" s="245"/>
    </row>
    <row r="3302" spans="4:8">
      <c r="D3302" s="245"/>
      <c r="H3302" s="245"/>
    </row>
    <row r="3303" spans="4:8">
      <c r="D3303" s="245"/>
      <c r="H3303" s="245"/>
    </row>
    <row r="3304" spans="4:8">
      <c r="D3304" s="245"/>
      <c r="H3304" s="245"/>
    </row>
    <row r="3305" spans="4:8">
      <c r="D3305" s="245"/>
      <c r="H3305" s="245"/>
    </row>
    <row r="3306" spans="4:8">
      <c r="D3306" s="245"/>
      <c r="H3306" s="245"/>
    </row>
    <row r="3307" spans="4:8">
      <c r="D3307" s="245"/>
      <c r="H3307" s="245"/>
    </row>
    <row r="3308" spans="4:8">
      <c r="D3308" s="245"/>
      <c r="H3308" s="245"/>
    </row>
    <row r="3309" spans="4:8">
      <c r="D3309" s="245"/>
      <c r="H3309" s="245"/>
    </row>
    <row r="3310" spans="4:8">
      <c r="D3310" s="245"/>
      <c r="H3310" s="245"/>
    </row>
    <row r="3311" spans="4:8">
      <c r="D3311" s="245"/>
      <c r="H3311" s="245"/>
    </row>
    <row r="3312" spans="4:8">
      <c r="D3312" s="245"/>
      <c r="H3312" s="245"/>
    </row>
    <row r="3313" spans="4:8">
      <c r="D3313" s="245"/>
      <c r="H3313" s="245"/>
    </row>
    <row r="3314" spans="4:8">
      <c r="D3314" s="245"/>
      <c r="H3314" s="245"/>
    </row>
    <row r="3315" spans="4:8">
      <c r="D3315" s="245"/>
      <c r="H3315" s="245"/>
    </row>
    <row r="3316" spans="4:8">
      <c r="D3316" s="245"/>
      <c r="H3316" s="245"/>
    </row>
    <row r="3317" spans="4:8">
      <c r="D3317" s="245"/>
      <c r="H3317" s="245"/>
    </row>
    <row r="3318" spans="4:8">
      <c r="D3318" s="245"/>
      <c r="H3318" s="245"/>
    </row>
    <row r="3319" spans="4:8">
      <c r="D3319" s="245"/>
      <c r="H3319" s="245"/>
    </row>
    <row r="3320" spans="4:8">
      <c r="D3320" s="245"/>
      <c r="H3320" s="245"/>
    </row>
    <row r="3321" spans="4:8">
      <c r="D3321" s="245"/>
      <c r="H3321" s="245"/>
    </row>
    <row r="3322" spans="4:8">
      <c r="D3322" s="245"/>
      <c r="H3322" s="245"/>
    </row>
    <row r="3323" spans="4:8">
      <c r="D3323" s="245"/>
      <c r="H3323" s="245"/>
    </row>
    <row r="3324" spans="4:8">
      <c r="D3324" s="245"/>
      <c r="H3324" s="245"/>
    </row>
    <row r="3325" spans="4:8">
      <c r="D3325" s="245"/>
      <c r="H3325" s="245"/>
    </row>
    <row r="3326" spans="4:8">
      <c r="D3326" s="245"/>
      <c r="H3326" s="245"/>
    </row>
    <row r="3327" spans="4:8">
      <c r="D3327" s="245"/>
      <c r="H3327" s="245"/>
    </row>
    <row r="3328" spans="4:8">
      <c r="D3328" s="245"/>
      <c r="H3328" s="245"/>
    </row>
    <row r="3329" spans="4:8">
      <c r="D3329" s="245"/>
      <c r="H3329" s="245"/>
    </row>
    <row r="3330" spans="4:8">
      <c r="D3330" s="245"/>
      <c r="H3330" s="245"/>
    </row>
    <row r="3331" spans="4:8">
      <c r="D3331" s="245"/>
      <c r="H3331" s="245"/>
    </row>
    <row r="3332" spans="4:8">
      <c r="D3332" s="245"/>
      <c r="H3332" s="245"/>
    </row>
    <row r="3333" spans="4:8">
      <c r="D3333" s="245"/>
      <c r="H3333" s="245"/>
    </row>
    <row r="3334" spans="4:8">
      <c r="D3334" s="245"/>
      <c r="H3334" s="245"/>
    </row>
    <row r="3335" spans="4:8">
      <c r="D3335" s="245"/>
      <c r="H3335" s="245"/>
    </row>
    <row r="3336" spans="4:8">
      <c r="D3336" s="245"/>
      <c r="H3336" s="245"/>
    </row>
    <row r="3337" spans="4:8">
      <c r="D3337" s="245"/>
      <c r="H3337" s="245"/>
    </row>
    <row r="3338" spans="4:8">
      <c r="D3338" s="245"/>
      <c r="H3338" s="245"/>
    </row>
    <row r="3339" spans="4:8">
      <c r="D3339" s="245"/>
      <c r="H3339" s="245"/>
    </row>
    <row r="3340" spans="4:8">
      <c r="D3340" s="245"/>
      <c r="H3340" s="245"/>
    </row>
    <row r="3341" spans="4:8">
      <c r="D3341" s="245"/>
      <c r="H3341" s="245"/>
    </row>
    <row r="3342" spans="4:8">
      <c r="D3342" s="245"/>
      <c r="H3342" s="245"/>
    </row>
    <row r="3343" spans="4:8">
      <c r="D3343" s="245"/>
      <c r="H3343" s="245"/>
    </row>
    <row r="3344" spans="4:8">
      <c r="D3344" s="245"/>
      <c r="H3344" s="245"/>
    </row>
    <row r="3345" spans="4:8">
      <c r="D3345" s="245"/>
      <c r="H3345" s="245"/>
    </row>
    <row r="3346" spans="4:8">
      <c r="D3346" s="245"/>
      <c r="H3346" s="245"/>
    </row>
    <row r="3347" spans="4:8">
      <c r="D3347" s="245"/>
      <c r="H3347" s="245"/>
    </row>
    <row r="3348" spans="4:8">
      <c r="D3348" s="245"/>
      <c r="H3348" s="245"/>
    </row>
    <row r="3349" spans="4:8">
      <c r="D3349" s="245"/>
      <c r="H3349" s="245"/>
    </row>
    <row r="3350" spans="4:8">
      <c r="D3350" s="245"/>
      <c r="H3350" s="245"/>
    </row>
    <row r="3351" spans="4:8">
      <c r="D3351" s="245"/>
      <c r="H3351" s="245"/>
    </row>
    <row r="3352" spans="4:8">
      <c r="D3352" s="245"/>
      <c r="H3352" s="245"/>
    </row>
    <row r="3353" spans="4:8">
      <c r="D3353" s="245"/>
      <c r="H3353" s="245"/>
    </row>
    <row r="3354" spans="4:8">
      <c r="D3354" s="245"/>
      <c r="H3354" s="245"/>
    </row>
    <row r="3355" spans="4:8">
      <c r="D3355" s="245"/>
      <c r="H3355" s="245"/>
    </row>
    <row r="3356" spans="4:8">
      <c r="D3356" s="245"/>
      <c r="H3356" s="245"/>
    </row>
    <row r="3357" spans="4:8">
      <c r="D3357" s="245"/>
      <c r="H3357" s="245"/>
    </row>
    <row r="3358" spans="4:8">
      <c r="D3358" s="245"/>
      <c r="H3358" s="245"/>
    </row>
    <row r="3359" spans="4:8">
      <c r="D3359" s="245"/>
      <c r="H3359" s="245"/>
    </row>
    <row r="3360" spans="4:8">
      <c r="D3360" s="245"/>
      <c r="H3360" s="245"/>
    </row>
    <row r="3361" spans="4:8">
      <c r="D3361" s="245"/>
      <c r="H3361" s="245"/>
    </row>
    <row r="3362" spans="4:8">
      <c r="D3362" s="245"/>
      <c r="H3362" s="245"/>
    </row>
    <row r="3363" spans="4:8">
      <c r="D3363" s="245"/>
      <c r="H3363" s="245"/>
    </row>
    <row r="3364" spans="4:8">
      <c r="D3364" s="245"/>
      <c r="H3364" s="245"/>
    </row>
    <row r="3365" spans="4:8">
      <c r="D3365" s="245"/>
      <c r="H3365" s="245"/>
    </row>
    <row r="3366" spans="4:8">
      <c r="D3366" s="245"/>
      <c r="H3366" s="245"/>
    </row>
    <row r="3367" spans="4:8">
      <c r="D3367" s="245"/>
      <c r="H3367" s="245"/>
    </row>
    <row r="3368" spans="4:8">
      <c r="D3368" s="245"/>
      <c r="H3368" s="245"/>
    </row>
    <row r="3369" spans="4:8">
      <c r="D3369" s="245"/>
      <c r="H3369" s="245"/>
    </row>
    <row r="3370" spans="4:8">
      <c r="D3370" s="245"/>
      <c r="H3370" s="245"/>
    </row>
    <row r="3371" spans="4:8">
      <c r="D3371" s="245"/>
      <c r="H3371" s="245"/>
    </row>
    <row r="3372" spans="4:8">
      <c r="D3372" s="245"/>
      <c r="H3372" s="245"/>
    </row>
    <row r="3373" spans="4:8">
      <c r="D3373" s="245"/>
      <c r="H3373" s="245"/>
    </row>
    <row r="3374" spans="4:8">
      <c r="D3374" s="245"/>
      <c r="H3374" s="245"/>
    </row>
    <row r="3375" spans="4:8">
      <c r="D3375" s="245"/>
      <c r="H3375" s="245"/>
    </row>
    <row r="3376" spans="4:8">
      <c r="D3376" s="245"/>
      <c r="H3376" s="245"/>
    </row>
    <row r="3377" spans="4:8">
      <c r="D3377" s="245"/>
      <c r="H3377" s="245"/>
    </row>
    <row r="3378" spans="4:8">
      <c r="D3378" s="245"/>
      <c r="H3378" s="245"/>
    </row>
    <row r="3379" spans="4:8">
      <c r="D3379" s="245"/>
      <c r="H3379" s="245"/>
    </row>
    <row r="3380" spans="4:8">
      <c r="D3380" s="245"/>
      <c r="H3380" s="245"/>
    </row>
    <row r="3381" spans="4:8">
      <c r="D3381" s="245"/>
      <c r="H3381" s="245"/>
    </row>
    <row r="3382" spans="4:8">
      <c r="D3382" s="245"/>
      <c r="H3382" s="245"/>
    </row>
    <row r="3383" spans="4:8">
      <c r="D3383" s="245"/>
      <c r="H3383" s="245"/>
    </row>
    <row r="3384" spans="4:8">
      <c r="D3384" s="245"/>
      <c r="H3384" s="245"/>
    </row>
    <row r="3385" spans="4:8">
      <c r="D3385" s="245"/>
      <c r="H3385" s="245"/>
    </row>
    <row r="3386" spans="4:8">
      <c r="D3386" s="245"/>
      <c r="H3386" s="245"/>
    </row>
    <row r="3387" spans="4:8">
      <c r="D3387" s="245"/>
      <c r="H3387" s="245"/>
    </row>
    <row r="3388" spans="4:8">
      <c r="D3388" s="245"/>
      <c r="H3388" s="245"/>
    </row>
    <row r="3389" spans="4:8">
      <c r="D3389" s="245"/>
      <c r="H3389" s="245"/>
    </row>
    <row r="3390" spans="4:8">
      <c r="D3390" s="245"/>
      <c r="H3390" s="245"/>
    </row>
    <row r="3391" spans="4:8">
      <c r="D3391" s="245"/>
      <c r="H3391" s="245"/>
    </row>
    <row r="3392" spans="4:8">
      <c r="D3392" s="245"/>
      <c r="H3392" s="245"/>
    </row>
    <row r="3393" spans="4:8">
      <c r="D3393" s="245"/>
      <c r="H3393" s="245"/>
    </row>
    <row r="3394" spans="4:8">
      <c r="D3394" s="245"/>
      <c r="H3394" s="245"/>
    </row>
    <row r="3395" spans="4:8">
      <c r="D3395" s="245"/>
      <c r="H3395" s="245"/>
    </row>
    <row r="3396" spans="4:8">
      <c r="D3396" s="245"/>
      <c r="H3396" s="245"/>
    </row>
    <row r="3397" spans="4:8">
      <c r="D3397" s="245"/>
      <c r="H3397" s="245"/>
    </row>
    <row r="3398" spans="4:8">
      <c r="D3398" s="245"/>
      <c r="H3398" s="245"/>
    </row>
    <row r="3399" spans="4:8">
      <c r="D3399" s="245"/>
      <c r="H3399" s="245"/>
    </row>
    <row r="3400" spans="4:8">
      <c r="D3400" s="245"/>
      <c r="H3400" s="245"/>
    </row>
    <row r="3401" spans="4:8">
      <c r="D3401" s="245"/>
      <c r="H3401" s="245"/>
    </row>
    <row r="3402" spans="4:8">
      <c r="D3402" s="245"/>
      <c r="H3402" s="245"/>
    </row>
    <row r="3403" spans="4:8">
      <c r="D3403" s="245"/>
      <c r="H3403" s="245"/>
    </row>
    <row r="3404" spans="4:8">
      <c r="D3404" s="245"/>
      <c r="H3404" s="245"/>
    </row>
    <row r="3405" spans="4:8">
      <c r="D3405" s="245"/>
      <c r="H3405" s="245"/>
    </row>
    <row r="3406" spans="4:8">
      <c r="D3406" s="245"/>
      <c r="H3406" s="245"/>
    </row>
    <row r="3407" spans="4:8">
      <c r="D3407" s="245"/>
      <c r="H3407" s="245"/>
    </row>
    <row r="3408" spans="4:8">
      <c r="D3408" s="245"/>
      <c r="H3408" s="245"/>
    </row>
    <row r="3409" spans="4:8">
      <c r="D3409" s="245"/>
      <c r="H3409" s="245"/>
    </row>
    <row r="3410" spans="4:8">
      <c r="D3410" s="245"/>
      <c r="H3410" s="245"/>
    </row>
    <row r="3411" spans="4:8">
      <c r="D3411" s="245"/>
      <c r="H3411" s="245"/>
    </row>
    <row r="3412" spans="4:8">
      <c r="D3412" s="245"/>
      <c r="H3412" s="245"/>
    </row>
    <row r="3413" spans="4:8">
      <c r="D3413" s="245"/>
      <c r="H3413" s="245"/>
    </row>
    <row r="3414" spans="4:8">
      <c r="D3414" s="245"/>
      <c r="H3414" s="245"/>
    </row>
    <row r="3415" spans="4:8">
      <c r="D3415" s="245"/>
      <c r="H3415" s="245"/>
    </row>
    <row r="3416" spans="4:8">
      <c r="D3416" s="245"/>
      <c r="H3416" s="245"/>
    </row>
    <row r="3417" spans="4:8">
      <c r="D3417" s="245"/>
      <c r="H3417" s="245"/>
    </row>
    <row r="3418" spans="4:8">
      <c r="D3418" s="245"/>
      <c r="H3418" s="245"/>
    </row>
    <row r="3419" spans="4:8">
      <c r="D3419" s="245"/>
      <c r="H3419" s="245"/>
    </row>
    <row r="3420" spans="4:8">
      <c r="D3420" s="245"/>
      <c r="H3420" s="245"/>
    </row>
    <row r="3421" spans="4:8">
      <c r="D3421" s="245"/>
      <c r="H3421" s="245"/>
    </row>
    <row r="3422" spans="4:8">
      <c r="D3422" s="245"/>
      <c r="H3422" s="245"/>
    </row>
    <row r="3423" spans="4:8">
      <c r="D3423" s="245"/>
      <c r="H3423" s="245"/>
    </row>
    <row r="3424" spans="4:8">
      <c r="D3424" s="245"/>
      <c r="H3424" s="245"/>
    </row>
    <row r="3425" spans="4:8">
      <c r="D3425" s="245"/>
      <c r="H3425" s="245"/>
    </row>
    <row r="3426" spans="4:8">
      <c r="D3426" s="245"/>
      <c r="H3426" s="245"/>
    </row>
    <row r="3427" spans="4:8">
      <c r="D3427" s="245"/>
      <c r="H3427" s="245"/>
    </row>
    <row r="3428" spans="4:8">
      <c r="D3428" s="245"/>
      <c r="H3428" s="245"/>
    </row>
    <row r="3429" spans="4:8">
      <c r="D3429" s="245"/>
      <c r="H3429" s="245"/>
    </row>
    <row r="3430" spans="4:8">
      <c r="D3430" s="245"/>
      <c r="H3430" s="245"/>
    </row>
    <row r="3431" spans="4:8">
      <c r="D3431" s="245"/>
      <c r="H3431" s="245"/>
    </row>
    <row r="3432" spans="4:8">
      <c r="D3432" s="245"/>
      <c r="H3432" s="245"/>
    </row>
    <row r="3433" spans="4:8">
      <c r="D3433" s="245"/>
      <c r="H3433" s="245"/>
    </row>
    <row r="3434" spans="4:8">
      <c r="D3434" s="245"/>
      <c r="H3434" s="245"/>
    </row>
    <row r="3435" spans="4:8">
      <c r="D3435" s="245"/>
      <c r="H3435" s="245"/>
    </row>
    <row r="3436" spans="4:8">
      <c r="D3436" s="245"/>
      <c r="H3436" s="245"/>
    </row>
    <row r="3437" spans="4:8">
      <c r="D3437" s="245"/>
      <c r="H3437" s="245"/>
    </row>
    <row r="3438" spans="4:8">
      <c r="D3438" s="245"/>
      <c r="H3438" s="245"/>
    </row>
    <row r="3439" spans="4:8">
      <c r="D3439" s="245"/>
      <c r="H3439" s="245"/>
    </row>
    <row r="3440" spans="4:8">
      <c r="D3440" s="245"/>
      <c r="H3440" s="245"/>
    </row>
    <row r="3441" spans="4:8">
      <c r="D3441" s="245"/>
      <c r="H3441" s="245"/>
    </row>
    <row r="3442" spans="4:8">
      <c r="D3442" s="245"/>
      <c r="H3442" s="245"/>
    </row>
    <row r="3443" spans="4:8">
      <c r="D3443" s="245"/>
      <c r="H3443" s="245"/>
    </row>
    <row r="3444" spans="4:8">
      <c r="D3444" s="245"/>
      <c r="H3444" s="245"/>
    </row>
    <row r="3445" spans="4:8">
      <c r="D3445" s="245"/>
      <c r="H3445" s="245"/>
    </row>
    <row r="3446" spans="4:8">
      <c r="D3446" s="245"/>
      <c r="H3446" s="245"/>
    </row>
    <row r="3447" spans="4:8">
      <c r="D3447" s="245"/>
      <c r="H3447" s="245"/>
    </row>
    <row r="3448" spans="4:8">
      <c r="D3448" s="245"/>
      <c r="H3448" s="245"/>
    </row>
    <row r="3449" spans="4:8">
      <c r="D3449" s="245"/>
      <c r="H3449" s="245"/>
    </row>
    <row r="3450" spans="4:8">
      <c r="D3450" s="245"/>
      <c r="H3450" s="245"/>
    </row>
    <row r="3451" spans="4:8">
      <c r="D3451" s="245"/>
      <c r="H3451" s="245"/>
    </row>
    <row r="3452" spans="4:8">
      <c r="D3452" s="245"/>
      <c r="H3452" s="245"/>
    </row>
    <row r="3453" spans="4:8">
      <c r="D3453" s="245"/>
      <c r="H3453" s="245"/>
    </row>
    <row r="3454" spans="4:8">
      <c r="D3454" s="245"/>
      <c r="H3454" s="245"/>
    </row>
    <row r="3455" spans="4:8">
      <c r="D3455" s="245"/>
      <c r="H3455" s="245"/>
    </row>
    <row r="3456" spans="4:8">
      <c r="D3456" s="245"/>
      <c r="H3456" s="245"/>
    </row>
    <row r="3457" spans="4:8">
      <c r="D3457" s="245"/>
      <c r="H3457" s="245"/>
    </row>
    <row r="3458" spans="4:8">
      <c r="D3458" s="245"/>
      <c r="H3458" s="245"/>
    </row>
    <row r="3459" spans="4:8">
      <c r="D3459" s="245"/>
      <c r="H3459" s="245"/>
    </row>
    <row r="3460" spans="4:8">
      <c r="D3460" s="245"/>
      <c r="H3460" s="245"/>
    </row>
    <row r="3461" spans="4:8">
      <c r="D3461" s="245"/>
      <c r="H3461" s="245"/>
    </row>
    <row r="3462" spans="4:8">
      <c r="D3462" s="245"/>
      <c r="H3462" s="245"/>
    </row>
    <row r="3463" spans="4:8">
      <c r="D3463" s="245"/>
      <c r="H3463" s="245"/>
    </row>
    <row r="3464" spans="4:8">
      <c r="D3464" s="245"/>
      <c r="H3464" s="245"/>
    </row>
    <row r="3465" spans="4:8">
      <c r="D3465" s="245"/>
      <c r="H3465" s="245"/>
    </row>
    <row r="3466" spans="4:8">
      <c r="D3466" s="245"/>
      <c r="H3466" s="245"/>
    </row>
    <row r="3467" spans="4:8">
      <c r="D3467" s="245"/>
      <c r="H3467" s="245"/>
    </row>
    <row r="3468" spans="4:8">
      <c r="D3468" s="245"/>
      <c r="H3468" s="245"/>
    </row>
    <row r="3469" spans="4:8">
      <c r="D3469" s="245"/>
      <c r="H3469" s="245"/>
    </row>
    <row r="3470" spans="4:8">
      <c r="D3470" s="245"/>
      <c r="H3470" s="245"/>
    </row>
    <row r="3471" spans="4:8">
      <c r="D3471" s="245"/>
      <c r="H3471" s="245"/>
    </row>
    <row r="3472" spans="4:8">
      <c r="D3472" s="245"/>
      <c r="H3472" s="245"/>
    </row>
    <row r="3473" spans="4:8">
      <c r="D3473" s="245"/>
      <c r="H3473" s="245"/>
    </row>
    <row r="3474" spans="4:8">
      <c r="D3474" s="245"/>
      <c r="H3474" s="245"/>
    </row>
    <row r="3475" spans="4:8">
      <c r="D3475" s="245"/>
      <c r="H3475" s="245"/>
    </row>
    <row r="3476" spans="4:8">
      <c r="D3476" s="245"/>
      <c r="H3476" s="245"/>
    </row>
    <row r="3477" spans="4:8">
      <c r="D3477" s="245"/>
      <c r="H3477" s="245"/>
    </row>
    <row r="3478" spans="4:8">
      <c r="D3478" s="245"/>
      <c r="H3478" s="245"/>
    </row>
    <row r="3479" spans="4:8">
      <c r="D3479" s="245"/>
      <c r="H3479" s="245"/>
    </row>
    <row r="3480" spans="4:8">
      <c r="D3480" s="245"/>
      <c r="H3480" s="245"/>
    </row>
    <row r="3481" spans="4:8">
      <c r="D3481" s="245"/>
      <c r="H3481" s="245"/>
    </row>
    <row r="3482" spans="4:8">
      <c r="D3482" s="245"/>
      <c r="H3482" s="245"/>
    </row>
    <row r="3483" spans="4:8">
      <c r="D3483" s="245"/>
      <c r="H3483" s="245"/>
    </row>
    <row r="3484" spans="4:8">
      <c r="D3484" s="245"/>
      <c r="H3484" s="245"/>
    </row>
    <row r="3485" spans="4:8">
      <c r="D3485" s="245"/>
      <c r="H3485" s="245"/>
    </row>
    <row r="3486" spans="4:8">
      <c r="D3486" s="245"/>
      <c r="H3486" s="245"/>
    </row>
    <row r="3487" spans="4:8">
      <c r="D3487" s="245"/>
      <c r="H3487" s="245"/>
    </row>
    <row r="3488" spans="4:8">
      <c r="D3488" s="245"/>
      <c r="H3488" s="245"/>
    </row>
    <row r="3489" spans="4:8">
      <c r="D3489" s="245"/>
      <c r="H3489" s="245"/>
    </row>
    <row r="3490" spans="4:8">
      <c r="D3490" s="245"/>
      <c r="H3490" s="245"/>
    </row>
    <row r="3491" spans="4:8">
      <c r="D3491" s="245"/>
      <c r="H3491" s="245"/>
    </row>
    <row r="3492" spans="4:8">
      <c r="D3492" s="245"/>
      <c r="H3492" s="245"/>
    </row>
    <row r="3493" spans="4:8">
      <c r="D3493" s="245"/>
      <c r="H3493" s="245"/>
    </row>
    <row r="3494" spans="4:8">
      <c r="D3494" s="245"/>
      <c r="H3494" s="245"/>
    </row>
    <row r="3495" spans="4:8">
      <c r="D3495" s="245"/>
      <c r="H3495" s="245"/>
    </row>
    <row r="3496" spans="4:8">
      <c r="D3496" s="245"/>
      <c r="H3496" s="245"/>
    </row>
    <row r="3497" spans="4:8">
      <c r="D3497" s="245"/>
      <c r="H3497" s="245"/>
    </row>
    <row r="3498" spans="4:8">
      <c r="D3498" s="245"/>
      <c r="H3498" s="245"/>
    </row>
    <row r="3499" spans="4:8">
      <c r="D3499" s="245"/>
      <c r="H3499" s="245"/>
    </row>
    <row r="3500" spans="4:8">
      <c r="D3500" s="245"/>
      <c r="H3500" s="245"/>
    </row>
    <row r="3501" spans="4:8">
      <c r="D3501" s="245"/>
      <c r="H3501" s="245"/>
    </row>
    <row r="3502" spans="4:8">
      <c r="D3502" s="245"/>
      <c r="H3502" s="245"/>
    </row>
    <row r="3503" spans="4:8">
      <c r="D3503" s="245"/>
      <c r="H3503" s="245"/>
    </row>
    <row r="3504" spans="4:8">
      <c r="D3504" s="245"/>
      <c r="H3504" s="245"/>
    </row>
    <row r="3505" spans="4:8">
      <c r="D3505" s="245"/>
      <c r="H3505" s="245"/>
    </row>
    <row r="3506" spans="4:8">
      <c r="D3506" s="245"/>
      <c r="H3506" s="245"/>
    </row>
    <row r="3507" spans="4:8">
      <c r="D3507" s="245"/>
      <c r="H3507" s="245"/>
    </row>
    <row r="3508" spans="4:8">
      <c r="D3508" s="245"/>
      <c r="H3508" s="245"/>
    </row>
    <row r="3509" spans="4:8">
      <c r="D3509" s="245"/>
      <c r="H3509" s="245"/>
    </row>
    <row r="3510" spans="4:8">
      <c r="D3510" s="245"/>
      <c r="H3510" s="245"/>
    </row>
    <row r="3511" spans="4:8">
      <c r="D3511" s="245"/>
      <c r="H3511" s="245"/>
    </row>
    <row r="3512" spans="4:8">
      <c r="D3512" s="245"/>
      <c r="H3512" s="245"/>
    </row>
    <row r="3513" spans="4:8">
      <c r="D3513" s="245"/>
      <c r="H3513" s="245"/>
    </row>
    <row r="3514" spans="4:8">
      <c r="D3514" s="245"/>
      <c r="H3514" s="245"/>
    </row>
    <row r="3515" spans="4:8">
      <c r="D3515" s="245"/>
      <c r="H3515" s="245"/>
    </row>
    <row r="3516" spans="4:8">
      <c r="D3516" s="245"/>
      <c r="H3516" s="245"/>
    </row>
    <row r="3517" spans="4:8">
      <c r="D3517" s="245"/>
      <c r="H3517" s="245"/>
    </row>
    <row r="3518" spans="4:8">
      <c r="D3518" s="245"/>
      <c r="H3518" s="245"/>
    </row>
    <row r="3519" spans="4:8">
      <c r="D3519" s="245"/>
      <c r="H3519" s="245"/>
    </row>
    <row r="3520" spans="4:8">
      <c r="D3520" s="245"/>
      <c r="H3520" s="245"/>
    </row>
    <row r="3521" spans="4:8">
      <c r="D3521" s="245"/>
      <c r="H3521" s="245"/>
    </row>
    <row r="3522" spans="4:8">
      <c r="D3522" s="245"/>
      <c r="H3522" s="245"/>
    </row>
    <row r="3523" spans="4:8">
      <c r="D3523" s="245"/>
      <c r="H3523" s="245"/>
    </row>
    <row r="3524" spans="4:8">
      <c r="D3524" s="245"/>
      <c r="H3524" s="245"/>
    </row>
    <row r="3525" spans="4:8">
      <c r="D3525" s="245"/>
      <c r="H3525" s="245"/>
    </row>
    <row r="3526" spans="4:8">
      <c r="D3526" s="245"/>
      <c r="H3526" s="245"/>
    </row>
    <row r="3527" spans="4:8">
      <c r="D3527" s="245"/>
      <c r="H3527" s="245"/>
    </row>
    <row r="3528" spans="4:8">
      <c r="D3528" s="245"/>
      <c r="H3528" s="245"/>
    </row>
    <row r="3529" spans="4:8">
      <c r="D3529" s="245"/>
      <c r="H3529" s="245"/>
    </row>
    <row r="3530" spans="4:8">
      <c r="D3530" s="245"/>
      <c r="H3530" s="245"/>
    </row>
    <row r="3531" spans="4:8">
      <c r="D3531" s="245"/>
      <c r="H3531" s="245"/>
    </row>
    <row r="3532" spans="4:8">
      <c r="D3532" s="245"/>
      <c r="H3532" s="245"/>
    </row>
    <row r="3533" spans="4:8">
      <c r="D3533" s="245"/>
      <c r="H3533" s="245"/>
    </row>
    <row r="3534" spans="4:8">
      <c r="D3534" s="245"/>
      <c r="H3534" s="245"/>
    </row>
    <row r="3535" spans="4:8">
      <c r="D3535" s="245"/>
      <c r="H3535" s="245"/>
    </row>
    <row r="3536" spans="4:8">
      <c r="D3536" s="245"/>
      <c r="H3536" s="245"/>
    </row>
    <row r="3537" spans="4:8">
      <c r="D3537" s="245"/>
      <c r="H3537" s="245"/>
    </row>
    <row r="3538" spans="4:8">
      <c r="D3538" s="245"/>
      <c r="H3538" s="245"/>
    </row>
    <row r="3539" spans="4:8">
      <c r="D3539" s="245"/>
      <c r="H3539" s="245"/>
    </row>
    <row r="3540" spans="4:8">
      <c r="D3540" s="245"/>
      <c r="H3540" s="245"/>
    </row>
    <row r="3541" spans="4:8">
      <c r="D3541" s="245"/>
      <c r="H3541" s="245"/>
    </row>
    <row r="3542" spans="4:8">
      <c r="D3542" s="245"/>
      <c r="H3542" s="245"/>
    </row>
    <row r="3543" spans="4:8">
      <c r="D3543" s="245"/>
      <c r="H3543" s="245"/>
    </row>
    <row r="3544" spans="4:8">
      <c r="D3544" s="245"/>
      <c r="H3544" s="245"/>
    </row>
    <row r="3545" spans="4:8">
      <c r="D3545" s="245"/>
      <c r="H3545" s="245"/>
    </row>
    <row r="3546" spans="4:8">
      <c r="D3546" s="245"/>
      <c r="H3546" s="245"/>
    </row>
    <row r="3547" spans="4:8">
      <c r="D3547" s="245"/>
      <c r="H3547" s="245"/>
    </row>
    <row r="3548" spans="4:8">
      <c r="D3548" s="245"/>
      <c r="H3548" s="245"/>
    </row>
    <row r="3549" spans="4:8">
      <c r="D3549" s="245"/>
      <c r="H3549" s="245"/>
    </row>
    <row r="3550" spans="4:8">
      <c r="D3550" s="245"/>
      <c r="H3550" s="245"/>
    </row>
    <row r="3551" spans="4:8">
      <c r="D3551" s="245"/>
      <c r="H3551" s="245"/>
    </row>
    <row r="3552" spans="4:8">
      <c r="D3552" s="245"/>
      <c r="H3552" s="245"/>
    </row>
    <row r="3553" spans="4:8">
      <c r="D3553" s="245"/>
      <c r="H3553" s="245"/>
    </row>
    <row r="3554" spans="4:8">
      <c r="D3554" s="245"/>
      <c r="H3554" s="245"/>
    </row>
    <row r="3555" spans="4:8">
      <c r="D3555" s="245"/>
      <c r="H3555" s="245"/>
    </row>
    <row r="3556" spans="4:8">
      <c r="D3556" s="245"/>
      <c r="H3556" s="245"/>
    </row>
    <row r="3557" spans="4:8">
      <c r="D3557" s="245"/>
      <c r="H3557" s="245"/>
    </row>
    <row r="3558" spans="4:8">
      <c r="D3558" s="245"/>
      <c r="H3558" s="245"/>
    </row>
    <row r="3559" spans="4:8">
      <c r="D3559" s="245"/>
      <c r="H3559" s="245"/>
    </row>
    <row r="3560" spans="4:8">
      <c r="D3560" s="245"/>
      <c r="H3560" s="245"/>
    </row>
    <row r="3561" spans="4:8">
      <c r="D3561" s="245"/>
      <c r="H3561" s="245"/>
    </row>
    <row r="3562" spans="4:8">
      <c r="D3562" s="245"/>
      <c r="H3562" s="245"/>
    </row>
    <row r="3563" spans="4:8">
      <c r="D3563" s="245"/>
      <c r="H3563" s="245"/>
    </row>
    <row r="3564" spans="4:8">
      <c r="D3564" s="245"/>
      <c r="H3564" s="245"/>
    </row>
    <row r="3565" spans="4:8">
      <c r="D3565" s="245"/>
      <c r="H3565" s="245"/>
    </row>
    <row r="3566" spans="4:8">
      <c r="D3566" s="245"/>
      <c r="H3566" s="245"/>
    </row>
    <row r="3567" spans="4:8">
      <c r="D3567" s="245"/>
      <c r="H3567" s="245"/>
    </row>
    <row r="3568" spans="4:8">
      <c r="D3568" s="245"/>
      <c r="H3568" s="245"/>
    </row>
    <row r="3569" spans="4:8">
      <c r="D3569" s="245"/>
      <c r="H3569" s="245"/>
    </row>
    <row r="3570" spans="4:8">
      <c r="D3570" s="245"/>
      <c r="H3570" s="245"/>
    </row>
    <row r="3571" spans="4:8">
      <c r="D3571" s="245"/>
      <c r="H3571" s="245"/>
    </row>
    <row r="3572" spans="4:8">
      <c r="D3572" s="245"/>
      <c r="H3572" s="245"/>
    </row>
    <row r="3573" spans="4:8">
      <c r="D3573" s="245"/>
      <c r="H3573" s="245"/>
    </row>
    <row r="3574" spans="4:8">
      <c r="D3574" s="245"/>
      <c r="H3574" s="245"/>
    </row>
    <row r="3575" spans="4:8">
      <c r="D3575" s="245"/>
      <c r="H3575" s="245"/>
    </row>
    <row r="3576" spans="4:8">
      <c r="D3576" s="245"/>
      <c r="H3576" s="245"/>
    </row>
    <row r="3577" spans="4:8">
      <c r="D3577" s="245"/>
      <c r="H3577" s="245"/>
    </row>
    <row r="3578" spans="4:8">
      <c r="D3578" s="245"/>
      <c r="H3578" s="245"/>
    </row>
    <row r="3579" spans="4:8">
      <c r="D3579" s="245"/>
      <c r="H3579" s="245"/>
    </row>
    <row r="3580" spans="4:8">
      <c r="D3580" s="245"/>
      <c r="H3580" s="245"/>
    </row>
    <row r="3581" spans="4:8">
      <c r="D3581" s="245"/>
      <c r="H3581" s="245"/>
    </row>
    <row r="3582" spans="4:8">
      <c r="D3582" s="245"/>
      <c r="H3582" s="245"/>
    </row>
    <row r="3583" spans="4:8">
      <c r="D3583" s="245"/>
      <c r="H3583" s="245"/>
    </row>
    <row r="3584" spans="4:8">
      <c r="D3584" s="245"/>
      <c r="H3584" s="245"/>
    </row>
    <row r="3585" spans="4:8">
      <c r="D3585" s="245"/>
      <c r="H3585" s="245"/>
    </row>
    <row r="3586" spans="4:8">
      <c r="D3586" s="245"/>
      <c r="H3586" s="245"/>
    </row>
    <row r="3587" spans="4:8">
      <c r="D3587" s="245"/>
      <c r="H3587" s="245"/>
    </row>
    <row r="3588" spans="4:8">
      <c r="D3588" s="245"/>
      <c r="H3588" s="245"/>
    </row>
    <row r="3589" spans="4:8">
      <c r="D3589" s="245"/>
      <c r="H3589" s="245"/>
    </row>
    <row r="3590" spans="4:8">
      <c r="D3590" s="245"/>
      <c r="H3590" s="245"/>
    </row>
    <row r="3591" spans="4:8">
      <c r="D3591" s="245"/>
      <c r="H3591" s="245"/>
    </row>
    <row r="3592" spans="4:8">
      <c r="D3592" s="245"/>
      <c r="H3592" s="245"/>
    </row>
    <row r="3593" spans="4:8">
      <c r="D3593" s="245"/>
      <c r="H3593" s="245"/>
    </row>
    <row r="3594" spans="4:8">
      <c r="D3594" s="245"/>
      <c r="H3594" s="245"/>
    </row>
    <row r="3595" spans="4:8">
      <c r="D3595" s="245"/>
      <c r="H3595" s="245"/>
    </row>
    <row r="3596" spans="4:8">
      <c r="D3596" s="245"/>
      <c r="H3596" s="245"/>
    </row>
    <row r="3597" spans="4:8">
      <c r="D3597" s="245"/>
      <c r="H3597" s="245"/>
    </row>
    <row r="3598" spans="4:8">
      <c r="D3598" s="245"/>
      <c r="H3598" s="245"/>
    </row>
    <row r="3599" spans="4:8">
      <c r="D3599" s="245"/>
      <c r="H3599" s="245"/>
    </row>
    <row r="3600" spans="4:8">
      <c r="D3600" s="245"/>
      <c r="H3600" s="245"/>
    </row>
    <row r="3601" spans="4:8">
      <c r="D3601" s="245"/>
      <c r="H3601" s="245"/>
    </row>
    <row r="3602" spans="4:8">
      <c r="D3602" s="245"/>
      <c r="H3602" s="245"/>
    </row>
    <row r="3603" spans="4:8">
      <c r="D3603" s="245"/>
      <c r="H3603" s="245"/>
    </row>
    <row r="3604" spans="4:8">
      <c r="D3604" s="245"/>
      <c r="H3604" s="245"/>
    </row>
    <row r="3605" spans="4:8">
      <c r="D3605" s="245"/>
      <c r="H3605" s="245"/>
    </row>
    <row r="3606" spans="4:8">
      <c r="D3606" s="245"/>
      <c r="H3606" s="245"/>
    </row>
    <row r="3607" spans="4:8">
      <c r="D3607" s="245"/>
      <c r="H3607" s="245"/>
    </row>
    <row r="3608" spans="4:8">
      <c r="D3608" s="245"/>
      <c r="H3608" s="245"/>
    </row>
    <row r="3609" spans="4:8">
      <c r="D3609" s="245"/>
      <c r="H3609" s="245"/>
    </row>
    <row r="3610" spans="4:8">
      <c r="D3610" s="245"/>
      <c r="H3610" s="245"/>
    </row>
    <row r="3611" spans="4:8">
      <c r="D3611" s="245"/>
      <c r="H3611" s="245"/>
    </row>
    <row r="3612" spans="4:8">
      <c r="D3612" s="245"/>
      <c r="H3612" s="245"/>
    </row>
    <row r="3613" spans="4:8">
      <c r="D3613" s="245"/>
      <c r="H3613" s="245"/>
    </row>
    <row r="3614" spans="4:8">
      <c r="D3614" s="245"/>
      <c r="H3614" s="245"/>
    </row>
    <row r="3615" spans="4:8">
      <c r="D3615" s="245"/>
      <c r="H3615" s="245"/>
    </row>
    <row r="3616" spans="4:8">
      <c r="D3616" s="245"/>
      <c r="H3616" s="245"/>
    </row>
    <row r="3617" spans="4:8">
      <c r="D3617" s="245"/>
      <c r="H3617" s="245"/>
    </row>
    <row r="3618" spans="4:8">
      <c r="D3618" s="245"/>
      <c r="H3618" s="245"/>
    </row>
    <row r="3619" spans="4:8">
      <c r="D3619" s="245"/>
      <c r="H3619" s="245"/>
    </row>
    <row r="3620" spans="4:8">
      <c r="D3620" s="245"/>
      <c r="H3620" s="245"/>
    </row>
    <row r="3621" spans="4:8">
      <c r="D3621" s="245"/>
      <c r="H3621" s="245"/>
    </row>
    <row r="3622" spans="4:8">
      <c r="D3622" s="245"/>
      <c r="H3622" s="245"/>
    </row>
    <row r="3623" spans="4:8">
      <c r="D3623" s="245"/>
      <c r="H3623" s="245"/>
    </row>
    <row r="3624" spans="4:8">
      <c r="D3624" s="245"/>
      <c r="H3624" s="245"/>
    </row>
    <row r="3625" spans="4:8">
      <c r="D3625" s="245"/>
      <c r="H3625" s="245"/>
    </row>
    <row r="3626" spans="4:8">
      <c r="D3626" s="245"/>
      <c r="H3626" s="245"/>
    </row>
    <row r="3627" spans="4:8">
      <c r="D3627" s="245"/>
      <c r="H3627" s="245"/>
    </row>
    <row r="3628" spans="4:8">
      <c r="D3628" s="245"/>
      <c r="H3628" s="245"/>
    </row>
    <row r="3629" spans="4:8">
      <c r="D3629" s="245"/>
      <c r="H3629" s="245"/>
    </row>
    <row r="3630" spans="4:8">
      <c r="D3630" s="245"/>
      <c r="H3630" s="245"/>
    </row>
    <row r="3631" spans="4:8">
      <c r="D3631" s="245"/>
      <c r="H3631" s="245"/>
    </row>
    <row r="3632" spans="4:8">
      <c r="D3632" s="245"/>
      <c r="H3632" s="245"/>
    </row>
    <row r="3633" spans="4:8">
      <c r="D3633" s="245"/>
      <c r="H3633" s="245"/>
    </row>
    <row r="3634" spans="4:8">
      <c r="D3634" s="245"/>
      <c r="H3634" s="245"/>
    </row>
    <row r="3635" spans="4:8">
      <c r="D3635" s="245"/>
      <c r="H3635" s="245"/>
    </row>
    <row r="3636" spans="4:8">
      <c r="D3636" s="245"/>
      <c r="H3636" s="245"/>
    </row>
    <row r="3637" spans="4:8">
      <c r="D3637" s="245"/>
      <c r="H3637" s="245"/>
    </row>
    <row r="3638" spans="4:8">
      <c r="D3638" s="245"/>
      <c r="H3638" s="245"/>
    </row>
    <row r="3639" spans="4:8">
      <c r="D3639" s="245"/>
      <c r="H3639" s="245"/>
    </row>
    <row r="3640" spans="4:8">
      <c r="D3640" s="245"/>
      <c r="H3640" s="245"/>
    </row>
    <row r="3641" spans="4:8">
      <c r="D3641" s="245"/>
      <c r="H3641" s="245"/>
    </row>
    <row r="3642" spans="4:8">
      <c r="D3642" s="245"/>
      <c r="H3642" s="245"/>
    </row>
    <row r="3643" spans="4:8">
      <c r="D3643" s="245"/>
      <c r="H3643" s="245"/>
    </row>
    <row r="3644" spans="4:8">
      <c r="D3644" s="245"/>
      <c r="H3644" s="245"/>
    </row>
    <row r="3645" spans="4:8">
      <c r="D3645" s="245"/>
      <c r="H3645" s="245"/>
    </row>
    <row r="3646" spans="4:8">
      <c r="D3646" s="245"/>
      <c r="H3646" s="245"/>
    </row>
    <row r="3647" spans="4:8">
      <c r="D3647" s="245"/>
      <c r="H3647" s="245"/>
    </row>
    <row r="3648" spans="4:8">
      <c r="D3648" s="245"/>
      <c r="H3648" s="245"/>
    </row>
    <row r="3649" spans="4:8">
      <c r="D3649" s="245"/>
      <c r="H3649" s="245"/>
    </row>
    <row r="3650" spans="4:8">
      <c r="D3650" s="245"/>
      <c r="H3650" s="245"/>
    </row>
    <row r="3651" spans="4:8">
      <c r="D3651" s="245"/>
      <c r="H3651" s="245"/>
    </row>
    <row r="3652" spans="4:8">
      <c r="D3652" s="245"/>
      <c r="H3652" s="245"/>
    </row>
    <row r="3653" spans="4:8">
      <c r="D3653" s="245"/>
      <c r="H3653" s="245"/>
    </row>
    <row r="3654" spans="4:8">
      <c r="D3654" s="245"/>
      <c r="H3654" s="245"/>
    </row>
    <row r="3655" spans="4:8">
      <c r="D3655" s="245"/>
      <c r="H3655" s="245"/>
    </row>
    <row r="3656" spans="4:8">
      <c r="D3656" s="245"/>
      <c r="H3656" s="245"/>
    </row>
    <row r="3657" spans="4:8">
      <c r="D3657" s="245"/>
      <c r="H3657" s="245"/>
    </row>
    <row r="3658" spans="4:8">
      <c r="D3658" s="245"/>
      <c r="H3658" s="245"/>
    </row>
    <row r="3659" spans="4:8">
      <c r="D3659" s="245"/>
      <c r="H3659" s="245"/>
    </row>
    <row r="3660" spans="4:8">
      <c r="D3660" s="245"/>
      <c r="H3660" s="245"/>
    </row>
    <row r="3661" spans="4:8">
      <c r="D3661" s="245"/>
      <c r="H3661" s="245"/>
    </row>
    <row r="3662" spans="4:8">
      <c r="D3662" s="245"/>
      <c r="H3662" s="245"/>
    </row>
    <row r="3663" spans="4:8">
      <c r="D3663" s="245"/>
      <c r="H3663" s="245"/>
    </row>
    <row r="3664" spans="4:8">
      <c r="D3664" s="245"/>
      <c r="H3664" s="245"/>
    </row>
    <row r="3665" spans="4:8">
      <c r="D3665" s="245"/>
      <c r="H3665" s="245"/>
    </row>
    <row r="3666" spans="4:8">
      <c r="D3666" s="245"/>
      <c r="H3666" s="245"/>
    </row>
    <row r="3667" spans="4:8">
      <c r="D3667" s="245"/>
      <c r="H3667" s="245"/>
    </row>
    <row r="3668" spans="4:8">
      <c r="D3668" s="245"/>
      <c r="H3668" s="245"/>
    </row>
    <row r="3669" spans="4:8">
      <c r="D3669" s="245"/>
      <c r="H3669" s="245"/>
    </row>
    <row r="3670" spans="4:8">
      <c r="D3670" s="245"/>
      <c r="H3670" s="245"/>
    </row>
    <row r="3671" spans="4:8">
      <c r="D3671" s="245"/>
      <c r="H3671" s="245"/>
    </row>
    <row r="3672" spans="4:8">
      <c r="D3672" s="245"/>
      <c r="H3672" s="245"/>
    </row>
    <row r="3673" spans="4:8">
      <c r="D3673" s="245"/>
      <c r="H3673" s="245"/>
    </row>
    <row r="3674" spans="4:8">
      <c r="D3674" s="245"/>
      <c r="H3674" s="245"/>
    </row>
    <row r="3675" spans="4:8">
      <c r="D3675" s="245"/>
      <c r="H3675" s="245"/>
    </row>
    <row r="3676" spans="4:8">
      <c r="D3676" s="245"/>
      <c r="H3676" s="245"/>
    </row>
    <row r="3677" spans="4:8">
      <c r="D3677" s="245"/>
      <c r="H3677" s="245"/>
    </row>
    <row r="3678" spans="4:8">
      <c r="D3678" s="245"/>
      <c r="H3678" s="245"/>
    </row>
    <row r="3679" spans="4:8">
      <c r="D3679" s="245"/>
      <c r="H3679" s="245"/>
    </row>
    <row r="3680" spans="4:8">
      <c r="D3680" s="245"/>
      <c r="H3680" s="245"/>
    </row>
    <row r="3681" spans="4:8">
      <c r="D3681" s="245"/>
      <c r="H3681" s="245"/>
    </row>
    <row r="3682" spans="4:8">
      <c r="D3682" s="245"/>
      <c r="H3682" s="245"/>
    </row>
    <row r="3683" spans="4:8">
      <c r="D3683" s="245"/>
      <c r="H3683" s="245"/>
    </row>
    <row r="3684" spans="4:8">
      <c r="D3684" s="245"/>
      <c r="H3684" s="245"/>
    </row>
    <row r="3685" spans="4:8">
      <c r="D3685" s="245"/>
      <c r="H3685" s="245"/>
    </row>
    <row r="3686" spans="4:8">
      <c r="D3686" s="245"/>
      <c r="H3686" s="245"/>
    </row>
    <row r="3687" spans="4:8">
      <c r="D3687" s="245"/>
      <c r="H3687" s="245"/>
    </row>
    <row r="3688" spans="4:8">
      <c r="D3688" s="245"/>
      <c r="H3688" s="245"/>
    </row>
    <row r="3689" spans="4:8">
      <c r="D3689" s="245"/>
      <c r="H3689" s="245"/>
    </row>
    <row r="3690" spans="4:8">
      <c r="D3690" s="245"/>
      <c r="H3690" s="245"/>
    </row>
    <row r="3691" spans="4:8">
      <c r="D3691" s="245"/>
      <c r="H3691" s="245"/>
    </row>
    <row r="3692" spans="4:8">
      <c r="D3692" s="245"/>
      <c r="H3692" s="245"/>
    </row>
    <row r="3693" spans="4:8">
      <c r="D3693" s="245"/>
      <c r="H3693" s="245"/>
    </row>
    <row r="3694" spans="4:8">
      <c r="D3694" s="245"/>
      <c r="H3694" s="245"/>
    </row>
    <row r="3695" spans="4:8">
      <c r="D3695" s="245"/>
      <c r="H3695" s="245"/>
    </row>
    <row r="3696" spans="4:8">
      <c r="D3696" s="245"/>
      <c r="H3696" s="245"/>
    </row>
    <row r="3697" spans="4:8">
      <c r="D3697" s="245"/>
      <c r="H3697" s="245"/>
    </row>
    <row r="3698" spans="4:8">
      <c r="D3698" s="245"/>
      <c r="H3698" s="245"/>
    </row>
    <row r="3699" spans="4:8">
      <c r="D3699" s="245"/>
      <c r="H3699" s="245"/>
    </row>
    <row r="3700" spans="4:8">
      <c r="D3700" s="245"/>
      <c r="H3700" s="245"/>
    </row>
    <row r="3701" spans="4:8">
      <c r="D3701" s="245"/>
      <c r="H3701" s="245"/>
    </row>
    <row r="3702" spans="4:8">
      <c r="D3702" s="245"/>
      <c r="H3702" s="245"/>
    </row>
    <row r="3703" spans="4:8">
      <c r="D3703" s="245"/>
      <c r="H3703" s="245"/>
    </row>
    <row r="3704" spans="4:8">
      <c r="D3704" s="245"/>
      <c r="H3704" s="245"/>
    </row>
    <row r="3705" spans="4:8">
      <c r="D3705" s="245"/>
      <c r="H3705" s="245"/>
    </row>
    <row r="3706" spans="4:8">
      <c r="D3706" s="245"/>
      <c r="H3706" s="245"/>
    </row>
    <row r="3707" spans="4:8">
      <c r="D3707" s="245"/>
      <c r="H3707" s="245"/>
    </row>
    <row r="3708" spans="4:8">
      <c r="D3708" s="245"/>
      <c r="H3708" s="245"/>
    </row>
    <row r="3709" spans="4:8">
      <c r="D3709" s="245"/>
      <c r="H3709" s="245"/>
    </row>
    <row r="3710" spans="4:8">
      <c r="D3710" s="245"/>
      <c r="H3710" s="245"/>
    </row>
    <row r="3711" spans="4:8">
      <c r="D3711" s="245"/>
      <c r="H3711" s="245"/>
    </row>
    <row r="3712" spans="4:8">
      <c r="D3712" s="245"/>
      <c r="H3712" s="245"/>
    </row>
    <row r="3713" spans="4:8">
      <c r="D3713" s="245"/>
      <c r="H3713" s="245"/>
    </row>
    <row r="3714" spans="4:8">
      <c r="D3714" s="245"/>
      <c r="H3714" s="245"/>
    </row>
    <row r="3715" spans="4:8">
      <c r="D3715" s="245"/>
      <c r="H3715" s="245"/>
    </row>
    <row r="3716" spans="4:8">
      <c r="D3716" s="245"/>
      <c r="H3716" s="245"/>
    </row>
    <row r="3717" spans="4:8">
      <c r="D3717" s="245"/>
      <c r="H3717" s="245"/>
    </row>
    <row r="3718" spans="4:8">
      <c r="D3718" s="245"/>
      <c r="H3718" s="245"/>
    </row>
    <row r="3719" spans="4:8">
      <c r="D3719" s="245"/>
      <c r="H3719" s="245"/>
    </row>
    <row r="3720" spans="4:8">
      <c r="D3720" s="245"/>
      <c r="H3720" s="245"/>
    </row>
    <row r="3721" spans="4:8">
      <c r="D3721" s="245"/>
      <c r="H3721" s="245"/>
    </row>
    <row r="3722" spans="4:8">
      <c r="D3722" s="245"/>
      <c r="H3722" s="245"/>
    </row>
    <row r="3723" spans="4:8">
      <c r="D3723" s="245"/>
      <c r="H3723" s="245"/>
    </row>
    <row r="3724" spans="4:8">
      <c r="D3724" s="245"/>
      <c r="H3724" s="245"/>
    </row>
    <row r="3725" spans="4:8">
      <c r="D3725" s="245"/>
      <c r="H3725" s="245"/>
    </row>
    <row r="3726" spans="4:8">
      <c r="D3726" s="245"/>
      <c r="H3726" s="245"/>
    </row>
    <row r="3727" spans="4:8">
      <c r="D3727" s="245"/>
      <c r="H3727" s="245"/>
    </row>
    <row r="3728" spans="4:8">
      <c r="D3728" s="245"/>
      <c r="H3728" s="245"/>
    </row>
    <row r="3729" spans="4:8">
      <c r="D3729" s="245"/>
      <c r="H3729" s="245"/>
    </row>
    <row r="3730" spans="4:8">
      <c r="D3730" s="245"/>
      <c r="H3730" s="245"/>
    </row>
    <row r="3731" spans="4:8">
      <c r="D3731" s="245"/>
      <c r="H3731" s="245"/>
    </row>
    <row r="3732" spans="4:8">
      <c r="D3732" s="245"/>
      <c r="H3732" s="245"/>
    </row>
    <row r="3733" spans="4:8">
      <c r="D3733" s="245"/>
      <c r="H3733" s="245"/>
    </row>
    <row r="3734" spans="4:8">
      <c r="D3734" s="245"/>
      <c r="H3734" s="245"/>
    </row>
    <row r="3735" spans="4:8">
      <c r="D3735" s="245"/>
      <c r="H3735" s="245"/>
    </row>
    <row r="3736" spans="4:8">
      <c r="D3736" s="245"/>
      <c r="H3736" s="245"/>
    </row>
    <row r="3737" spans="4:8">
      <c r="D3737" s="245"/>
      <c r="H3737" s="245"/>
    </row>
    <row r="3738" spans="4:8">
      <c r="D3738" s="245"/>
      <c r="H3738" s="245"/>
    </row>
    <row r="3739" spans="4:8">
      <c r="D3739" s="245"/>
      <c r="H3739" s="245"/>
    </row>
    <row r="3740" spans="4:8">
      <c r="D3740" s="245"/>
      <c r="H3740" s="245"/>
    </row>
    <row r="3741" spans="4:8">
      <c r="D3741" s="245"/>
      <c r="H3741" s="245"/>
    </row>
    <row r="3742" spans="4:8">
      <c r="D3742" s="245"/>
      <c r="H3742" s="245"/>
    </row>
    <row r="3743" spans="4:8">
      <c r="D3743" s="245"/>
      <c r="H3743" s="245"/>
    </row>
    <row r="3744" spans="4:8">
      <c r="D3744" s="245"/>
      <c r="H3744" s="245"/>
    </row>
    <row r="3745" spans="4:8">
      <c r="D3745" s="245"/>
      <c r="H3745" s="245"/>
    </row>
    <row r="3746" spans="4:8">
      <c r="D3746" s="245"/>
      <c r="H3746" s="245"/>
    </row>
    <row r="3747" spans="4:8">
      <c r="D3747" s="245"/>
      <c r="H3747" s="245"/>
    </row>
    <row r="3748" spans="4:8">
      <c r="D3748" s="245"/>
      <c r="H3748" s="245"/>
    </row>
    <row r="3749" spans="4:8">
      <c r="D3749" s="245"/>
      <c r="H3749" s="245"/>
    </row>
    <row r="3750" spans="4:8">
      <c r="D3750" s="245"/>
      <c r="H3750" s="245"/>
    </row>
    <row r="3751" spans="4:8">
      <c r="D3751" s="245"/>
      <c r="H3751" s="245"/>
    </row>
    <row r="3752" spans="4:8">
      <c r="D3752" s="245"/>
      <c r="H3752" s="245"/>
    </row>
    <row r="3753" spans="4:8">
      <c r="D3753" s="245"/>
      <c r="H3753" s="245"/>
    </row>
    <row r="3754" spans="4:8">
      <c r="D3754" s="245"/>
      <c r="H3754" s="245"/>
    </row>
    <row r="3755" spans="4:8">
      <c r="D3755" s="245"/>
      <c r="H3755" s="245"/>
    </row>
    <row r="3756" spans="4:8">
      <c r="D3756" s="245"/>
      <c r="H3756" s="245"/>
    </row>
    <row r="3757" spans="4:8">
      <c r="D3757" s="245"/>
      <c r="H3757" s="245"/>
    </row>
    <row r="3758" spans="4:8">
      <c r="D3758" s="245"/>
      <c r="H3758" s="245"/>
    </row>
    <row r="3759" spans="4:8">
      <c r="D3759" s="245"/>
      <c r="H3759" s="245"/>
    </row>
    <row r="3760" spans="4:8">
      <c r="D3760" s="245"/>
      <c r="H3760" s="245"/>
    </row>
    <row r="3761" spans="4:8">
      <c r="D3761" s="245"/>
      <c r="H3761" s="245"/>
    </row>
    <row r="3762" spans="4:8">
      <c r="D3762" s="245"/>
      <c r="H3762" s="245"/>
    </row>
    <row r="3763" spans="4:8">
      <c r="D3763" s="245"/>
      <c r="H3763" s="245"/>
    </row>
    <row r="3764" spans="4:8">
      <c r="D3764" s="245"/>
      <c r="H3764" s="245"/>
    </row>
    <row r="3765" spans="4:8">
      <c r="D3765" s="245"/>
      <c r="H3765" s="245"/>
    </row>
    <row r="3766" spans="4:8">
      <c r="D3766" s="245"/>
      <c r="H3766" s="245"/>
    </row>
    <row r="3767" spans="4:8">
      <c r="D3767" s="245"/>
      <c r="H3767" s="245"/>
    </row>
    <row r="3768" spans="4:8">
      <c r="D3768" s="245"/>
      <c r="H3768" s="245"/>
    </row>
    <row r="3769" spans="4:8">
      <c r="D3769" s="245"/>
      <c r="H3769" s="245"/>
    </row>
    <row r="3770" spans="4:8">
      <c r="D3770" s="245"/>
      <c r="H3770" s="245"/>
    </row>
    <row r="3771" spans="4:8">
      <c r="D3771" s="245"/>
      <c r="H3771" s="245"/>
    </row>
    <row r="3772" spans="4:8">
      <c r="D3772" s="245"/>
      <c r="H3772" s="245"/>
    </row>
    <row r="3773" spans="4:8">
      <c r="D3773" s="245"/>
      <c r="H3773" s="245"/>
    </row>
    <row r="3774" spans="4:8">
      <c r="D3774" s="245"/>
      <c r="H3774" s="245"/>
    </row>
    <row r="3775" spans="4:8">
      <c r="D3775" s="245"/>
      <c r="H3775" s="245"/>
    </row>
    <row r="3776" spans="4:8">
      <c r="D3776" s="245"/>
      <c r="H3776" s="245"/>
    </row>
    <row r="3777" spans="4:8">
      <c r="D3777" s="245"/>
      <c r="H3777" s="245"/>
    </row>
    <row r="3778" spans="4:8">
      <c r="D3778" s="245"/>
      <c r="H3778" s="245"/>
    </row>
    <row r="3779" spans="4:8">
      <c r="D3779" s="245"/>
      <c r="H3779" s="245"/>
    </row>
    <row r="3780" spans="4:8">
      <c r="D3780" s="245"/>
      <c r="H3780" s="245"/>
    </row>
    <row r="3781" spans="4:8">
      <c r="D3781" s="245"/>
      <c r="H3781" s="245"/>
    </row>
    <row r="3782" spans="4:8">
      <c r="D3782" s="245"/>
      <c r="H3782" s="245"/>
    </row>
    <row r="3783" spans="4:8">
      <c r="D3783" s="245"/>
      <c r="H3783" s="245"/>
    </row>
    <row r="3784" spans="4:8">
      <c r="D3784" s="245"/>
      <c r="H3784" s="245"/>
    </row>
    <row r="3785" spans="4:8">
      <c r="D3785" s="245"/>
      <c r="H3785" s="245"/>
    </row>
    <row r="3786" spans="4:8">
      <c r="D3786" s="245"/>
      <c r="H3786" s="245"/>
    </row>
    <row r="3787" spans="4:8">
      <c r="D3787" s="245"/>
      <c r="H3787" s="245"/>
    </row>
    <row r="3788" spans="4:8">
      <c r="D3788" s="245"/>
      <c r="H3788" s="245"/>
    </row>
    <row r="3789" spans="4:8">
      <c r="D3789" s="245"/>
      <c r="H3789" s="245"/>
    </row>
    <row r="3790" spans="4:8">
      <c r="D3790" s="245"/>
      <c r="H3790" s="245"/>
    </row>
    <row r="3791" spans="4:8">
      <c r="D3791" s="245"/>
      <c r="H3791" s="245"/>
    </row>
    <row r="3792" spans="4:8">
      <c r="D3792" s="245"/>
      <c r="H3792" s="245"/>
    </row>
    <row r="3793" spans="4:8">
      <c r="D3793" s="245"/>
      <c r="H3793" s="245"/>
    </row>
    <row r="3794" spans="4:8">
      <c r="D3794" s="245"/>
      <c r="H3794" s="245"/>
    </row>
    <row r="3795" spans="4:8">
      <c r="D3795" s="245"/>
      <c r="H3795" s="245"/>
    </row>
    <row r="3796" spans="4:8">
      <c r="D3796" s="245"/>
      <c r="H3796" s="245"/>
    </row>
    <row r="3797" spans="4:8">
      <c r="D3797" s="245"/>
      <c r="H3797" s="245"/>
    </row>
    <row r="3798" spans="4:8">
      <c r="D3798" s="245"/>
      <c r="H3798" s="245"/>
    </row>
    <row r="3799" spans="4:8">
      <c r="D3799" s="245"/>
      <c r="H3799" s="245"/>
    </row>
    <row r="3800" spans="4:8">
      <c r="D3800" s="245"/>
      <c r="H3800" s="245"/>
    </row>
    <row r="3801" spans="4:8">
      <c r="D3801" s="245"/>
      <c r="H3801" s="245"/>
    </row>
    <row r="3802" spans="4:8">
      <c r="D3802" s="245"/>
      <c r="H3802" s="245"/>
    </row>
    <row r="3803" spans="4:8">
      <c r="D3803" s="245"/>
      <c r="H3803" s="245"/>
    </row>
    <row r="3804" spans="4:8">
      <c r="D3804" s="245"/>
      <c r="H3804" s="245"/>
    </row>
    <row r="3805" spans="4:8">
      <c r="D3805" s="245"/>
      <c r="H3805" s="245"/>
    </row>
    <row r="3806" spans="4:8">
      <c r="D3806" s="245"/>
      <c r="H3806" s="245"/>
    </row>
    <row r="3807" spans="4:8">
      <c r="D3807" s="245"/>
      <c r="H3807" s="245"/>
    </row>
    <row r="3808" spans="4:8">
      <c r="D3808" s="245"/>
      <c r="H3808" s="245"/>
    </row>
    <row r="3809" spans="4:8">
      <c r="D3809" s="245"/>
      <c r="H3809" s="245"/>
    </row>
    <row r="3810" spans="4:8">
      <c r="D3810" s="245"/>
      <c r="H3810" s="245"/>
    </row>
    <row r="3811" spans="4:8">
      <c r="D3811" s="245"/>
      <c r="H3811" s="245"/>
    </row>
    <row r="3812" spans="4:8">
      <c r="D3812" s="245"/>
      <c r="H3812" s="245"/>
    </row>
    <row r="3813" spans="4:8">
      <c r="D3813" s="245"/>
      <c r="H3813" s="245"/>
    </row>
    <row r="3814" spans="4:8">
      <c r="D3814" s="245"/>
      <c r="H3814" s="245"/>
    </row>
    <row r="3815" spans="4:8">
      <c r="D3815" s="245"/>
      <c r="H3815" s="245"/>
    </row>
    <row r="3816" spans="4:8">
      <c r="D3816" s="245"/>
      <c r="H3816" s="245"/>
    </row>
    <row r="3817" spans="4:8">
      <c r="D3817" s="245"/>
      <c r="H3817" s="245"/>
    </row>
    <row r="3818" spans="4:8">
      <c r="D3818" s="245"/>
      <c r="H3818" s="245"/>
    </row>
    <row r="3819" spans="4:8">
      <c r="D3819" s="245"/>
      <c r="H3819" s="245"/>
    </row>
    <row r="3820" spans="4:8">
      <c r="D3820" s="245"/>
      <c r="H3820" s="245"/>
    </row>
    <row r="3821" spans="4:8">
      <c r="D3821" s="245"/>
      <c r="H3821" s="245"/>
    </row>
    <row r="3822" spans="4:8">
      <c r="D3822" s="245"/>
      <c r="H3822" s="245"/>
    </row>
    <row r="3823" spans="4:8">
      <c r="D3823" s="245"/>
      <c r="H3823" s="245"/>
    </row>
    <row r="3824" spans="4:8">
      <c r="D3824" s="245"/>
      <c r="H3824" s="245"/>
    </row>
    <row r="3825" spans="4:8">
      <c r="D3825" s="245"/>
      <c r="H3825" s="245"/>
    </row>
    <row r="3826" spans="4:8">
      <c r="D3826" s="245"/>
      <c r="H3826" s="245"/>
    </row>
    <row r="3827" spans="4:8">
      <c r="D3827" s="245"/>
      <c r="H3827" s="245"/>
    </row>
    <row r="3828" spans="4:8">
      <c r="D3828" s="245"/>
      <c r="H3828" s="245"/>
    </row>
    <row r="3829" spans="4:8">
      <c r="D3829" s="245"/>
      <c r="H3829" s="245"/>
    </row>
    <row r="3830" spans="4:8">
      <c r="D3830" s="245"/>
      <c r="H3830" s="245"/>
    </row>
    <row r="3831" spans="4:8">
      <c r="D3831" s="245"/>
      <c r="H3831" s="245"/>
    </row>
    <row r="3832" spans="4:8">
      <c r="D3832" s="245"/>
      <c r="H3832" s="245"/>
    </row>
    <row r="3833" spans="4:8">
      <c r="D3833" s="245"/>
      <c r="H3833" s="245"/>
    </row>
    <row r="3834" spans="4:8">
      <c r="D3834" s="245"/>
      <c r="H3834" s="245"/>
    </row>
    <row r="3835" spans="4:8">
      <c r="D3835" s="245"/>
      <c r="H3835" s="245"/>
    </row>
    <row r="3836" spans="4:8">
      <c r="D3836" s="245"/>
      <c r="H3836" s="245"/>
    </row>
    <row r="3837" spans="4:8">
      <c r="D3837" s="245"/>
      <c r="H3837" s="245"/>
    </row>
    <row r="3838" spans="4:8">
      <c r="D3838" s="245"/>
      <c r="H3838" s="245"/>
    </row>
    <row r="3839" spans="4:8">
      <c r="D3839" s="245"/>
      <c r="H3839" s="245"/>
    </row>
    <row r="3840" spans="4:8">
      <c r="D3840" s="245"/>
      <c r="H3840" s="245"/>
    </row>
    <row r="3841" spans="4:8">
      <c r="D3841" s="245"/>
      <c r="H3841" s="245"/>
    </row>
    <row r="3842" spans="4:8">
      <c r="D3842" s="245"/>
      <c r="H3842" s="245"/>
    </row>
    <row r="3843" spans="4:8">
      <c r="D3843" s="245"/>
      <c r="H3843" s="245"/>
    </row>
    <row r="3844" spans="4:8">
      <c r="D3844" s="245"/>
      <c r="H3844" s="245"/>
    </row>
    <row r="3845" spans="4:8">
      <c r="D3845" s="245"/>
      <c r="H3845" s="245"/>
    </row>
    <row r="3846" spans="4:8">
      <c r="D3846" s="245"/>
      <c r="H3846" s="245"/>
    </row>
    <row r="3847" spans="4:8">
      <c r="D3847" s="245"/>
      <c r="H3847" s="245"/>
    </row>
    <row r="3848" spans="4:8">
      <c r="D3848" s="245"/>
      <c r="H3848" s="245"/>
    </row>
    <row r="3849" spans="4:8">
      <c r="D3849" s="245"/>
      <c r="H3849" s="245"/>
    </row>
    <row r="3850" spans="4:8">
      <c r="D3850" s="245"/>
      <c r="H3850" s="245"/>
    </row>
    <row r="3851" spans="4:8">
      <c r="D3851" s="245"/>
      <c r="H3851" s="245"/>
    </row>
    <row r="3852" spans="4:8">
      <c r="D3852" s="245"/>
      <c r="H3852" s="245"/>
    </row>
    <row r="3853" spans="4:8">
      <c r="D3853" s="245"/>
      <c r="H3853" s="245"/>
    </row>
    <row r="3854" spans="4:8">
      <c r="D3854" s="245"/>
      <c r="H3854" s="245"/>
    </row>
    <row r="3855" spans="4:8">
      <c r="D3855" s="245"/>
      <c r="H3855" s="245"/>
    </row>
    <row r="3856" spans="4:8">
      <c r="D3856" s="245"/>
      <c r="H3856" s="245"/>
    </row>
    <row r="3857" spans="4:8">
      <c r="D3857" s="245"/>
      <c r="H3857" s="245"/>
    </row>
    <row r="3858" spans="4:8">
      <c r="D3858" s="245"/>
      <c r="H3858" s="245"/>
    </row>
    <row r="3859" spans="4:8">
      <c r="D3859" s="245"/>
      <c r="H3859" s="245"/>
    </row>
    <row r="3860" spans="4:8">
      <c r="D3860" s="245"/>
      <c r="H3860" s="245"/>
    </row>
    <row r="3861" spans="4:8">
      <c r="D3861" s="245"/>
      <c r="H3861" s="245"/>
    </row>
    <row r="3862" spans="4:8">
      <c r="D3862" s="245"/>
      <c r="H3862" s="245"/>
    </row>
    <row r="3863" spans="4:8">
      <c r="D3863" s="245"/>
      <c r="H3863" s="245"/>
    </row>
    <row r="3864" spans="4:8">
      <c r="D3864" s="245"/>
      <c r="H3864" s="245"/>
    </row>
    <row r="3865" spans="4:8">
      <c r="D3865" s="245"/>
      <c r="H3865" s="245"/>
    </row>
    <row r="3866" spans="4:8">
      <c r="D3866" s="245"/>
      <c r="H3866" s="245"/>
    </row>
    <row r="3867" spans="4:8">
      <c r="D3867" s="245"/>
      <c r="H3867" s="245"/>
    </row>
    <row r="3868" spans="4:8">
      <c r="D3868" s="245"/>
      <c r="H3868" s="245"/>
    </row>
    <row r="3869" spans="4:8">
      <c r="D3869" s="245"/>
      <c r="H3869" s="245"/>
    </row>
    <row r="3870" spans="4:8">
      <c r="D3870" s="245"/>
      <c r="H3870" s="245"/>
    </row>
    <row r="3871" spans="4:8">
      <c r="D3871" s="245"/>
      <c r="H3871" s="245"/>
    </row>
    <row r="3872" spans="4:8">
      <c r="D3872" s="245"/>
      <c r="H3872" s="245"/>
    </row>
    <row r="3873" spans="4:8">
      <c r="D3873" s="245"/>
      <c r="H3873" s="245"/>
    </row>
    <row r="3874" spans="4:8">
      <c r="D3874" s="245"/>
      <c r="H3874" s="245"/>
    </row>
    <row r="3875" spans="4:8">
      <c r="D3875" s="245"/>
      <c r="H3875" s="245"/>
    </row>
    <row r="3876" spans="4:8">
      <c r="D3876" s="245"/>
      <c r="H3876" s="245"/>
    </row>
    <row r="3877" spans="4:8">
      <c r="D3877" s="245"/>
      <c r="H3877" s="245"/>
    </row>
    <row r="3878" spans="4:8">
      <c r="D3878" s="245"/>
      <c r="H3878" s="245"/>
    </row>
    <row r="3879" spans="4:8">
      <c r="D3879" s="245"/>
      <c r="H3879" s="245"/>
    </row>
    <row r="3880" spans="4:8">
      <c r="D3880" s="245"/>
      <c r="H3880" s="245"/>
    </row>
    <row r="3881" spans="4:8">
      <c r="D3881" s="245"/>
      <c r="H3881" s="245"/>
    </row>
    <row r="3882" spans="4:8">
      <c r="D3882" s="245"/>
      <c r="H3882" s="245"/>
    </row>
    <row r="3883" spans="4:8">
      <c r="D3883" s="245"/>
      <c r="H3883" s="245"/>
    </row>
    <row r="3884" spans="4:8">
      <c r="D3884" s="245"/>
      <c r="H3884" s="245"/>
    </row>
    <row r="3885" spans="4:8">
      <c r="D3885" s="245"/>
      <c r="H3885" s="245"/>
    </row>
    <row r="3886" spans="4:8">
      <c r="D3886" s="245"/>
      <c r="H3886" s="245"/>
    </row>
    <row r="3887" spans="4:8">
      <c r="D3887" s="245"/>
      <c r="H3887" s="245"/>
    </row>
    <row r="3888" spans="4:8">
      <c r="D3888" s="245"/>
      <c r="H3888" s="245"/>
    </row>
    <row r="3889" spans="4:8">
      <c r="D3889" s="245"/>
      <c r="H3889" s="245"/>
    </row>
    <row r="3890" spans="4:8">
      <c r="D3890" s="245"/>
      <c r="H3890" s="245"/>
    </row>
    <row r="3891" spans="4:8">
      <c r="D3891" s="245"/>
      <c r="H3891" s="245"/>
    </row>
    <row r="3892" spans="4:8">
      <c r="D3892" s="245"/>
      <c r="H3892" s="245"/>
    </row>
    <row r="3893" spans="4:8">
      <c r="D3893" s="245"/>
      <c r="H3893" s="245"/>
    </row>
    <row r="3894" spans="4:8">
      <c r="D3894" s="245"/>
      <c r="H3894" s="245"/>
    </row>
    <row r="3895" spans="4:8">
      <c r="D3895" s="245"/>
      <c r="H3895" s="245"/>
    </row>
    <row r="3896" spans="4:8">
      <c r="D3896" s="245"/>
      <c r="H3896" s="245"/>
    </row>
    <row r="3897" spans="4:8">
      <c r="D3897" s="245"/>
      <c r="H3897" s="245"/>
    </row>
    <row r="3898" spans="4:8">
      <c r="D3898" s="245"/>
      <c r="H3898" s="245"/>
    </row>
    <row r="3899" spans="4:8">
      <c r="D3899" s="245"/>
      <c r="H3899" s="245"/>
    </row>
    <row r="3900" spans="4:8">
      <c r="D3900" s="245"/>
      <c r="H3900" s="245"/>
    </row>
    <row r="3901" spans="4:8">
      <c r="D3901" s="245"/>
      <c r="H3901" s="245"/>
    </row>
    <row r="3902" spans="4:8">
      <c r="D3902" s="245"/>
      <c r="H3902" s="245"/>
    </row>
    <row r="3903" spans="4:8">
      <c r="D3903" s="245"/>
      <c r="H3903" s="245"/>
    </row>
    <row r="3904" spans="4:8">
      <c r="D3904" s="245"/>
      <c r="H3904" s="245"/>
    </row>
    <row r="3905" spans="4:8">
      <c r="D3905" s="245"/>
      <c r="H3905" s="245"/>
    </row>
    <row r="3906" spans="4:8">
      <c r="D3906" s="245"/>
      <c r="H3906" s="245"/>
    </row>
    <row r="3907" spans="4:8">
      <c r="D3907" s="245"/>
      <c r="H3907" s="245"/>
    </row>
    <row r="3908" spans="4:8">
      <c r="D3908" s="245"/>
      <c r="H3908" s="245"/>
    </row>
    <row r="3909" spans="4:8">
      <c r="D3909" s="245"/>
      <c r="H3909" s="245"/>
    </row>
    <row r="3910" spans="4:8">
      <c r="D3910" s="245"/>
      <c r="H3910" s="245"/>
    </row>
    <row r="3911" spans="4:8">
      <c r="D3911" s="245"/>
      <c r="H3911" s="245"/>
    </row>
    <row r="3912" spans="4:8">
      <c r="D3912" s="245"/>
      <c r="H3912" s="245"/>
    </row>
    <row r="3913" spans="4:8">
      <c r="D3913" s="245"/>
      <c r="H3913" s="245"/>
    </row>
    <row r="3914" spans="4:8">
      <c r="D3914" s="245"/>
      <c r="H3914" s="245"/>
    </row>
    <row r="3915" spans="4:8">
      <c r="D3915" s="245"/>
      <c r="H3915" s="245"/>
    </row>
    <row r="3916" spans="4:8">
      <c r="D3916" s="245"/>
      <c r="H3916" s="245"/>
    </row>
    <row r="3917" spans="4:8">
      <c r="D3917" s="245"/>
      <c r="H3917" s="245"/>
    </row>
    <row r="3918" spans="4:8">
      <c r="D3918" s="245"/>
      <c r="H3918" s="245"/>
    </row>
    <row r="3919" spans="4:8">
      <c r="D3919" s="245"/>
      <c r="H3919" s="245"/>
    </row>
    <row r="3920" spans="4:8">
      <c r="D3920" s="245"/>
      <c r="H3920" s="245"/>
    </row>
    <row r="3921" spans="4:8">
      <c r="D3921" s="245"/>
      <c r="H3921" s="245"/>
    </row>
    <row r="3922" spans="4:8">
      <c r="D3922" s="245"/>
      <c r="H3922" s="245"/>
    </row>
    <row r="3923" spans="4:8">
      <c r="D3923" s="245"/>
      <c r="H3923" s="245"/>
    </row>
    <row r="3924" spans="4:8">
      <c r="D3924" s="245"/>
      <c r="H3924" s="245"/>
    </row>
    <row r="3925" spans="4:8">
      <c r="D3925" s="245"/>
      <c r="H3925" s="245"/>
    </row>
    <row r="3926" spans="4:8">
      <c r="D3926" s="245"/>
      <c r="H3926" s="245"/>
    </row>
    <row r="3927" spans="4:8">
      <c r="D3927" s="245"/>
      <c r="H3927" s="245"/>
    </row>
    <row r="3928" spans="4:8">
      <c r="D3928" s="245"/>
      <c r="H3928" s="245"/>
    </row>
    <row r="3929" spans="4:8">
      <c r="D3929" s="245"/>
      <c r="H3929" s="245"/>
    </row>
    <row r="3930" spans="4:8">
      <c r="D3930" s="245"/>
      <c r="H3930" s="245"/>
    </row>
    <row r="3931" spans="4:8">
      <c r="D3931" s="245"/>
      <c r="H3931" s="245"/>
    </row>
    <row r="3932" spans="4:8">
      <c r="D3932" s="245"/>
      <c r="H3932" s="245"/>
    </row>
    <row r="3933" spans="4:8">
      <c r="D3933" s="245"/>
      <c r="H3933" s="245"/>
    </row>
    <row r="3934" spans="4:8">
      <c r="D3934" s="245"/>
      <c r="H3934" s="245"/>
    </row>
    <row r="3935" spans="4:8">
      <c r="D3935" s="245"/>
      <c r="H3935" s="245"/>
    </row>
    <row r="3936" spans="4:8">
      <c r="D3936" s="245"/>
      <c r="H3936" s="245"/>
    </row>
    <row r="3937" spans="4:8">
      <c r="D3937" s="245"/>
      <c r="H3937" s="245"/>
    </row>
    <row r="3938" spans="4:8">
      <c r="D3938" s="245"/>
      <c r="H3938" s="245"/>
    </row>
    <row r="3939" spans="4:8">
      <c r="D3939" s="245"/>
      <c r="H3939" s="245"/>
    </row>
    <row r="3940" spans="4:8">
      <c r="D3940" s="245"/>
      <c r="H3940" s="245"/>
    </row>
    <row r="3941" spans="4:8">
      <c r="D3941" s="245"/>
      <c r="H3941" s="245"/>
    </row>
    <row r="3942" spans="4:8">
      <c r="D3942" s="245"/>
      <c r="H3942" s="245"/>
    </row>
    <row r="3943" spans="4:8">
      <c r="D3943" s="245"/>
      <c r="H3943" s="245"/>
    </row>
    <row r="3944" spans="4:8">
      <c r="D3944" s="245"/>
      <c r="H3944" s="245"/>
    </row>
    <row r="3945" spans="4:8">
      <c r="D3945" s="245"/>
      <c r="H3945" s="245"/>
    </row>
    <row r="3946" spans="4:8">
      <c r="D3946" s="245"/>
      <c r="H3946" s="245"/>
    </row>
    <row r="3947" spans="4:8">
      <c r="D3947" s="245"/>
      <c r="H3947" s="245"/>
    </row>
    <row r="3948" spans="4:8">
      <c r="D3948" s="245"/>
      <c r="H3948" s="245"/>
    </row>
    <row r="3949" spans="4:8">
      <c r="D3949" s="245"/>
      <c r="H3949" s="245"/>
    </row>
    <row r="3950" spans="4:8">
      <c r="D3950" s="245"/>
      <c r="H3950" s="245"/>
    </row>
    <row r="3951" spans="4:8">
      <c r="D3951" s="245"/>
      <c r="H3951" s="245"/>
    </row>
    <row r="3952" spans="4:8">
      <c r="D3952" s="245"/>
      <c r="H3952" s="245"/>
    </row>
    <row r="3953" spans="4:8">
      <c r="D3953" s="245"/>
      <c r="H3953" s="245"/>
    </row>
    <row r="3954" spans="4:8">
      <c r="D3954" s="245"/>
      <c r="H3954" s="245"/>
    </row>
    <row r="3955" spans="4:8">
      <c r="D3955" s="245"/>
      <c r="H3955" s="245"/>
    </row>
    <row r="3956" spans="4:8">
      <c r="D3956" s="245"/>
      <c r="H3956" s="245"/>
    </row>
    <row r="3957" spans="4:8">
      <c r="D3957" s="245"/>
      <c r="H3957" s="245"/>
    </row>
    <row r="3958" spans="4:8">
      <c r="D3958" s="245"/>
      <c r="H3958" s="245"/>
    </row>
    <row r="3959" spans="4:8">
      <c r="D3959" s="245"/>
      <c r="H3959" s="245"/>
    </row>
    <row r="3960" spans="4:8">
      <c r="D3960" s="245"/>
      <c r="H3960" s="245"/>
    </row>
    <row r="3961" spans="4:8">
      <c r="D3961" s="245"/>
      <c r="H3961" s="245"/>
    </row>
    <row r="3962" spans="4:8">
      <c r="D3962" s="245"/>
      <c r="H3962" s="245"/>
    </row>
    <row r="3963" spans="4:8">
      <c r="D3963" s="245"/>
      <c r="H3963" s="245"/>
    </row>
    <row r="3964" spans="4:8">
      <c r="D3964" s="245"/>
      <c r="H3964" s="245"/>
    </row>
    <row r="3965" spans="4:8">
      <c r="D3965" s="245"/>
      <c r="H3965" s="245"/>
    </row>
    <row r="3966" spans="4:8">
      <c r="D3966" s="245"/>
      <c r="H3966" s="245"/>
    </row>
    <row r="3967" spans="4:8">
      <c r="D3967" s="245"/>
      <c r="H3967" s="245"/>
    </row>
    <row r="3968" spans="4:8">
      <c r="D3968" s="245"/>
      <c r="H3968" s="245"/>
    </row>
    <row r="3969" spans="4:8">
      <c r="D3969" s="245"/>
      <c r="H3969" s="245"/>
    </row>
    <row r="3970" spans="4:8">
      <c r="D3970" s="245"/>
      <c r="H3970" s="245"/>
    </row>
    <row r="3971" spans="4:8">
      <c r="D3971" s="245"/>
      <c r="H3971" s="245"/>
    </row>
    <row r="3972" spans="4:8">
      <c r="D3972" s="245"/>
      <c r="H3972" s="245"/>
    </row>
    <row r="3973" spans="4:8">
      <c r="D3973" s="245"/>
      <c r="H3973" s="245"/>
    </row>
    <row r="3974" spans="4:8">
      <c r="D3974" s="245"/>
      <c r="H3974" s="245"/>
    </row>
    <row r="3975" spans="4:8">
      <c r="D3975" s="245"/>
      <c r="H3975" s="245"/>
    </row>
    <row r="3976" spans="4:8">
      <c r="D3976" s="245"/>
      <c r="H3976" s="245"/>
    </row>
    <row r="3977" spans="4:8">
      <c r="D3977" s="245"/>
      <c r="H3977" s="245"/>
    </row>
    <row r="3978" spans="4:8">
      <c r="D3978" s="245"/>
      <c r="H3978" s="245"/>
    </row>
    <row r="3979" spans="4:8">
      <c r="D3979" s="245"/>
      <c r="H3979" s="245"/>
    </row>
    <row r="3980" spans="4:8">
      <c r="D3980" s="245"/>
      <c r="H3980" s="245"/>
    </row>
    <row r="3981" spans="4:8">
      <c r="D3981" s="245"/>
      <c r="H3981" s="245"/>
    </row>
    <row r="3982" spans="4:8">
      <c r="D3982" s="245"/>
      <c r="H3982" s="245"/>
    </row>
    <row r="3983" spans="4:8">
      <c r="D3983" s="245"/>
      <c r="H3983" s="245"/>
    </row>
    <row r="3984" spans="4:8">
      <c r="D3984" s="245"/>
      <c r="H3984" s="245"/>
    </row>
    <row r="3985" spans="4:8">
      <c r="D3985" s="245"/>
      <c r="H3985" s="245"/>
    </row>
    <row r="3986" spans="4:8">
      <c r="D3986" s="245"/>
      <c r="H3986" s="245"/>
    </row>
    <row r="3987" spans="4:8">
      <c r="D3987" s="245"/>
      <c r="H3987" s="245"/>
    </row>
    <row r="3988" spans="4:8">
      <c r="D3988" s="245"/>
      <c r="H3988" s="245"/>
    </row>
    <row r="3989" spans="4:8">
      <c r="D3989" s="245"/>
      <c r="H3989" s="245"/>
    </row>
    <row r="3990" spans="4:8">
      <c r="D3990" s="245"/>
      <c r="H3990" s="245"/>
    </row>
    <row r="3991" spans="4:8">
      <c r="D3991" s="245"/>
      <c r="H3991" s="245"/>
    </row>
    <row r="3992" spans="4:8">
      <c r="D3992" s="245"/>
      <c r="H3992" s="245"/>
    </row>
    <row r="3993" spans="4:8">
      <c r="D3993" s="245"/>
      <c r="H3993" s="245"/>
    </row>
    <row r="3994" spans="4:8">
      <c r="D3994" s="245"/>
      <c r="H3994" s="245"/>
    </row>
    <row r="3995" spans="4:8">
      <c r="D3995" s="245"/>
      <c r="H3995" s="245"/>
    </row>
    <row r="3996" spans="4:8">
      <c r="D3996" s="245"/>
      <c r="H3996" s="245"/>
    </row>
    <row r="3997" spans="4:8">
      <c r="D3997" s="245"/>
      <c r="H3997" s="245"/>
    </row>
    <row r="3998" spans="4:8">
      <c r="D3998" s="245"/>
      <c r="H3998" s="245"/>
    </row>
    <row r="3999" spans="4:8">
      <c r="D3999" s="245"/>
      <c r="H3999" s="245"/>
    </row>
    <row r="4000" spans="4:8">
      <c r="D4000" s="245"/>
      <c r="H4000" s="245"/>
    </row>
    <row r="4001" spans="4:8">
      <c r="D4001" s="245"/>
      <c r="H4001" s="245"/>
    </row>
    <row r="4002" spans="4:8">
      <c r="D4002" s="245"/>
      <c r="H4002" s="245"/>
    </row>
    <row r="4003" spans="4:8">
      <c r="D4003" s="245"/>
      <c r="H4003" s="245"/>
    </row>
    <row r="4004" spans="4:8">
      <c r="D4004" s="245"/>
      <c r="H4004" s="245"/>
    </row>
    <row r="4005" spans="4:8">
      <c r="D4005" s="245"/>
      <c r="H4005" s="245"/>
    </row>
    <row r="4006" spans="4:8">
      <c r="D4006" s="245"/>
      <c r="H4006" s="245"/>
    </row>
    <row r="4007" spans="4:8">
      <c r="D4007" s="245"/>
      <c r="H4007" s="245"/>
    </row>
    <row r="4008" spans="4:8">
      <c r="D4008" s="245"/>
      <c r="H4008" s="245"/>
    </row>
    <row r="4009" spans="4:8">
      <c r="D4009" s="245"/>
      <c r="H4009" s="245"/>
    </row>
    <row r="4010" spans="4:8">
      <c r="D4010" s="245"/>
      <c r="H4010" s="245"/>
    </row>
    <row r="4011" spans="4:8">
      <c r="D4011" s="245"/>
      <c r="H4011" s="245"/>
    </row>
    <row r="4012" spans="4:8">
      <c r="D4012" s="245"/>
      <c r="H4012" s="245"/>
    </row>
    <row r="4013" spans="4:8">
      <c r="D4013" s="245"/>
      <c r="H4013" s="245"/>
    </row>
    <row r="4014" spans="4:8">
      <c r="D4014" s="245"/>
      <c r="H4014" s="245"/>
    </row>
    <row r="4015" spans="4:8">
      <c r="D4015" s="245"/>
      <c r="H4015" s="245"/>
    </row>
    <row r="4016" spans="4:8">
      <c r="D4016" s="245"/>
      <c r="H4016" s="245"/>
    </row>
    <row r="4017" spans="4:8">
      <c r="D4017" s="245"/>
      <c r="H4017" s="245"/>
    </row>
    <row r="4018" spans="4:8">
      <c r="D4018" s="245"/>
      <c r="H4018" s="245"/>
    </row>
    <row r="4019" spans="4:8">
      <c r="D4019" s="245"/>
      <c r="H4019" s="245"/>
    </row>
    <row r="4020" spans="4:8">
      <c r="D4020" s="245"/>
      <c r="H4020" s="245"/>
    </row>
    <row r="4021" spans="4:8">
      <c r="D4021" s="245"/>
      <c r="H4021" s="245"/>
    </row>
    <row r="4022" spans="4:8">
      <c r="D4022" s="245"/>
      <c r="H4022" s="245"/>
    </row>
    <row r="4023" spans="4:8">
      <c r="D4023" s="245"/>
      <c r="H4023" s="245"/>
    </row>
    <row r="4024" spans="4:8">
      <c r="D4024" s="245"/>
      <c r="H4024" s="245"/>
    </row>
    <row r="4025" spans="4:8">
      <c r="D4025" s="245"/>
      <c r="H4025" s="245"/>
    </row>
    <row r="4026" spans="4:8">
      <c r="D4026" s="245"/>
      <c r="H4026" s="245"/>
    </row>
    <row r="4027" spans="4:8">
      <c r="D4027" s="245"/>
      <c r="H4027" s="245"/>
    </row>
    <row r="4028" spans="4:8">
      <c r="D4028" s="245"/>
      <c r="H4028" s="245"/>
    </row>
    <row r="4029" spans="4:8">
      <c r="D4029" s="245"/>
      <c r="H4029" s="245"/>
    </row>
    <row r="4030" spans="4:8">
      <c r="D4030" s="245"/>
      <c r="H4030" s="245"/>
    </row>
    <row r="4031" spans="4:8">
      <c r="D4031" s="245"/>
      <c r="H4031" s="245"/>
    </row>
    <row r="4032" spans="4:8">
      <c r="D4032" s="245"/>
      <c r="H4032" s="245"/>
    </row>
    <row r="4033" spans="4:8">
      <c r="D4033" s="245"/>
      <c r="H4033" s="245"/>
    </row>
    <row r="4034" spans="4:8">
      <c r="D4034" s="245"/>
      <c r="H4034" s="245"/>
    </row>
    <row r="4035" spans="4:8">
      <c r="D4035" s="245"/>
      <c r="H4035" s="245"/>
    </row>
    <row r="4036" spans="4:8">
      <c r="D4036" s="245"/>
      <c r="H4036" s="245"/>
    </row>
    <row r="4037" spans="4:8">
      <c r="D4037" s="245"/>
      <c r="H4037" s="245"/>
    </row>
    <row r="4038" spans="4:8">
      <c r="D4038" s="245"/>
      <c r="H4038" s="245"/>
    </row>
    <row r="4039" spans="4:8">
      <c r="D4039" s="245"/>
      <c r="H4039" s="245"/>
    </row>
    <row r="4040" spans="4:8">
      <c r="D4040" s="245"/>
      <c r="H4040" s="245"/>
    </row>
    <row r="4041" spans="4:8">
      <c r="D4041" s="245"/>
      <c r="H4041" s="245"/>
    </row>
    <row r="4042" spans="4:8">
      <c r="D4042" s="245"/>
      <c r="H4042" s="245"/>
    </row>
    <row r="4043" spans="4:8">
      <c r="D4043" s="245"/>
      <c r="H4043" s="245"/>
    </row>
    <row r="4044" spans="4:8">
      <c r="D4044" s="245"/>
      <c r="H4044" s="245"/>
    </row>
    <row r="4045" spans="4:8">
      <c r="D4045" s="245"/>
      <c r="H4045" s="245"/>
    </row>
    <row r="4046" spans="4:8">
      <c r="D4046" s="245"/>
      <c r="H4046" s="245"/>
    </row>
    <row r="4047" spans="4:8">
      <c r="D4047" s="245"/>
      <c r="H4047" s="245"/>
    </row>
    <row r="4048" spans="4:8">
      <c r="D4048" s="245"/>
      <c r="H4048" s="245"/>
    </row>
    <row r="4049" spans="4:8">
      <c r="D4049" s="245"/>
      <c r="H4049" s="245"/>
    </row>
    <row r="4050" spans="4:8">
      <c r="D4050" s="245"/>
      <c r="H4050" s="245"/>
    </row>
    <row r="4051" spans="4:8">
      <c r="D4051" s="245"/>
      <c r="H4051" s="245"/>
    </row>
    <row r="4052" spans="4:8">
      <c r="D4052" s="245"/>
      <c r="H4052" s="245"/>
    </row>
    <row r="4053" spans="4:8">
      <c r="D4053" s="245"/>
      <c r="H4053" s="245"/>
    </row>
    <row r="4054" spans="4:8">
      <c r="D4054" s="245"/>
      <c r="H4054" s="245"/>
    </row>
    <row r="4055" spans="4:8">
      <c r="D4055" s="245"/>
      <c r="H4055" s="245"/>
    </row>
    <row r="4056" spans="4:8">
      <c r="D4056" s="245"/>
      <c r="H4056" s="245"/>
    </row>
    <row r="4057" spans="4:8">
      <c r="D4057" s="245"/>
      <c r="H4057" s="245"/>
    </row>
    <row r="4058" spans="4:8">
      <c r="D4058" s="245"/>
      <c r="H4058" s="245"/>
    </row>
    <row r="4059" spans="4:8">
      <c r="D4059" s="245"/>
      <c r="H4059" s="245"/>
    </row>
    <row r="4060" spans="4:8">
      <c r="D4060" s="245"/>
      <c r="H4060" s="245"/>
    </row>
    <row r="4061" spans="4:8">
      <c r="D4061" s="245"/>
      <c r="H4061" s="245"/>
    </row>
    <row r="4062" spans="4:8">
      <c r="D4062" s="245"/>
      <c r="H4062" s="245"/>
    </row>
    <row r="4063" spans="4:8">
      <c r="D4063" s="245"/>
      <c r="H4063" s="245"/>
    </row>
    <row r="4064" spans="4:8">
      <c r="D4064" s="245"/>
      <c r="H4064" s="245"/>
    </row>
    <row r="4065" spans="4:8">
      <c r="D4065" s="245"/>
      <c r="H4065" s="245"/>
    </row>
    <row r="4066" spans="4:8">
      <c r="D4066" s="245"/>
      <c r="H4066" s="245"/>
    </row>
    <row r="4067" spans="4:8">
      <c r="D4067" s="245"/>
      <c r="H4067" s="245"/>
    </row>
    <row r="4068" spans="4:8">
      <c r="D4068" s="245"/>
      <c r="H4068" s="245"/>
    </row>
    <row r="4069" spans="4:8">
      <c r="D4069" s="245"/>
      <c r="H4069" s="245"/>
    </row>
    <row r="4070" spans="4:8">
      <c r="D4070" s="245"/>
      <c r="H4070" s="245"/>
    </row>
    <row r="4071" spans="4:8">
      <c r="D4071" s="245"/>
      <c r="H4071" s="245"/>
    </row>
    <row r="4072" spans="4:8">
      <c r="D4072" s="245"/>
      <c r="H4072" s="245"/>
    </row>
    <row r="4073" spans="4:8">
      <c r="D4073" s="245"/>
      <c r="H4073" s="245"/>
    </row>
    <row r="4074" spans="4:8">
      <c r="D4074" s="245"/>
      <c r="H4074" s="245"/>
    </row>
    <row r="4075" spans="4:8">
      <c r="D4075" s="245"/>
      <c r="H4075" s="245"/>
    </row>
    <row r="4076" spans="4:8">
      <c r="D4076" s="245"/>
      <c r="H4076" s="245"/>
    </row>
    <row r="4077" spans="4:8">
      <c r="D4077" s="245"/>
      <c r="H4077" s="245"/>
    </row>
    <row r="4078" spans="4:8">
      <c r="D4078" s="245"/>
      <c r="H4078" s="245"/>
    </row>
    <row r="4079" spans="4:8">
      <c r="D4079" s="245"/>
      <c r="H4079" s="245"/>
    </row>
    <row r="4080" spans="4:8">
      <c r="D4080" s="245"/>
      <c r="H4080" s="245"/>
    </row>
    <row r="4081" spans="4:8">
      <c r="D4081" s="245"/>
      <c r="H4081" s="245"/>
    </row>
    <row r="4082" spans="4:8">
      <c r="D4082" s="245"/>
      <c r="H4082" s="245"/>
    </row>
    <row r="4083" spans="4:8">
      <c r="D4083" s="245"/>
      <c r="H4083" s="245"/>
    </row>
    <row r="4084" spans="4:8">
      <c r="D4084" s="245"/>
      <c r="H4084" s="245"/>
    </row>
    <row r="4085" spans="4:8">
      <c r="D4085" s="245"/>
      <c r="H4085" s="245"/>
    </row>
    <row r="4086" spans="4:8">
      <c r="D4086" s="245"/>
      <c r="H4086" s="245"/>
    </row>
    <row r="4087" spans="4:8">
      <c r="D4087" s="245"/>
      <c r="H4087" s="245"/>
    </row>
    <row r="4088" spans="4:8">
      <c r="D4088" s="245"/>
      <c r="H4088" s="245"/>
    </row>
    <row r="4089" spans="4:8">
      <c r="D4089" s="245"/>
      <c r="H4089" s="245"/>
    </row>
    <row r="4090" spans="4:8">
      <c r="D4090" s="245"/>
      <c r="H4090" s="245"/>
    </row>
    <row r="4091" spans="4:8">
      <c r="D4091" s="245"/>
      <c r="H4091" s="245"/>
    </row>
    <row r="4092" spans="4:8">
      <c r="D4092" s="245"/>
      <c r="H4092" s="245"/>
    </row>
    <row r="4093" spans="4:8">
      <c r="D4093" s="245"/>
      <c r="H4093" s="245"/>
    </row>
    <row r="4094" spans="4:8">
      <c r="D4094" s="245"/>
      <c r="H4094" s="245"/>
    </row>
    <row r="4095" spans="4:8">
      <c r="D4095" s="245"/>
      <c r="H4095" s="245"/>
    </row>
    <row r="4096" spans="4:8">
      <c r="D4096" s="245"/>
      <c r="H4096" s="245"/>
    </row>
    <row r="4097" spans="4:8">
      <c r="D4097" s="245"/>
      <c r="H4097" s="245"/>
    </row>
    <row r="4098" spans="4:8">
      <c r="D4098" s="245"/>
      <c r="H4098" s="245"/>
    </row>
    <row r="4099" spans="4:8">
      <c r="D4099" s="245"/>
      <c r="H4099" s="245"/>
    </row>
    <row r="4100" spans="4:8">
      <c r="D4100" s="245"/>
      <c r="H4100" s="245"/>
    </row>
    <row r="4101" spans="4:8">
      <c r="D4101" s="245"/>
      <c r="H4101" s="245"/>
    </row>
    <row r="4102" spans="4:8">
      <c r="D4102" s="245"/>
      <c r="H4102" s="245"/>
    </row>
    <row r="4103" spans="4:8">
      <c r="D4103" s="245"/>
      <c r="H4103" s="245"/>
    </row>
    <row r="4104" spans="4:8">
      <c r="D4104" s="245"/>
      <c r="H4104" s="245"/>
    </row>
    <row r="4105" spans="4:8">
      <c r="D4105" s="245"/>
      <c r="H4105" s="245"/>
    </row>
    <row r="4106" spans="4:8">
      <c r="D4106" s="245"/>
      <c r="H4106" s="245"/>
    </row>
    <row r="4107" spans="4:8">
      <c r="D4107" s="245"/>
      <c r="H4107" s="245"/>
    </row>
    <row r="4108" spans="4:8">
      <c r="D4108" s="245"/>
      <c r="H4108" s="245"/>
    </row>
    <row r="4109" spans="4:8">
      <c r="D4109" s="245"/>
      <c r="H4109" s="245"/>
    </row>
    <row r="4110" spans="4:8">
      <c r="D4110" s="245"/>
      <c r="H4110" s="245"/>
    </row>
    <row r="4111" spans="4:8">
      <c r="D4111" s="245"/>
      <c r="H4111" s="245"/>
    </row>
    <row r="4112" spans="4:8">
      <c r="D4112" s="245"/>
      <c r="H4112" s="245"/>
    </row>
    <row r="4113" spans="4:8">
      <c r="D4113" s="245"/>
      <c r="H4113" s="245"/>
    </row>
    <row r="4114" spans="4:8">
      <c r="D4114" s="245"/>
      <c r="H4114" s="245"/>
    </row>
    <row r="4115" spans="4:8">
      <c r="D4115" s="245"/>
      <c r="H4115" s="245"/>
    </row>
    <row r="4116" spans="4:8">
      <c r="D4116" s="245"/>
      <c r="H4116" s="245"/>
    </row>
    <row r="4117" spans="4:8">
      <c r="D4117" s="245"/>
      <c r="H4117" s="245"/>
    </row>
    <row r="4118" spans="4:8">
      <c r="D4118" s="245"/>
      <c r="H4118" s="245"/>
    </row>
    <row r="4119" spans="4:8">
      <c r="D4119" s="245"/>
      <c r="H4119" s="245"/>
    </row>
    <row r="4120" spans="4:8">
      <c r="D4120" s="245"/>
      <c r="H4120" s="245"/>
    </row>
    <row r="4121" spans="4:8">
      <c r="D4121" s="245"/>
      <c r="H4121" s="245"/>
    </row>
    <row r="4122" spans="4:8">
      <c r="D4122" s="245"/>
      <c r="H4122" s="245"/>
    </row>
    <row r="4123" spans="4:8">
      <c r="D4123" s="245"/>
      <c r="H4123" s="245"/>
    </row>
    <row r="4124" spans="4:8">
      <c r="D4124" s="245"/>
      <c r="H4124" s="245"/>
    </row>
    <row r="4125" spans="4:8">
      <c r="D4125" s="245"/>
      <c r="H4125" s="245"/>
    </row>
    <row r="4126" spans="4:8">
      <c r="D4126" s="245"/>
      <c r="H4126" s="245"/>
    </row>
    <row r="4127" spans="4:8">
      <c r="D4127" s="245"/>
      <c r="H4127" s="245"/>
    </row>
    <row r="4128" spans="4:8">
      <c r="D4128" s="245"/>
      <c r="H4128" s="245"/>
    </row>
    <row r="4129" spans="4:8">
      <c r="D4129" s="245"/>
      <c r="H4129" s="245"/>
    </row>
    <row r="4130" spans="4:8">
      <c r="D4130" s="245"/>
      <c r="H4130" s="245"/>
    </row>
    <row r="4131" spans="4:8">
      <c r="D4131" s="245"/>
      <c r="H4131" s="245"/>
    </row>
    <row r="4132" spans="4:8">
      <c r="D4132" s="245"/>
      <c r="H4132" s="245"/>
    </row>
    <row r="4133" spans="4:8">
      <c r="D4133" s="245"/>
      <c r="H4133" s="245"/>
    </row>
    <row r="4134" spans="4:8">
      <c r="D4134" s="245"/>
      <c r="H4134" s="245"/>
    </row>
    <row r="4135" spans="4:8">
      <c r="D4135" s="245"/>
      <c r="H4135" s="245"/>
    </row>
    <row r="4136" spans="4:8">
      <c r="D4136" s="245"/>
      <c r="H4136" s="245"/>
    </row>
    <row r="4137" spans="4:8">
      <c r="D4137" s="245"/>
      <c r="H4137" s="245"/>
    </row>
    <row r="4138" spans="4:8">
      <c r="D4138" s="245"/>
      <c r="H4138" s="245"/>
    </row>
    <row r="4139" spans="4:8">
      <c r="D4139" s="245"/>
      <c r="H4139" s="245"/>
    </row>
    <row r="4140" spans="4:8">
      <c r="D4140" s="245"/>
      <c r="H4140" s="245"/>
    </row>
    <row r="4141" spans="4:8">
      <c r="D4141" s="245"/>
      <c r="H4141" s="245"/>
    </row>
    <row r="4142" spans="4:8">
      <c r="D4142" s="245"/>
      <c r="H4142" s="245"/>
    </row>
    <row r="4143" spans="4:8">
      <c r="D4143" s="245"/>
      <c r="H4143" s="245"/>
    </row>
    <row r="4144" spans="4:8">
      <c r="D4144" s="245"/>
      <c r="H4144" s="245"/>
    </row>
    <row r="4145" spans="4:8">
      <c r="D4145" s="245"/>
      <c r="H4145" s="245"/>
    </row>
    <row r="4146" spans="4:8">
      <c r="D4146" s="245"/>
      <c r="H4146" s="245"/>
    </row>
    <row r="4147" spans="4:8">
      <c r="D4147" s="245"/>
      <c r="H4147" s="245"/>
    </row>
    <row r="4148" spans="4:8">
      <c r="D4148" s="245"/>
      <c r="H4148" s="245"/>
    </row>
    <row r="4149" spans="4:8">
      <c r="D4149" s="245"/>
      <c r="H4149" s="245"/>
    </row>
    <row r="4150" spans="4:8">
      <c r="D4150" s="245"/>
      <c r="H4150" s="245"/>
    </row>
    <row r="4151" spans="4:8">
      <c r="D4151" s="245"/>
      <c r="H4151" s="245"/>
    </row>
    <row r="4152" spans="4:8">
      <c r="D4152" s="245"/>
      <c r="H4152" s="245"/>
    </row>
    <row r="4153" spans="4:8">
      <c r="D4153" s="245"/>
      <c r="H4153" s="245"/>
    </row>
    <row r="4154" spans="4:8">
      <c r="D4154" s="245"/>
      <c r="H4154" s="245"/>
    </row>
    <row r="4155" spans="4:8">
      <c r="D4155" s="245"/>
      <c r="H4155" s="245"/>
    </row>
    <row r="4156" spans="4:8">
      <c r="D4156" s="245"/>
      <c r="H4156" s="245"/>
    </row>
    <row r="4157" spans="4:8">
      <c r="D4157" s="245"/>
      <c r="H4157" s="245"/>
    </row>
    <row r="4158" spans="4:8">
      <c r="D4158" s="245"/>
      <c r="H4158" s="245"/>
    </row>
    <row r="4159" spans="4:8">
      <c r="D4159" s="245"/>
      <c r="H4159" s="245"/>
    </row>
    <row r="4160" spans="4:8">
      <c r="D4160" s="245"/>
      <c r="H4160" s="245"/>
    </row>
    <row r="4161" spans="4:8">
      <c r="D4161" s="245"/>
      <c r="H4161" s="245"/>
    </row>
    <row r="4162" spans="4:8">
      <c r="D4162" s="245"/>
      <c r="H4162" s="245"/>
    </row>
    <row r="4163" spans="4:8">
      <c r="D4163" s="245"/>
      <c r="H4163" s="245"/>
    </row>
    <row r="4164" spans="4:8">
      <c r="D4164" s="245"/>
      <c r="H4164" s="245"/>
    </row>
    <row r="4165" spans="4:8">
      <c r="D4165" s="245"/>
      <c r="H4165" s="245"/>
    </row>
    <row r="4166" spans="4:8">
      <c r="D4166" s="245"/>
      <c r="H4166" s="245"/>
    </row>
    <row r="4167" spans="4:8">
      <c r="D4167" s="245"/>
      <c r="H4167" s="245"/>
    </row>
    <row r="4168" spans="4:8">
      <c r="D4168" s="245"/>
      <c r="H4168" s="245"/>
    </row>
    <row r="4169" spans="4:8">
      <c r="D4169" s="245"/>
      <c r="H4169" s="245"/>
    </row>
    <row r="4170" spans="4:8">
      <c r="D4170" s="245"/>
      <c r="H4170" s="245"/>
    </row>
    <row r="4171" spans="4:8">
      <c r="D4171" s="245"/>
      <c r="H4171" s="245"/>
    </row>
    <row r="4172" spans="4:8">
      <c r="D4172" s="245"/>
      <c r="H4172" s="245"/>
    </row>
    <row r="4173" spans="4:8">
      <c r="D4173" s="245"/>
      <c r="H4173" s="245"/>
    </row>
    <row r="4174" spans="4:8">
      <c r="D4174" s="245"/>
      <c r="H4174" s="245"/>
    </row>
    <row r="4175" spans="4:8">
      <c r="D4175" s="245"/>
      <c r="H4175" s="245"/>
    </row>
    <row r="4176" spans="4:8">
      <c r="D4176" s="245"/>
      <c r="H4176" s="245"/>
    </row>
    <row r="4177" spans="4:8">
      <c r="D4177" s="245"/>
      <c r="H4177" s="245"/>
    </row>
    <row r="4178" spans="4:8">
      <c r="D4178" s="245"/>
      <c r="H4178" s="245"/>
    </row>
    <row r="4179" spans="4:8">
      <c r="D4179" s="245"/>
      <c r="H4179" s="245"/>
    </row>
    <row r="4180" spans="4:8">
      <c r="D4180" s="245"/>
      <c r="H4180" s="245"/>
    </row>
    <row r="4181" spans="4:8">
      <c r="D4181" s="245"/>
      <c r="H4181" s="245"/>
    </row>
    <row r="4182" spans="4:8">
      <c r="D4182" s="245"/>
      <c r="H4182" s="245"/>
    </row>
    <row r="4183" spans="4:8">
      <c r="D4183" s="245"/>
      <c r="H4183" s="245"/>
    </row>
    <row r="4184" spans="4:8">
      <c r="D4184" s="245"/>
      <c r="H4184" s="245"/>
    </row>
    <row r="4185" spans="4:8">
      <c r="D4185" s="245"/>
      <c r="H4185" s="245"/>
    </row>
    <row r="4186" spans="4:8">
      <c r="D4186" s="245"/>
      <c r="H4186" s="245"/>
    </row>
    <row r="4187" spans="4:8">
      <c r="D4187" s="245"/>
      <c r="H4187" s="245"/>
    </row>
    <row r="4188" spans="4:8">
      <c r="D4188" s="245"/>
      <c r="H4188" s="245"/>
    </row>
    <row r="4189" spans="4:8">
      <c r="D4189" s="245"/>
      <c r="H4189" s="245"/>
    </row>
    <row r="4190" spans="4:8">
      <c r="D4190" s="245"/>
      <c r="H4190" s="245"/>
    </row>
    <row r="4191" spans="4:8">
      <c r="D4191" s="245"/>
      <c r="H4191" s="245"/>
    </row>
    <row r="4192" spans="4:8">
      <c r="D4192" s="245"/>
      <c r="H4192" s="245"/>
    </row>
    <row r="4193" spans="4:8">
      <c r="D4193" s="245"/>
      <c r="H4193" s="245"/>
    </row>
    <row r="4194" spans="4:8">
      <c r="D4194" s="245"/>
      <c r="H4194" s="245"/>
    </row>
    <row r="4195" spans="4:8">
      <c r="D4195" s="245"/>
      <c r="H4195" s="245"/>
    </row>
    <row r="4196" spans="4:8">
      <c r="D4196" s="245"/>
      <c r="H4196" s="245"/>
    </row>
    <row r="4197" spans="4:8">
      <c r="D4197" s="245"/>
      <c r="H4197" s="245"/>
    </row>
    <row r="4198" spans="4:8">
      <c r="D4198" s="245"/>
      <c r="H4198" s="245"/>
    </row>
    <row r="4199" spans="4:8">
      <c r="D4199" s="245"/>
      <c r="H4199" s="245"/>
    </row>
    <row r="4200" spans="4:8">
      <c r="D4200" s="245"/>
      <c r="H4200" s="245"/>
    </row>
    <row r="4201" spans="4:8">
      <c r="D4201" s="245"/>
      <c r="H4201" s="245"/>
    </row>
    <row r="4202" spans="4:8">
      <c r="D4202" s="245"/>
      <c r="H4202" s="245"/>
    </row>
    <row r="4203" spans="4:8">
      <c r="D4203" s="245"/>
      <c r="H4203" s="245"/>
    </row>
    <row r="4204" spans="4:8">
      <c r="D4204" s="245"/>
      <c r="H4204" s="245"/>
    </row>
    <row r="4205" spans="4:8">
      <c r="D4205" s="245"/>
      <c r="H4205" s="245"/>
    </row>
    <row r="4206" spans="4:8">
      <c r="D4206" s="245"/>
      <c r="H4206" s="245"/>
    </row>
    <row r="4207" spans="4:8">
      <c r="D4207" s="245"/>
      <c r="H4207" s="245"/>
    </row>
    <row r="4208" spans="4:8">
      <c r="D4208" s="245"/>
      <c r="H4208" s="245"/>
    </row>
    <row r="4209" spans="4:8">
      <c r="D4209" s="245"/>
      <c r="H4209" s="245"/>
    </row>
    <row r="4210" spans="4:8">
      <c r="D4210" s="245"/>
      <c r="H4210" s="245"/>
    </row>
    <row r="4211" spans="4:8">
      <c r="D4211" s="245"/>
      <c r="H4211" s="245"/>
    </row>
    <row r="4212" spans="4:8">
      <c r="D4212" s="245"/>
      <c r="H4212" s="245"/>
    </row>
    <row r="4213" spans="4:8">
      <c r="D4213" s="245"/>
      <c r="H4213" s="245"/>
    </row>
    <row r="4214" spans="4:8">
      <c r="D4214" s="245"/>
      <c r="H4214" s="245"/>
    </row>
    <row r="4215" spans="4:8">
      <c r="D4215" s="245"/>
      <c r="H4215" s="245"/>
    </row>
    <row r="4216" spans="4:8">
      <c r="D4216" s="245"/>
      <c r="H4216" s="245"/>
    </row>
    <row r="4217" spans="4:8">
      <c r="D4217" s="245"/>
      <c r="H4217" s="245"/>
    </row>
    <row r="4218" spans="4:8">
      <c r="D4218" s="245"/>
      <c r="H4218" s="245"/>
    </row>
    <row r="4219" spans="4:8">
      <c r="D4219" s="245"/>
      <c r="H4219" s="245"/>
    </row>
    <row r="4220" spans="4:8">
      <c r="D4220" s="245"/>
      <c r="H4220" s="245"/>
    </row>
    <row r="4221" spans="4:8">
      <c r="D4221" s="245"/>
      <c r="H4221" s="245"/>
    </row>
    <row r="4222" spans="4:8">
      <c r="D4222" s="245"/>
      <c r="H4222" s="245"/>
    </row>
    <row r="4223" spans="4:8">
      <c r="D4223" s="245"/>
      <c r="H4223" s="245"/>
    </row>
    <row r="4224" spans="4:8">
      <c r="D4224" s="245"/>
      <c r="H4224" s="245"/>
    </row>
    <row r="4225" spans="4:8">
      <c r="D4225" s="245"/>
      <c r="H4225" s="245"/>
    </row>
    <row r="4226" spans="4:8">
      <c r="D4226" s="245"/>
      <c r="H4226" s="245"/>
    </row>
    <row r="4227" spans="4:8">
      <c r="D4227" s="245"/>
      <c r="H4227" s="245"/>
    </row>
    <row r="4228" spans="4:8">
      <c r="D4228" s="245"/>
      <c r="H4228" s="245"/>
    </row>
    <row r="4229" spans="4:8">
      <c r="D4229" s="245"/>
      <c r="H4229" s="245"/>
    </row>
    <row r="4230" spans="4:8">
      <c r="D4230" s="245"/>
      <c r="H4230" s="245"/>
    </row>
    <row r="4231" spans="4:8">
      <c r="D4231" s="245"/>
      <c r="H4231" s="245"/>
    </row>
    <row r="4232" spans="4:8">
      <c r="D4232" s="245"/>
      <c r="H4232" s="245"/>
    </row>
    <row r="4233" spans="4:8">
      <c r="D4233" s="245"/>
      <c r="H4233" s="245"/>
    </row>
    <row r="4234" spans="4:8">
      <c r="D4234" s="245"/>
      <c r="H4234" s="245"/>
    </row>
    <row r="4235" spans="4:8">
      <c r="D4235" s="245"/>
      <c r="H4235" s="245"/>
    </row>
    <row r="4236" spans="4:8">
      <c r="D4236" s="245"/>
      <c r="H4236" s="245"/>
    </row>
    <row r="4237" spans="4:8">
      <c r="D4237" s="245"/>
      <c r="H4237" s="245"/>
    </row>
  </sheetData>
  <mergeCells count="9">
    <mergeCell ref="A1:N1"/>
    <mergeCell ref="A3:A4"/>
    <mergeCell ref="B3:B4"/>
    <mergeCell ref="C3:D3"/>
    <mergeCell ref="E3:F3"/>
    <mergeCell ref="G3:H3"/>
    <mergeCell ref="I3:J3"/>
    <mergeCell ref="K3:L3"/>
    <mergeCell ref="M3:N3"/>
  </mergeCells>
  <pageMargins left="0.74803149606299213" right="0.11811023622047245" top="0.94488188976377963" bottom="0.55118110236220474" header="0.31496062992125984" footer="0.31496062992125984"/>
  <pageSetup paperSize="9" scale="88" fitToHeight="3" orientation="landscape" r:id="rId1"/>
  <headerFooter differentFirst="1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06"/>
  <sheetViews>
    <sheetView workbookViewId="0">
      <selection activeCell="I99" sqref="I99"/>
    </sheetView>
  </sheetViews>
  <sheetFormatPr defaultRowHeight="14.3"/>
  <cols>
    <col min="1" max="1" width="23.75" style="312" customWidth="1"/>
    <col min="2" max="2" width="12.75" style="312" customWidth="1"/>
    <col min="3" max="3" width="14.875" style="312" customWidth="1"/>
    <col min="4" max="4" width="13" style="312" customWidth="1"/>
    <col min="5" max="5" width="14" style="312" customWidth="1"/>
    <col min="6" max="6" width="13" style="312" customWidth="1"/>
    <col min="8" max="8" width="23.75" style="312" customWidth="1"/>
    <col min="9" max="9" width="12.75" style="312" customWidth="1"/>
    <col min="10" max="10" width="14.875" style="312" customWidth="1"/>
    <col min="11" max="11" width="13" style="312" customWidth="1"/>
    <col min="12" max="12" width="14" style="312" customWidth="1"/>
    <col min="13" max="13" width="13" style="312" customWidth="1"/>
  </cols>
  <sheetData>
    <row r="1" spans="1:13">
      <c r="A1" s="636" t="s">
        <v>340</v>
      </c>
      <c r="B1" s="636"/>
      <c r="C1" s="636"/>
      <c r="D1" s="636"/>
      <c r="E1" s="625"/>
      <c r="F1" s="625"/>
      <c r="H1" s="636" t="s">
        <v>340</v>
      </c>
      <c r="I1" s="636"/>
      <c r="J1" s="636"/>
      <c r="K1" s="636"/>
      <c r="L1" s="625"/>
      <c r="M1" s="625"/>
    </row>
    <row r="2" spans="1:13">
      <c r="A2" s="637" t="s">
        <v>341</v>
      </c>
      <c r="B2" s="637"/>
      <c r="C2" s="637"/>
      <c r="D2" s="637"/>
      <c r="E2" s="638"/>
      <c r="F2" s="638"/>
      <c r="H2" s="637" t="s">
        <v>341</v>
      </c>
      <c r="I2" s="637"/>
      <c r="J2" s="637"/>
      <c r="K2" s="637"/>
      <c r="L2" s="638"/>
      <c r="M2" s="638"/>
    </row>
    <row r="3" spans="1:13">
      <c r="A3" s="639"/>
      <c r="B3" s="640"/>
      <c r="C3" s="640"/>
      <c r="D3" s="640"/>
      <c r="E3" s="641"/>
      <c r="F3" s="642"/>
      <c r="H3" s="639"/>
      <c r="I3" s="640"/>
      <c r="J3" s="640"/>
      <c r="K3" s="640"/>
      <c r="L3" s="641"/>
      <c r="M3" s="642"/>
    </row>
    <row r="4" spans="1:13" ht="14.95" customHeight="1">
      <c r="A4" s="643" t="s">
        <v>342</v>
      </c>
      <c r="B4" s="645" t="s">
        <v>343</v>
      </c>
      <c r="C4" s="647" t="s">
        <v>344</v>
      </c>
      <c r="D4" s="649" t="s">
        <v>345</v>
      </c>
      <c r="E4" s="647" t="s">
        <v>346</v>
      </c>
      <c r="F4" s="649" t="s">
        <v>345</v>
      </c>
      <c r="H4" s="643" t="s">
        <v>342</v>
      </c>
      <c r="I4" s="645" t="s">
        <v>425</v>
      </c>
      <c r="J4" s="647" t="s">
        <v>426</v>
      </c>
      <c r="K4" s="649" t="s">
        <v>345</v>
      </c>
      <c r="L4" s="647" t="s">
        <v>427</v>
      </c>
      <c r="M4" s="649" t="s">
        <v>345</v>
      </c>
    </row>
    <row r="5" spans="1:13">
      <c r="A5" s="644"/>
      <c r="B5" s="646"/>
      <c r="C5" s="648"/>
      <c r="D5" s="648"/>
      <c r="E5" s="650"/>
      <c r="F5" s="651"/>
      <c r="H5" s="644"/>
      <c r="I5" s="646"/>
      <c r="J5" s="648"/>
      <c r="K5" s="648"/>
      <c r="L5" s="650"/>
      <c r="M5" s="651"/>
    </row>
    <row r="6" spans="1:13" ht="63" customHeight="1">
      <c r="A6" s="644"/>
      <c r="B6" s="646"/>
      <c r="C6" s="648"/>
      <c r="D6" s="648"/>
      <c r="E6" s="650"/>
      <c r="F6" s="651"/>
      <c r="H6" s="644"/>
      <c r="I6" s="646"/>
      <c r="J6" s="648"/>
      <c r="K6" s="648"/>
      <c r="L6" s="650"/>
      <c r="M6" s="651"/>
    </row>
    <row r="7" spans="1:13">
      <c r="A7" s="272" t="s">
        <v>347</v>
      </c>
      <c r="B7" s="559">
        <v>10842</v>
      </c>
      <c r="C7" s="251">
        <v>22338.016768820667</v>
      </c>
      <c r="D7" s="273">
        <f>C7/B7</f>
        <v>2.060322520643854</v>
      </c>
      <c r="E7" s="251">
        <v>30413.9</v>
      </c>
      <c r="F7" s="274">
        <f>E7/B7</f>
        <v>2.8051927688618337</v>
      </c>
      <c r="H7" s="272" t="s">
        <v>347</v>
      </c>
      <c r="I7" s="559">
        <v>11061</v>
      </c>
      <c r="J7" s="251">
        <v>23781.14536994306</v>
      </c>
      <c r="K7" s="273">
        <f>J7/I7</f>
        <v>2.149999581407021</v>
      </c>
      <c r="L7" s="251">
        <v>31097.902718515958</v>
      </c>
      <c r="M7" s="616">
        <f>L7/I7</f>
        <v>2.8114910693893824</v>
      </c>
    </row>
    <row r="8" spans="1:13">
      <c r="A8" s="275" t="s">
        <v>3</v>
      </c>
      <c r="B8" s="276"/>
      <c r="C8" s="277"/>
      <c r="D8" s="278"/>
      <c r="E8" s="279"/>
      <c r="F8" s="280"/>
      <c r="H8" s="275" t="s">
        <v>3</v>
      </c>
      <c r="I8" s="276"/>
      <c r="J8" s="277"/>
      <c r="K8" s="278"/>
      <c r="L8" s="279"/>
      <c r="M8" s="280"/>
    </row>
    <row r="9" spans="1:13">
      <c r="A9" s="281" t="s">
        <v>4</v>
      </c>
      <c r="B9" s="282">
        <v>8806</v>
      </c>
      <c r="C9" s="283">
        <v>31100.575205357422</v>
      </c>
      <c r="D9" s="284">
        <f>C9/B9</f>
        <v>3.5317482631566457</v>
      </c>
      <c r="E9" s="283">
        <v>30560.901264193406</v>
      </c>
      <c r="F9" s="285">
        <f t="shared" ref="F9:F26" si="0">E9/B9</f>
        <v>3.4704634640237799</v>
      </c>
      <c r="H9" s="281" t="s">
        <v>4</v>
      </c>
      <c r="I9" s="225">
        <v>8901</v>
      </c>
      <c r="J9" s="554">
        <v>31850.537546080181</v>
      </c>
      <c r="K9" s="284">
        <f>J9/I9</f>
        <v>3.5783100265228831</v>
      </c>
      <c r="L9" s="554">
        <v>30116.979401857021</v>
      </c>
      <c r="M9" s="285">
        <f t="shared" ref="M9:M26" si="1">L9/I9</f>
        <v>3.3835500957035189</v>
      </c>
    </row>
    <row r="10" spans="1:13">
      <c r="A10" s="281" t="s">
        <v>5</v>
      </c>
      <c r="B10" s="282">
        <v>10228</v>
      </c>
      <c r="C10" s="283">
        <v>24920.247175256474</v>
      </c>
      <c r="D10" s="284">
        <f t="shared" ref="D10:D26" si="2">C10/B10</f>
        <v>2.4364731301580442</v>
      </c>
      <c r="E10" s="283">
        <v>27122.305732401052</v>
      </c>
      <c r="F10" s="274">
        <f t="shared" si="0"/>
        <v>2.6517702123974436</v>
      </c>
      <c r="H10" s="281" t="s">
        <v>5</v>
      </c>
      <c r="I10" s="225">
        <v>10496</v>
      </c>
      <c r="J10" s="554">
        <v>26753.693826678835</v>
      </c>
      <c r="K10" s="284">
        <f t="shared" ref="K10:K26" si="3">J10/I10</f>
        <v>2.548941866108883</v>
      </c>
      <c r="L10" s="554">
        <v>27782.047006614612</v>
      </c>
      <c r="M10" s="274">
        <f t="shared" si="1"/>
        <v>2.6469175882826423</v>
      </c>
    </row>
    <row r="11" spans="1:13">
      <c r="A11" s="281" t="s">
        <v>6</v>
      </c>
      <c r="B11" s="282">
        <v>10111</v>
      </c>
      <c r="C11" s="283">
        <v>20190.919810002793</v>
      </c>
      <c r="D11" s="284">
        <f t="shared" si="2"/>
        <v>1.9969261012761144</v>
      </c>
      <c r="E11" s="283">
        <v>32220.980040049093</v>
      </c>
      <c r="F11" s="286">
        <f t="shared" si="0"/>
        <v>3.1867253525911474</v>
      </c>
      <c r="H11" s="281" t="s">
        <v>6</v>
      </c>
      <c r="I11" s="225">
        <v>10368</v>
      </c>
      <c r="J11" s="554">
        <v>23666.898981720034</v>
      </c>
      <c r="K11" s="284">
        <f t="shared" si="3"/>
        <v>2.2826870159837997</v>
      </c>
      <c r="L11" s="554">
        <v>33105.250993790156</v>
      </c>
      <c r="M11" s="286">
        <f t="shared" si="1"/>
        <v>3.1930218936911801</v>
      </c>
    </row>
    <row r="12" spans="1:13">
      <c r="A12" s="281" t="s">
        <v>8</v>
      </c>
      <c r="B12" s="282">
        <v>8940</v>
      </c>
      <c r="C12" s="283">
        <v>23168.98035328625</v>
      </c>
      <c r="D12" s="284">
        <f t="shared" si="2"/>
        <v>2.5916085406360456</v>
      </c>
      <c r="E12" s="283">
        <v>26642.665756988816</v>
      </c>
      <c r="F12" s="274">
        <f t="shared" si="0"/>
        <v>2.9801639549204491</v>
      </c>
      <c r="H12" s="281" t="s">
        <v>8</v>
      </c>
      <c r="I12" s="225">
        <v>9165</v>
      </c>
      <c r="J12" s="554">
        <v>25640.882459915269</v>
      </c>
      <c r="K12" s="284">
        <f t="shared" si="3"/>
        <v>2.7976958494179236</v>
      </c>
      <c r="L12" s="554">
        <v>26937.736065417979</v>
      </c>
      <c r="M12" s="274">
        <f t="shared" si="1"/>
        <v>2.9391965155938875</v>
      </c>
    </row>
    <row r="13" spans="1:13">
      <c r="A13" s="281" t="s">
        <v>9</v>
      </c>
      <c r="B13" s="282">
        <v>10496</v>
      </c>
      <c r="C13" s="283">
        <v>17996.770005698407</v>
      </c>
      <c r="D13" s="287">
        <f t="shared" si="2"/>
        <v>1.7146312886526682</v>
      </c>
      <c r="E13" s="283">
        <v>20862.127462206659</v>
      </c>
      <c r="F13" s="288">
        <f t="shared" si="0"/>
        <v>1.9876264731523112</v>
      </c>
      <c r="H13" s="281" t="s">
        <v>9</v>
      </c>
      <c r="I13" s="225">
        <v>10750</v>
      </c>
      <c r="J13" s="554">
        <v>19771.182352987937</v>
      </c>
      <c r="K13" s="287">
        <f t="shared" si="3"/>
        <v>1.8391797537663197</v>
      </c>
      <c r="L13" s="554">
        <v>21395.1773438827</v>
      </c>
      <c r="M13" s="288">
        <f t="shared" si="1"/>
        <v>1.9902490552449024</v>
      </c>
    </row>
    <row r="14" spans="1:13">
      <c r="A14" s="281" t="s">
        <v>10</v>
      </c>
      <c r="B14" s="282">
        <v>10770</v>
      </c>
      <c r="C14" s="283">
        <v>27548.01425796633</v>
      </c>
      <c r="D14" s="289">
        <f t="shared" si="2"/>
        <v>2.5578471920117298</v>
      </c>
      <c r="E14" s="283">
        <v>38762.90671629706</v>
      </c>
      <c r="F14" s="285">
        <f t="shared" si="0"/>
        <v>3.5991556839644439</v>
      </c>
      <c r="H14" s="281" t="s">
        <v>10</v>
      </c>
      <c r="I14" s="300">
        <v>10964</v>
      </c>
      <c r="J14" s="554">
        <v>28546.152615551036</v>
      </c>
      <c r="K14" s="289">
        <f t="shared" si="3"/>
        <v>2.6036257401998393</v>
      </c>
      <c r="L14" s="554">
        <v>38630.145461436128</v>
      </c>
      <c r="M14" s="285">
        <f t="shared" si="1"/>
        <v>3.5233624098354732</v>
      </c>
    </row>
    <row r="15" spans="1:13">
      <c r="A15" s="281" t="s">
        <v>11</v>
      </c>
      <c r="B15" s="282">
        <v>10344</v>
      </c>
      <c r="C15" s="283">
        <v>18631.447222307972</v>
      </c>
      <c r="D15" s="287">
        <f t="shared" si="2"/>
        <v>1.8011839928758673</v>
      </c>
      <c r="E15" s="283">
        <v>19640.911829675435</v>
      </c>
      <c r="F15" s="288">
        <f t="shared" si="0"/>
        <v>1.8987733787389245</v>
      </c>
      <c r="H15" s="281" t="s">
        <v>11</v>
      </c>
      <c r="I15" s="225">
        <v>10559</v>
      </c>
      <c r="J15" s="554">
        <v>19408.251967388554</v>
      </c>
      <c r="K15" s="287">
        <f t="shared" si="3"/>
        <v>1.838076708721333</v>
      </c>
      <c r="L15" s="554">
        <v>21925.292020119199</v>
      </c>
      <c r="M15" s="274">
        <f t="shared" si="1"/>
        <v>2.0764553480556112</v>
      </c>
    </row>
    <row r="16" spans="1:13">
      <c r="A16" s="281" t="s">
        <v>12</v>
      </c>
      <c r="B16" s="282">
        <v>9335</v>
      </c>
      <c r="C16" s="283">
        <v>24587.438784401926</v>
      </c>
      <c r="D16" s="284">
        <f t="shared" si="2"/>
        <v>2.6338981022390922</v>
      </c>
      <c r="E16" s="283">
        <v>25711.810408781403</v>
      </c>
      <c r="F16" s="274">
        <f t="shared" si="0"/>
        <v>2.754344982194044</v>
      </c>
      <c r="H16" s="281" t="s">
        <v>12</v>
      </c>
      <c r="I16" s="225">
        <v>9593</v>
      </c>
      <c r="J16" s="554">
        <v>27258.036409389362</v>
      </c>
      <c r="K16" s="284">
        <f t="shared" si="3"/>
        <v>2.8414506837683065</v>
      </c>
      <c r="L16" s="554">
        <v>25732.357803616018</v>
      </c>
      <c r="M16" s="274">
        <f t="shared" si="1"/>
        <v>2.6824098617341829</v>
      </c>
    </row>
    <row r="17" spans="1:13">
      <c r="A17" s="281" t="s">
        <v>13</v>
      </c>
      <c r="B17" s="282">
        <v>9083</v>
      </c>
      <c r="C17" s="283">
        <v>26689.956156828252</v>
      </c>
      <c r="D17" s="284">
        <f t="shared" si="2"/>
        <v>2.9384516301693551</v>
      </c>
      <c r="E17" s="283">
        <v>35207.825830811569</v>
      </c>
      <c r="F17" s="285">
        <f t="shared" si="0"/>
        <v>3.8762331642421635</v>
      </c>
      <c r="H17" s="281" t="s">
        <v>13</v>
      </c>
      <c r="I17" s="225">
        <v>9300</v>
      </c>
      <c r="J17" s="554">
        <v>27993.705037825068</v>
      </c>
      <c r="K17" s="284">
        <f t="shared" si="3"/>
        <v>3.0100758105188246</v>
      </c>
      <c r="L17" s="554">
        <v>33834.353380202214</v>
      </c>
      <c r="M17" s="285">
        <f t="shared" si="1"/>
        <v>3.6381025140002379</v>
      </c>
    </row>
    <row r="18" spans="1:13">
      <c r="A18" s="281" t="s">
        <v>14</v>
      </c>
      <c r="B18" s="300">
        <v>12841</v>
      </c>
      <c r="C18" s="283">
        <v>35813.239197998417</v>
      </c>
      <c r="D18" s="289">
        <f t="shared" si="2"/>
        <v>2.788975873997229</v>
      </c>
      <c r="E18" s="283">
        <v>49609.343420781086</v>
      </c>
      <c r="F18" s="285">
        <f t="shared" si="0"/>
        <v>3.8633551452987374</v>
      </c>
      <c r="H18" s="281" t="s">
        <v>14</v>
      </c>
      <c r="I18" s="553">
        <v>12841</v>
      </c>
      <c r="J18" s="554">
        <v>36741.795856927056</v>
      </c>
      <c r="K18" s="289">
        <f t="shared" si="3"/>
        <v>2.8612877390333349</v>
      </c>
      <c r="L18" s="554">
        <v>49734.946563288817</v>
      </c>
      <c r="M18" s="285">
        <f t="shared" si="1"/>
        <v>3.8731365597141045</v>
      </c>
    </row>
    <row r="19" spans="1:13">
      <c r="A19" s="281" t="s">
        <v>15</v>
      </c>
      <c r="B19" s="282">
        <v>9900</v>
      </c>
      <c r="C19" s="283">
        <v>22193.151132185998</v>
      </c>
      <c r="D19" s="284">
        <f t="shared" si="2"/>
        <v>2.2417324375945453</v>
      </c>
      <c r="E19" s="283">
        <v>23344.350784200386</v>
      </c>
      <c r="F19" s="274">
        <f t="shared" si="0"/>
        <v>2.3580152307273115</v>
      </c>
      <c r="H19" s="281" t="s">
        <v>15</v>
      </c>
      <c r="I19" s="225">
        <v>10102</v>
      </c>
      <c r="J19" s="554">
        <v>25141.945345948014</v>
      </c>
      <c r="K19" s="284">
        <f t="shared" si="3"/>
        <v>2.4888086859976255</v>
      </c>
      <c r="L19" s="554">
        <v>23655.189736924462</v>
      </c>
      <c r="M19" s="274">
        <f t="shared" si="1"/>
        <v>2.3416343037937497</v>
      </c>
    </row>
    <row r="20" spans="1:13">
      <c r="A20" s="281" t="s">
        <v>16</v>
      </c>
      <c r="B20" s="282">
        <v>9928</v>
      </c>
      <c r="C20" s="283">
        <v>23017.055529405578</v>
      </c>
      <c r="D20" s="284">
        <f t="shared" si="2"/>
        <v>2.3183980186750177</v>
      </c>
      <c r="E20" s="283">
        <v>24823.129047785653</v>
      </c>
      <c r="F20" s="274">
        <f t="shared" si="0"/>
        <v>2.5003151740315928</v>
      </c>
      <c r="H20" s="281" t="s">
        <v>16</v>
      </c>
      <c r="I20" s="225">
        <v>10196</v>
      </c>
      <c r="J20" s="554">
        <v>25955.299587366211</v>
      </c>
      <c r="K20" s="284">
        <f t="shared" si="3"/>
        <v>2.5456355028801698</v>
      </c>
      <c r="L20" s="554">
        <v>26215.580932578658</v>
      </c>
      <c r="M20" s="274">
        <f t="shared" si="1"/>
        <v>2.5711632927205432</v>
      </c>
    </row>
    <row r="21" spans="1:13">
      <c r="A21" s="281" t="s">
        <v>17</v>
      </c>
      <c r="B21" s="282">
        <v>10601</v>
      </c>
      <c r="C21" s="283">
        <v>21597.301657309214</v>
      </c>
      <c r="D21" s="284">
        <f t="shared" si="2"/>
        <v>2.0372890913413086</v>
      </c>
      <c r="E21" s="283">
        <v>24227.899060487322</v>
      </c>
      <c r="F21" s="274">
        <f t="shared" si="0"/>
        <v>2.2854352476641187</v>
      </c>
      <c r="H21" s="281" t="s">
        <v>17</v>
      </c>
      <c r="I21" s="225">
        <v>10885</v>
      </c>
      <c r="J21" s="554">
        <v>19244.099750588335</v>
      </c>
      <c r="K21" s="287">
        <f t="shared" si="3"/>
        <v>1.7679466927504213</v>
      </c>
      <c r="L21" s="554">
        <v>24677.848397556812</v>
      </c>
      <c r="M21" s="274">
        <f t="shared" si="1"/>
        <v>2.2671427099271302</v>
      </c>
    </row>
    <row r="22" spans="1:13">
      <c r="A22" s="281" t="s">
        <v>18</v>
      </c>
      <c r="B22" s="282">
        <v>9033</v>
      </c>
      <c r="C22" s="283">
        <v>26313.153695352565</v>
      </c>
      <c r="D22" s="284">
        <f t="shared" si="2"/>
        <v>2.913002733903749</v>
      </c>
      <c r="E22" s="283">
        <v>24439.899230313797</v>
      </c>
      <c r="F22" s="274">
        <f t="shared" si="0"/>
        <v>2.7056237385490753</v>
      </c>
      <c r="H22" s="281" t="s">
        <v>18</v>
      </c>
      <c r="I22" s="225">
        <v>9221</v>
      </c>
      <c r="J22" s="554">
        <v>27659.751507129324</v>
      </c>
      <c r="K22" s="284">
        <f t="shared" si="3"/>
        <v>2.9996477070956864</v>
      </c>
      <c r="L22" s="554">
        <v>25290.20464522186</v>
      </c>
      <c r="M22" s="274">
        <f t="shared" si="1"/>
        <v>2.7426748340984557</v>
      </c>
    </row>
    <row r="23" spans="1:13">
      <c r="A23" s="281" t="s">
        <v>19</v>
      </c>
      <c r="B23" s="282">
        <v>10611.83</v>
      </c>
      <c r="C23" s="283">
        <v>21990.425379972774</v>
      </c>
      <c r="D23" s="284">
        <f t="shared" si="2"/>
        <v>2.0722557164949658</v>
      </c>
      <c r="E23" s="283">
        <v>29431.619671243214</v>
      </c>
      <c r="F23" s="274">
        <f t="shared" si="0"/>
        <v>2.7734725934398887</v>
      </c>
      <c r="H23" s="281" t="s">
        <v>19</v>
      </c>
      <c r="I23" s="225">
        <v>10784</v>
      </c>
      <c r="J23" s="554">
        <v>22361.699867838477</v>
      </c>
      <c r="K23" s="284">
        <f t="shared" si="3"/>
        <v>2.0735997651927369</v>
      </c>
      <c r="L23" s="554">
        <v>29628.201758647341</v>
      </c>
      <c r="M23" s="274">
        <f t="shared" si="1"/>
        <v>2.7474222699042414</v>
      </c>
    </row>
    <row r="24" spans="1:13">
      <c r="A24" s="281" t="s">
        <v>20</v>
      </c>
      <c r="B24" s="282">
        <v>9972</v>
      </c>
      <c r="C24" s="283">
        <v>27042.245779538458</v>
      </c>
      <c r="D24" s="284">
        <f t="shared" si="2"/>
        <v>2.7118176674226291</v>
      </c>
      <c r="E24" s="283">
        <v>32079.222667033471</v>
      </c>
      <c r="F24" s="286">
        <f t="shared" si="0"/>
        <v>3.2169296697787275</v>
      </c>
      <c r="H24" s="281" t="s">
        <v>20</v>
      </c>
      <c r="I24" s="225">
        <v>10229</v>
      </c>
      <c r="J24" s="554">
        <v>28001.249100368954</v>
      </c>
      <c r="K24" s="284">
        <f t="shared" si="3"/>
        <v>2.7374375892432257</v>
      </c>
      <c r="L24" s="554">
        <v>31580.833995338333</v>
      </c>
      <c r="M24" s="286">
        <f t="shared" si="1"/>
        <v>3.0873823438594519</v>
      </c>
    </row>
    <row r="25" spans="1:13">
      <c r="A25" s="281" t="s">
        <v>21</v>
      </c>
      <c r="B25" s="282">
        <v>10132</v>
      </c>
      <c r="C25" s="283">
        <v>24796.92659874538</v>
      </c>
      <c r="D25" s="284">
        <f t="shared" si="2"/>
        <v>2.447387149501123</v>
      </c>
      <c r="E25" s="283">
        <v>25037.749206209486</v>
      </c>
      <c r="F25" s="274">
        <f t="shared" si="0"/>
        <v>2.4711556658319664</v>
      </c>
      <c r="H25" s="281" t="s">
        <v>21</v>
      </c>
      <c r="I25" s="225">
        <v>10391</v>
      </c>
      <c r="J25" s="554">
        <v>25075.501213632484</v>
      </c>
      <c r="K25" s="284">
        <f t="shared" si="3"/>
        <v>2.4131942270842539</v>
      </c>
      <c r="L25" s="554">
        <v>26458.484855865328</v>
      </c>
      <c r="M25" s="274">
        <f t="shared" si="1"/>
        <v>2.546288601276617</v>
      </c>
    </row>
    <row r="26" spans="1:13">
      <c r="A26" s="281" t="s">
        <v>22</v>
      </c>
      <c r="B26" s="300">
        <v>17990</v>
      </c>
      <c r="C26" s="283">
        <v>32089.501970567264</v>
      </c>
      <c r="D26" s="287">
        <f t="shared" si="2"/>
        <v>1.7837410767408151</v>
      </c>
      <c r="E26" s="283">
        <v>62523.773181479679</v>
      </c>
      <c r="F26" s="285">
        <f t="shared" si="0"/>
        <v>3.4754737732895875</v>
      </c>
      <c r="H26" s="281" t="s">
        <v>22</v>
      </c>
      <c r="I26" s="300">
        <v>18386</v>
      </c>
      <c r="J26" s="554">
        <v>35672.3824633595</v>
      </c>
      <c r="K26" s="287">
        <f t="shared" si="3"/>
        <v>1.9401926717806754</v>
      </c>
      <c r="L26" s="554">
        <v>61716.446992943042</v>
      </c>
      <c r="M26" s="285">
        <f t="shared" si="1"/>
        <v>3.356708745401014</v>
      </c>
    </row>
    <row r="27" spans="1:13">
      <c r="A27" s="291" t="s">
        <v>23</v>
      </c>
      <c r="B27" s="276"/>
      <c r="C27" s="277"/>
      <c r="D27" s="278"/>
      <c r="E27" s="292"/>
      <c r="F27" s="280"/>
      <c r="H27" s="291" t="s">
        <v>23</v>
      </c>
      <c r="I27" s="276"/>
      <c r="J27" s="277"/>
      <c r="K27" s="278"/>
      <c r="L27" s="555"/>
      <c r="M27" s="280"/>
    </row>
    <row r="28" spans="1:13">
      <c r="A28" s="293" t="s">
        <v>24</v>
      </c>
      <c r="B28" s="300">
        <v>13659</v>
      </c>
      <c r="C28" s="283">
        <v>26965.978138517716</v>
      </c>
      <c r="D28" s="287">
        <f t="shared" ref="D28:D37" si="4">C28/B28</f>
        <v>1.9742278452681541</v>
      </c>
      <c r="E28" s="283">
        <v>29856.683727948486</v>
      </c>
      <c r="F28" s="274">
        <f t="shared" ref="F28:F91" si="5">E28/B28</f>
        <v>2.1858616097773251</v>
      </c>
      <c r="H28" s="293" t="s">
        <v>24</v>
      </c>
      <c r="I28" s="300">
        <v>13923</v>
      </c>
      <c r="J28" s="554">
        <v>29160.368920797813</v>
      </c>
      <c r="K28" s="284">
        <f t="shared" ref="K28:K37" si="6">J28/I28</f>
        <v>2.0944027092435404</v>
      </c>
      <c r="L28" s="554">
        <v>30913.37128461901</v>
      </c>
      <c r="M28" s="274">
        <f t="shared" ref="M28:M37" si="7">L28/I28</f>
        <v>2.220309651987288</v>
      </c>
    </row>
    <row r="29" spans="1:13">
      <c r="A29" s="293" t="s">
        <v>25</v>
      </c>
      <c r="B29" s="282">
        <v>13420</v>
      </c>
      <c r="C29" s="283">
        <v>25673.289643539367</v>
      </c>
      <c r="D29" s="287">
        <f t="shared" si="4"/>
        <v>1.9130618214261823</v>
      </c>
      <c r="E29" s="283">
        <v>32357.772454974693</v>
      </c>
      <c r="F29" s="274">
        <f t="shared" si="5"/>
        <v>2.4111603915778459</v>
      </c>
      <c r="H29" s="293" t="s">
        <v>25</v>
      </c>
      <c r="I29" s="225">
        <v>13488</v>
      </c>
      <c r="J29" s="554">
        <v>26112.190014342767</v>
      </c>
      <c r="K29" s="287">
        <f t="shared" si="6"/>
        <v>1.9359571481570852</v>
      </c>
      <c r="L29" s="554">
        <v>31899.767204774937</v>
      </c>
      <c r="M29" s="274">
        <f t="shared" si="7"/>
        <v>2.3650479837466589</v>
      </c>
    </row>
    <row r="30" spans="1:13">
      <c r="A30" s="293" t="s">
        <v>26</v>
      </c>
      <c r="B30" s="282">
        <v>12489</v>
      </c>
      <c r="C30" s="283">
        <v>30369.712206623546</v>
      </c>
      <c r="D30" s="284">
        <f t="shared" si="4"/>
        <v>2.4317168873907877</v>
      </c>
      <c r="E30" s="283">
        <v>33949.209060925576</v>
      </c>
      <c r="F30" s="274">
        <f t="shared" si="5"/>
        <v>2.7183288542658</v>
      </c>
      <c r="H30" s="293" t="s">
        <v>26</v>
      </c>
      <c r="I30" s="225">
        <v>12749</v>
      </c>
      <c r="J30" s="554">
        <v>30587.462217241598</v>
      </c>
      <c r="K30" s="284">
        <f t="shared" si="6"/>
        <v>2.3992048174163934</v>
      </c>
      <c r="L30" s="554">
        <v>35567.206857118588</v>
      </c>
      <c r="M30" s="274">
        <f t="shared" si="7"/>
        <v>2.7898036596688831</v>
      </c>
    </row>
    <row r="31" spans="1:13">
      <c r="A31" s="293" t="s">
        <v>27</v>
      </c>
      <c r="B31" s="282">
        <v>11374</v>
      </c>
      <c r="C31" s="283">
        <v>23912.658698742864</v>
      </c>
      <c r="D31" s="284">
        <f t="shared" si="4"/>
        <v>2.1023965798085866</v>
      </c>
      <c r="E31" s="283">
        <v>27533.758268030761</v>
      </c>
      <c r="F31" s="274">
        <f t="shared" si="5"/>
        <v>2.4207629917382416</v>
      </c>
      <c r="H31" s="293" t="s">
        <v>27</v>
      </c>
      <c r="I31" s="300">
        <v>11640</v>
      </c>
      <c r="J31" s="554">
        <v>25139.326697725439</v>
      </c>
      <c r="K31" s="284">
        <f t="shared" si="6"/>
        <v>2.1597359705949688</v>
      </c>
      <c r="L31" s="554">
        <v>28103.755104841952</v>
      </c>
      <c r="M31" s="274">
        <f t="shared" si="7"/>
        <v>2.4144119505877963</v>
      </c>
    </row>
    <row r="32" spans="1:13">
      <c r="A32" s="293" t="s">
        <v>28</v>
      </c>
      <c r="B32" s="282">
        <v>11378</v>
      </c>
      <c r="C32" s="283">
        <v>27097.072863864018</v>
      </c>
      <c r="D32" s="284">
        <f t="shared" si="4"/>
        <v>2.3815321553756386</v>
      </c>
      <c r="E32" s="283">
        <v>22421.307168052819</v>
      </c>
      <c r="F32" s="288">
        <f t="shared" si="5"/>
        <v>1.970584212344245</v>
      </c>
      <c r="H32" s="293" t="s">
        <v>28</v>
      </c>
      <c r="I32" s="300">
        <v>11636</v>
      </c>
      <c r="J32" s="554">
        <v>29493.704055808921</v>
      </c>
      <c r="K32" s="284">
        <f t="shared" si="6"/>
        <v>2.5346944014961261</v>
      </c>
      <c r="L32" s="554">
        <v>24952.858083161045</v>
      </c>
      <c r="M32" s="274">
        <f t="shared" si="7"/>
        <v>2.1444532556858924</v>
      </c>
    </row>
    <row r="33" spans="1:13">
      <c r="A33" s="293" t="s">
        <v>29</v>
      </c>
      <c r="B33" s="300">
        <v>10364</v>
      </c>
      <c r="C33" s="283">
        <v>36150.994499809123</v>
      </c>
      <c r="D33" s="289">
        <f t="shared" si="4"/>
        <v>3.4881314646670325</v>
      </c>
      <c r="E33" s="283">
        <v>41289.781435688368</v>
      </c>
      <c r="F33" s="285">
        <f t="shared" si="5"/>
        <v>3.9839619293408304</v>
      </c>
      <c r="H33" s="293" t="s">
        <v>29</v>
      </c>
      <c r="I33" s="225">
        <v>10431</v>
      </c>
      <c r="J33" s="554">
        <v>36493.332296979846</v>
      </c>
      <c r="K33" s="289">
        <f t="shared" si="6"/>
        <v>3.4985459013498081</v>
      </c>
      <c r="L33" s="554">
        <v>42166.468132693473</v>
      </c>
      <c r="M33" s="285">
        <f t="shared" si="7"/>
        <v>4.0424185727824247</v>
      </c>
    </row>
    <row r="34" spans="1:13">
      <c r="A34" s="293" t="s">
        <v>30</v>
      </c>
      <c r="B34" s="300">
        <v>14771</v>
      </c>
      <c r="C34" s="283">
        <v>30318.65658033573</v>
      </c>
      <c r="D34" s="284">
        <f t="shared" si="4"/>
        <v>2.052579824002148</v>
      </c>
      <c r="E34" s="283">
        <v>34154.91900869699</v>
      </c>
      <c r="F34" s="274">
        <f t="shared" si="5"/>
        <v>2.3122956474644227</v>
      </c>
      <c r="H34" s="293" t="s">
        <v>30</v>
      </c>
      <c r="I34" s="300">
        <v>15021</v>
      </c>
      <c r="J34" s="554">
        <v>31791.71689749281</v>
      </c>
      <c r="K34" s="284">
        <f t="shared" si="6"/>
        <v>2.1164847145657952</v>
      </c>
      <c r="L34" s="554">
        <v>36017.851544800593</v>
      </c>
      <c r="M34" s="274">
        <f t="shared" si="7"/>
        <v>2.3978331365954726</v>
      </c>
    </row>
    <row r="35" spans="1:13">
      <c r="A35" s="293" t="s">
        <v>31</v>
      </c>
      <c r="B35" s="282">
        <v>11004</v>
      </c>
      <c r="C35" s="283">
        <v>18933.351620402034</v>
      </c>
      <c r="D35" s="287">
        <f t="shared" si="4"/>
        <v>1.7205881152673606</v>
      </c>
      <c r="E35" s="283">
        <v>26712.785678094548</v>
      </c>
      <c r="F35" s="274">
        <f t="shared" si="5"/>
        <v>2.4275523153484686</v>
      </c>
      <c r="H35" s="293" t="s">
        <v>31</v>
      </c>
      <c r="I35" s="300">
        <v>11195</v>
      </c>
      <c r="J35" s="554">
        <v>19379.537054229211</v>
      </c>
      <c r="K35" s="287">
        <f t="shared" si="6"/>
        <v>1.7310886158311041</v>
      </c>
      <c r="L35" s="554">
        <v>27643.114846573993</v>
      </c>
      <c r="M35" s="274">
        <f t="shared" si="7"/>
        <v>2.4692375923692715</v>
      </c>
    </row>
    <row r="36" spans="1:13">
      <c r="A36" s="293" t="s">
        <v>32</v>
      </c>
      <c r="B36" s="282">
        <v>11161</v>
      </c>
      <c r="C36" s="283">
        <v>16226.948576958659</v>
      </c>
      <c r="D36" s="294">
        <f t="shared" si="4"/>
        <v>1.4538973727227542</v>
      </c>
      <c r="E36" s="283">
        <v>19527.454809025858</v>
      </c>
      <c r="F36" s="288">
        <f t="shared" si="5"/>
        <v>1.7496151607406019</v>
      </c>
      <c r="H36" s="293" t="s">
        <v>32</v>
      </c>
      <c r="I36" s="300">
        <v>11391</v>
      </c>
      <c r="J36" s="554">
        <v>17968.453564410276</v>
      </c>
      <c r="K36" s="287">
        <f t="shared" si="6"/>
        <v>1.5774254731288102</v>
      </c>
      <c r="L36" s="554">
        <v>19384.414911272124</v>
      </c>
      <c r="M36" s="288">
        <f t="shared" si="7"/>
        <v>1.7017307445590488</v>
      </c>
    </row>
    <row r="37" spans="1:13">
      <c r="A37" s="293" t="s">
        <v>33</v>
      </c>
      <c r="B37" s="282">
        <v>11903.1</v>
      </c>
      <c r="C37" s="283">
        <v>32399.544499579097</v>
      </c>
      <c r="D37" s="289">
        <f t="shared" si="4"/>
        <v>2.7219417210288999</v>
      </c>
      <c r="E37" s="283">
        <v>44917.440554449378</v>
      </c>
      <c r="F37" s="285">
        <f t="shared" si="5"/>
        <v>3.7735917999890263</v>
      </c>
      <c r="H37" s="293" t="s">
        <v>33</v>
      </c>
      <c r="I37" s="300">
        <v>11983.4</v>
      </c>
      <c r="J37" s="554">
        <v>35369.935927119055</v>
      </c>
      <c r="K37" s="289">
        <f t="shared" si="6"/>
        <v>2.9515776763789123</v>
      </c>
      <c r="L37" s="554">
        <v>45854.399216510574</v>
      </c>
      <c r="M37" s="285">
        <f t="shared" si="7"/>
        <v>3.8264932503722293</v>
      </c>
    </row>
    <row r="38" spans="1:13">
      <c r="A38" s="295" t="s">
        <v>34</v>
      </c>
      <c r="B38" s="276"/>
      <c r="C38" s="296"/>
      <c r="D38" s="278"/>
      <c r="E38" s="297"/>
      <c r="F38" s="280"/>
      <c r="H38" s="295" t="s">
        <v>34</v>
      </c>
      <c r="I38" s="276"/>
      <c r="J38" s="556"/>
      <c r="K38" s="278"/>
      <c r="L38" s="557"/>
      <c r="M38" s="280"/>
    </row>
    <row r="39" spans="1:13">
      <c r="A39" s="298" t="s">
        <v>35</v>
      </c>
      <c r="B39" s="282">
        <v>9365</v>
      </c>
      <c r="C39" s="283">
        <v>23970.791720943696</v>
      </c>
      <c r="D39" s="284">
        <f t="shared" ref="D39:D46" si="8">C39/B39</f>
        <v>2.5596147059203092</v>
      </c>
      <c r="E39" s="283">
        <v>22545.918975275545</v>
      </c>
      <c r="F39" s="274">
        <f t="shared" si="5"/>
        <v>2.4074659877496578</v>
      </c>
      <c r="H39" s="298" t="s">
        <v>35</v>
      </c>
      <c r="I39" s="225">
        <v>9464</v>
      </c>
      <c r="J39" s="554">
        <v>25138.437989463193</v>
      </c>
      <c r="K39" s="284">
        <f t="shared" ref="K39:K46" si="9">J39/I39</f>
        <v>2.6562170318536764</v>
      </c>
      <c r="L39" s="554">
        <v>23438.121862163396</v>
      </c>
      <c r="M39" s="274">
        <f t="shared" ref="M39:M46" si="10">L39/I39</f>
        <v>2.4765555644720409</v>
      </c>
    </row>
    <row r="40" spans="1:13">
      <c r="A40" s="298" t="s">
        <v>39</v>
      </c>
      <c r="B40" s="282">
        <v>9348</v>
      </c>
      <c r="C40" s="283">
        <v>11575.060508905852</v>
      </c>
      <c r="D40" s="294">
        <f t="shared" si="8"/>
        <v>1.2382392499899284</v>
      </c>
      <c r="E40" s="283">
        <v>9741.4312977099235</v>
      </c>
      <c r="F40" s="288">
        <f t="shared" si="5"/>
        <v>1.0420872162719217</v>
      </c>
      <c r="H40" s="298" t="s">
        <v>39</v>
      </c>
      <c r="I40" s="225">
        <v>9402</v>
      </c>
      <c r="J40" s="554">
        <v>12464.623432690572</v>
      </c>
      <c r="K40" s="294">
        <f t="shared" si="9"/>
        <v>1.3257416967337345</v>
      </c>
      <c r="L40" s="554">
        <v>11981.208600759144</v>
      </c>
      <c r="M40" s="288">
        <f t="shared" si="10"/>
        <v>1.2743255265644697</v>
      </c>
    </row>
    <row r="41" spans="1:13">
      <c r="A41" s="299" t="s">
        <v>105</v>
      </c>
      <c r="B41" s="300">
        <v>9931</v>
      </c>
      <c r="C41" s="283">
        <v>19651.484952512608</v>
      </c>
      <c r="D41" s="287">
        <f t="shared" si="8"/>
        <v>1.9788022306426953</v>
      </c>
      <c r="E41" s="283">
        <v>22379.665615282098</v>
      </c>
      <c r="F41" s="274">
        <f t="shared" si="5"/>
        <v>2.2535158206909776</v>
      </c>
      <c r="H41" s="299" t="s">
        <v>105</v>
      </c>
      <c r="I41" s="225">
        <v>10205</v>
      </c>
      <c r="J41" s="554">
        <v>20988.117329564408</v>
      </c>
      <c r="K41" s="284">
        <f t="shared" si="9"/>
        <v>2.0566503997613332</v>
      </c>
      <c r="L41" s="554">
        <v>23209.163514211887</v>
      </c>
      <c r="M41" s="274">
        <f t="shared" si="10"/>
        <v>2.2742933379923458</v>
      </c>
    </row>
    <row r="42" spans="1:13">
      <c r="A42" s="298" t="s">
        <v>43</v>
      </c>
      <c r="B42" s="282">
        <v>10800</v>
      </c>
      <c r="C42" s="283">
        <v>24043.830361911037</v>
      </c>
      <c r="D42" s="284">
        <f t="shared" si="8"/>
        <v>2.2262805890658366</v>
      </c>
      <c r="E42" s="283">
        <v>26568.072296723825</v>
      </c>
      <c r="F42" s="274">
        <f t="shared" si="5"/>
        <v>2.4600066941410947</v>
      </c>
      <c r="H42" s="298" t="s">
        <v>43</v>
      </c>
      <c r="I42" s="225">
        <v>10993</v>
      </c>
      <c r="J42" s="554">
        <v>27938.203130011454</v>
      </c>
      <c r="K42" s="284">
        <f t="shared" si="9"/>
        <v>2.5414539370518923</v>
      </c>
      <c r="L42" s="554">
        <v>27639.729031857391</v>
      </c>
      <c r="M42" s="274">
        <f t="shared" si="10"/>
        <v>2.5143026500370591</v>
      </c>
    </row>
    <row r="43" spans="1:13">
      <c r="A43" s="298" t="s">
        <v>45</v>
      </c>
      <c r="B43" s="282">
        <v>9827</v>
      </c>
      <c r="C43" s="283">
        <v>16834.642043290045</v>
      </c>
      <c r="D43" s="287">
        <f t="shared" si="8"/>
        <v>1.7131008490169986</v>
      </c>
      <c r="E43" s="283">
        <v>15173.154671320535</v>
      </c>
      <c r="F43" s="288">
        <f t="shared" si="5"/>
        <v>1.5440271365951497</v>
      </c>
      <c r="H43" s="298" t="s">
        <v>45</v>
      </c>
      <c r="I43" s="225">
        <v>9964</v>
      </c>
      <c r="J43" s="554">
        <v>20796.705761126148</v>
      </c>
      <c r="K43" s="284">
        <f t="shared" si="9"/>
        <v>2.0871844400969639</v>
      </c>
      <c r="L43" s="554">
        <v>15763.492135227298</v>
      </c>
      <c r="M43" s="288">
        <f t="shared" si="10"/>
        <v>1.5820445739890905</v>
      </c>
    </row>
    <row r="44" spans="1:13">
      <c r="A44" s="298" t="s">
        <v>46</v>
      </c>
      <c r="B44" s="282">
        <v>9667</v>
      </c>
      <c r="C44" s="283">
        <v>20022.492737945737</v>
      </c>
      <c r="D44" s="284">
        <f t="shared" si="8"/>
        <v>2.0712209307898766</v>
      </c>
      <c r="E44" s="283">
        <v>24730.97495777985</v>
      </c>
      <c r="F44" s="274">
        <f t="shared" si="5"/>
        <v>2.558288502925401</v>
      </c>
      <c r="H44" s="298" t="s">
        <v>46</v>
      </c>
      <c r="I44" s="300">
        <v>9820</v>
      </c>
      <c r="J44" s="554">
        <v>21562.567137238864</v>
      </c>
      <c r="K44" s="284">
        <f t="shared" si="9"/>
        <v>2.1957807675395991</v>
      </c>
      <c r="L44" s="554">
        <v>26810.928347225745</v>
      </c>
      <c r="M44" s="274">
        <f t="shared" si="10"/>
        <v>2.7302371025688132</v>
      </c>
    </row>
    <row r="45" spans="1:13">
      <c r="A45" s="298" t="s">
        <v>47</v>
      </c>
      <c r="B45" s="282">
        <v>10138</v>
      </c>
      <c r="C45" s="283">
        <v>22362.415564708524</v>
      </c>
      <c r="D45" s="284">
        <f t="shared" si="8"/>
        <v>2.2058014958284202</v>
      </c>
      <c r="E45" s="283">
        <v>26423.717241741506</v>
      </c>
      <c r="F45" s="274">
        <f t="shared" si="5"/>
        <v>2.6064033578360135</v>
      </c>
      <c r="H45" s="298" t="s">
        <v>47</v>
      </c>
      <c r="I45" s="225">
        <v>10275</v>
      </c>
      <c r="J45" s="554">
        <v>24181.565116335561</v>
      </c>
      <c r="K45" s="284">
        <f t="shared" si="9"/>
        <v>2.3534369942905657</v>
      </c>
      <c r="L45" s="554">
        <v>26829.815432687214</v>
      </c>
      <c r="M45" s="274">
        <f t="shared" si="10"/>
        <v>2.6111742513564198</v>
      </c>
    </row>
    <row r="46" spans="1:13">
      <c r="A46" s="299" t="s">
        <v>106</v>
      </c>
      <c r="B46" s="282">
        <v>10395</v>
      </c>
      <c r="C46" s="283">
        <v>27042.312911654582</v>
      </c>
      <c r="D46" s="284">
        <f t="shared" si="8"/>
        <v>2.6014731035742744</v>
      </c>
      <c r="E46" s="283">
        <v>24278.768516912951</v>
      </c>
      <c r="F46" s="274">
        <f t="shared" si="5"/>
        <v>2.3356198669468928</v>
      </c>
      <c r="H46" s="299" t="s">
        <v>106</v>
      </c>
      <c r="I46" s="225">
        <v>10589</v>
      </c>
      <c r="J46" s="554">
        <v>29839.616426509929</v>
      </c>
      <c r="K46" s="284">
        <f t="shared" si="9"/>
        <v>2.8179824748805298</v>
      </c>
      <c r="L46" s="554">
        <v>24529.369951889334</v>
      </c>
      <c r="M46" s="274">
        <f t="shared" si="10"/>
        <v>2.3164954152317816</v>
      </c>
    </row>
    <row r="47" spans="1:13">
      <c r="A47" s="291" t="s">
        <v>91</v>
      </c>
      <c r="B47" s="301"/>
      <c r="C47" s="296"/>
      <c r="D47" s="278"/>
      <c r="E47" s="292"/>
      <c r="F47" s="280"/>
      <c r="H47" s="291" t="s">
        <v>91</v>
      </c>
      <c r="I47" s="301"/>
      <c r="J47" s="556"/>
      <c r="K47" s="278"/>
      <c r="L47" s="555"/>
      <c r="M47" s="280"/>
    </row>
    <row r="48" spans="1:13">
      <c r="A48" s="298" t="s">
        <v>36</v>
      </c>
      <c r="B48" s="300">
        <v>9399</v>
      </c>
      <c r="C48" s="283">
        <v>10396.487905483898</v>
      </c>
      <c r="D48" s="294">
        <f t="shared" ref="D48:D54" si="11">C48/B48</f>
        <v>1.1061270247349611</v>
      </c>
      <c r="E48" s="283">
        <v>12662.175522060879</v>
      </c>
      <c r="F48" s="288">
        <f t="shared" si="5"/>
        <v>1.3471832665241918</v>
      </c>
      <c r="H48" s="298" t="s">
        <v>36</v>
      </c>
      <c r="I48" s="300">
        <v>9475.5</v>
      </c>
      <c r="J48" s="554">
        <v>11030.014993745817</v>
      </c>
      <c r="K48" s="294">
        <f t="shared" ref="K48:K54" si="12">J48/I48</f>
        <v>1.1640562496697606</v>
      </c>
      <c r="L48" s="554">
        <v>12676.354706499969</v>
      </c>
      <c r="M48" s="288">
        <f t="shared" ref="M48:M54" si="13">L48/I48</f>
        <v>1.3378032511740774</v>
      </c>
    </row>
    <row r="49" spans="1:13">
      <c r="A49" s="298" t="s">
        <v>37</v>
      </c>
      <c r="B49" s="282">
        <v>9568</v>
      </c>
      <c r="C49" s="283">
        <v>16096.096096096097</v>
      </c>
      <c r="D49" s="287">
        <f t="shared" si="11"/>
        <v>1.6822842909799431</v>
      </c>
      <c r="E49" s="283">
        <v>10661.328125</v>
      </c>
      <c r="F49" s="288">
        <f t="shared" si="5"/>
        <v>1.1142692438336121</v>
      </c>
      <c r="H49" s="298" t="s">
        <v>37</v>
      </c>
      <c r="I49" s="225">
        <v>9627</v>
      </c>
      <c r="J49" s="554">
        <v>16898.028092922745</v>
      </c>
      <c r="K49" s="287">
        <f t="shared" si="12"/>
        <v>1.7552745500075564</v>
      </c>
      <c r="L49" s="554">
        <v>10661.328125</v>
      </c>
      <c r="M49" s="288">
        <f t="shared" si="13"/>
        <v>1.1074403370728161</v>
      </c>
    </row>
    <row r="50" spans="1:13" ht="25.85">
      <c r="A50" s="302" t="s">
        <v>38</v>
      </c>
      <c r="B50" s="300">
        <v>10749</v>
      </c>
      <c r="C50" s="283">
        <v>13818.416718346254</v>
      </c>
      <c r="D50" s="294">
        <f t="shared" si="11"/>
        <v>1.2855536997252073</v>
      </c>
      <c r="E50" s="283">
        <v>14195.343618689245</v>
      </c>
      <c r="F50" s="288">
        <f t="shared" si="5"/>
        <v>1.3206199291738063</v>
      </c>
      <c r="H50" s="302" t="s">
        <v>38</v>
      </c>
      <c r="I50" s="553">
        <v>10749</v>
      </c>
      <c r="J50" s="554">
        <v>12877.914273761713</v>
      </c>
      <c r="K50" s="294">
        <f t="shared" si="12"/>
        <v>1.1980569609974614</v>
      </c>
      <c r="L50" s="554">
        <v>12966.211581323178</v>
      </c>
      <c r="M50" s="288">
        <f t="shared" si="13"/>
        <v>1.2062714281629154</v>
      </c>
    </row>
    <row r="51" spans="1:13" ht="25.85">
      <c r="A51" s="302" t="s">
        <v>40</v>
      </c>
      <c r="B51" s="282">
        <v>9479</v>
      </c>
      <c r="C51" s="283">
        <v>21442.903209243486</v>
      </c>
      <c r="D51" s="284">
        <f t="shared" si="11"/>
        <v>2.2621482444607541</v>
      </c>
      <c r="E51" s="283">
        <v>13839.720270510907</v>
      </c>
      <c r="F51" s="288">
        <f t="shared" si="5"/>
        <v>1.4600401171548587</v>
      </c>
      <c r="H51" s="302" t="s">
        <v>40</v>
      </c>
      <c r="I51" s="300">
        <v>9657.5</v>
      </c>
      <c r="J51" s="554">
        <v>23585.926777422563</v>
      </c>
      <c r="K51" s="284">
        <f t="shared" si="12"/>
        <v>2.4422393763833874</v>
      </c>
      <c r="L51" s="554">
        <v>14421.723235684791</v>
      </c>
      <c r="M51" s="288">
        <f t="shared" si="13"/>
        <v>1.4933184815619769</v>
      </c>
    </row>
    <row r="52" spans="1:13" ht="25.85">
      <c r="A52" s="298" t="s">
        <v>326</v>
      </c>
      <c r="B52" s="300">
        <v>9324</v>
      </c>
      <c r="C52" s="283">
        <v>9600.4852018467645</v>
      </c>
      <c r="D52" s="294">
        <f t="shared" si="11"/>
        <v>1.0296530675511331</v>
      </c>
      <c r="E52" s="283">
        <v>9032.6400401528608</v>
      </c>
      <c r="F52" s="303">
        <f t="shared" si="5"/>
        <v>0.96875161305800739</v>
      </c>
      <c r="H52" s="298" t="s">
        <v>326</v>
      </c>
      <c r="I52" s="300">
        <v>9480</v>
      </c>
      <c r="J52" s="554">
        <v>11221.229403226071</v>
      </c>
      <c r="K52" s="294">
        <f t="shared" si="12"/>
        <v>1.183673987682075</v>
      </c>
      <c r="L52" s="554">
        <v>9752.9569106788731</v>
      </c>
      <c r="M52" s="303">
        <f t="shared" si="13"/>
        <v>1.0287929230673918</v>
      </c>
    </row>
    <row r="53" spans="1:13">
      <c r="A53" s="298" t="s">
        <v>42</v>
      </c>
      <c r="B53" s="300">
        <v>10512</v>
      </c>
      <c r="C53" s="283">
        <v>6028.2209555555555</v>
      </c>
      <c r="D53" s="304">
        <f t="shared" si="11"/>
        <v>0.57346089759851171</v>
      </c>
      <c r="E53" s="283">
        <v>12042.716438095238</v>
      </c>
      <c r="F53" s="288">
        <f t="shared" si="5"/>
        <v>1.1456160995143871</v>
      </c>
      <c r="H53" s="298" t="s">
        <v>42</v>
      </c>
      <c r="I53" s="225">
        <v>10530</v>
      </c>
      <c r="J53" s="554">
        <v>8437.271390623062</v>
      </c>
      <c r="K53" s="304">
        <f t="shared" si="12"/>
        <v>0.80126034098984444</v>
      </c>
      <c r="L53" s="554">
        <v>11654.645614482193</v>
      </c>
      <c r="M53" s="288">
        <f t="shared" si="13"/>
        <v>1.1068039519926109</v>
      </c>
    </row>
    <row r="54" spans="1:13">
      <c r="A54" s="298" t="s">
        <v>44</v>
      </c>
      <c r="B54" s="282">
        <v>8985</v>
      </c>
      <c r="C54" s="283">
        <v>20796.039852664231</v>
      </c>
      <c r="D54" s="284">
        <f t="shared" si="11"/>
        <v>2.3145286424779332</v>
      </c>
      <c r="E54" s="283">
        <v>23217.340574241724</v>
      </c>
      <c r="F54" s="274">
        <f t="shared" si="5"/>
        <v>2.5840111935716998</v>
      </c>
      <c r="H54" s="298" t="s">
        <v>44</v>
      </c>
      <c r="I54" s="225">
        <v>9155</v>
      </c>
      <c r="J54" s="554">
        <v>22872.526230556192</v>
      </c>
      <c r="K54" s="284">
        <f t="shared" si="12"/>
        <v>2.4983644162267824</v>
      </c>
      <c r="L54" s="554">
        <v>24289.28347442974</v>
      </c>
      <c r="M54" s="274">
        <f t="shared" si="13"/>
        <v>2.6531167093860994</v>
      </c>
    </row>
    <row r="55" spans="1:13">
      <c r="A55" s="295" t="s">
        <v>48</v>
      </c>
      <c r="B55" s="276"/>
      <c r="C55" s="296"/>
      <c r="D55" s="278"/>
      <c r="E55" s="292"/>
      <c r="F55" s="280"/>
      <c r="H55" s="295" t="s">
        <v>48</v>
      </c>
      <c r="I55" s="276"/>
      <c r="J55" s="556"/>
      <c r="K55" s="278"/>
      <c r="L55" s="555"/>
      <c r="M55" s="280"/>
    </row>
    <row r="56" spans="1:13" ht="14.95" customHeight="1">
      <c r="A56" s="493" t="s">
        <v>49</v>
      </c>
      <c r="B56" s="300">
        <v>9141</v>
      </c>
      <c r="C56" s="283">
        <v>17148.534468391576</v>
      </c>
      <c r="D56" s="287">
        <f t="shared" ref="D56:D69" si="14">C56/B56</f>
        <v>1.8760020203907204</v>
      </c>
      <c r="E56" s="283">
        <v>23704.924362668109</v>
      </c>
      <c r="F56" s="274">
        <f t="shared" si="5"/>
        <v>2.5932528566533319</v>
      </c>
      <c r="H56" s="493" t="s">
        <v>49</v>
      </c>
      <c r="I56" s="300">
        <v>9346.5</v>
      </c>
      <c r="J56" s="554">
        <v>16437.704550461567</v>
      </c>
      <c r="K56" s="287">
        <f t="shared" ref="K56:K69" si="15">J56/I56</f>
        <v>1.7587016049282156</v>
      </c>
      <c r="L56" s="554">
        <v>24119.414832637194</v>
      </c>
      <c r="M56" s="274">
        <f t="shared" ref="M56:M69" si="16">L56/I56</f>
        <v>2.5805825531094202</v>
      </c>
    </row>
    <row r="57" spans="1:13">
      <c r="A57" s="494" t="s">
        <v>50</v>
      </c>
      <c r="B57" s="282">
        <v>9365</v>
      </c>
      <c r="C57" s="283">
        <v>24611.517029373292</v>
      </c>
      <c r="D57" s="284">
        <f t="shared" si="14"/>
        <v>2.6280317169645802</v>
      </c>
      <c r="E57" s="283">
        <v>25557.784691915393</v>
      </c>
      <c r="F57" s="274">
        <f t="shared" si="5"/>
        <v>2.729074713498707</v>
      </c>
      <c r="H57" s="494" t="s">
        <v>50</v>
      </c>
      <c r="I57" s="225">
        <v>9541</v>
      </c>
      <c r="J57" s="554">
        <v>24585.409686680159</v>
      </c>
      <c r="K57" s="284">
        <f t="shared" si="15"/>
        <v>2.5768168626643075</v>
      </c>
      <c r="L57" s="554">
        <v>26871.625571404944</v>
      </c>
      <c r="M57" s="274">
        <f t="shared" si="16"/>
        <v>2.8164370161833081</v>
      </c>
    </row>
    <row r="58" spans="1:13">
      <c r="A58" s="293" t="s">
        <v>51</v>
      </c>
      <c r="B58" s="282">
        <v>8760</v>
      </c>
      <c r="C58" s="283">
        <v>22872.872371103076</v>
      </c>
      <c r="D58" s="284">
        <f t="shared" si="14"/>
        <v>2.6110584898519495</v>
      </c>
      <c r="E58" s="283">
        <v>25710.272283880549</v>
      </c>
      <c r="F58" s="274">
        <f t="shared" si="5"/>
        <v>2.9349625894840812</v>
      </c>
      <c r="H58" s="293" t="s">
        <v>51</v>
      </c>
      <c r="I58" s="225">
        <v>8946</v>
      </c>
      <c r="J58" s="554">
        <v>23791.524689655249</v>
      </c>
      <c r="K58" s="284">
        <f t="shared" si="15"/>
        <v>2.6594595002968084</v>
      </c>
      <c r="L58" s="554">
        <v>27630.706794485737</v>
      </c>
      <c r="M58" s="286">
        <f t="shared" si="16"/>
        <v>3.088610193883941</v>
      </c>
    </row>
    <row r="59" spans="1:13">
      <c r="A59" s="293" t="s">
        <v>52</v>
      </c>
      <c r="B59" s="282">
        <v>9066</v>
      </c>
      <c r="C59" s="283">
        <v>19913.097601731024</v>
      </c>
      <c r="D59" s="284">
        <f t="shared" si="14"/>
        <v>2.1964590339434178</v>
      </c>
      <c r="E59" s="283">
        <v>28726.044006184435</v>
      </c>
      <c r="F59" s="285">
        <f>E59/B59</f>
        <v>3.1685466585246456</v>
      </c>
      <c r="H59" s="293" t="s">
        <v>52</v>
      </c>
      <c r="I59" s="225">
        <v>9211</v>
      </c>
      <c r="J59" s="554">
        <v>20772.341034621666</v>
      </c>
      <c r="K59" s="284">
        <f t="shared" si="15"/>
        <v>2.2551667608969348</v>
      </c>
      <c r="L59" s="554">
        <v>29097.450090438368</v>
      </c>
      <c r="M59" s="285">
        <f t="shared" si="16"/>
        <v>3.1589892617998445</v>
      </c>
    </row>
    <row r="60" spans="1:13">
      <c r="A60" s="293" t="s">
        <v>53</v>
      </c>
      <c r="B60" s="300">
        <v>9281</v>
      </c>
      <c r="C60" s="283">
        <v>19732.533536482999</v>
      </c>
      <c r="D60" s="284">
        <f t="shared" si="14"/>
        <v>2.1261214886847322</v>
      </c>
      <c r="E60" s="283">
        <v>24790.281915435255</v>
      </c>
      <c r="F60" s="274">
        <f t="shared" si="5"/>
        <v>2.6710787539527265</v>
      </c>
      <c r="H60" s="293" t="s">
        <v>53</v>
      </c>
      <c r="I60" s="300">
        <v>9478</v>
      </c>
      <c r="J60" s="554">
        <v>20290.493095369231</v>
      </c>
      <c r="K60" s="284">
        <f t="shared" si="15"/>
        <v>2.1407990182917525</v>
      </c>
      <c r="L60" s="554">
        <v>24736.192551769269</v>
      </c>
      <c r="M60" s="274">
        <f t="shared" si="16"/>
        <v>2.6098536138182391</v>
      </c>
    </row>
    <row r="61" spans="1:13">
      <c r="A61" s="293" t="s">
        <v>54</v>
      </c>
      <c r="B61" s="282">
        <v>8905</v>
      </c>
      <c r="C61" s="283">
        <v>17106.637460757185</v>
      </c>
      <c r="D61" s="287">
        <f t="shared" si="14"/>
        <v>1.9210148748744733</v>
      </c>
      <c r="E61" s="283">
        <v>22230.339323581542</v>
      </c>
      <c r="F61" s="274">
        <f t="shared" si="5"/>
        <v>2.4963884698014085</v>
      </c>
      <c r="H61" s="293" t="s">
        <v>54</v>
      </c>
      <c r="I61" s="225">
        <v>9077</v>
      </c>
      <c r="J61" s="554">
        <v>17639.248797001346</v>
      </c>
      <c r="K61" s="287">
        <f t="shared" si="15"/>
        <v>1.9432906022916543</v>
      </c>
      <c r="L61" s="554">
        <v>23035.108567478019</v>
      </c>
      <c r="M61" s="274">
        <f t="shared" si="16"/>
        <v>2.5377446918010378</v>
      </c>
    </row>
    <row r="62" spans="1:13">
      <c r="A62" s="293" t="s">
        <v>55</v>
      </c>
      <c r="B62" s="306">
        <v>10804</v>
      </c>
      <c r="C62" s="283">
        <v>18004.28107034897</v>
      </c>
      <c r="D62" s="287">
        <f t="shared" si="14"/>
        <v>1.6664458598990162</v>
      </c>
      <c r="E62" s="283">
        <v>30602.84925871516</v>
      </c>
      <c r="F62" s="274">
        <f t="shared" si="5"/>
        <v>2.8325480617100296</v>
      </c>
      <c r="H62" s="293" t="s">
        <v>55</v>
      </c>
      <c r="I62" s="225">
        <v>10804</v>
      </c>
      <c r="J62" s="554">
        <v>18784.669859093028</v>
      </c>
      <c r="K62" s="287">
        <f t="shared" si="15"/>
        <v>1.7386773286831756</v>
      </c>
      <c r="L62" s="554">
        <v>29916.723534017456</v>
      </c>
      <c r="M62" s="274">
        <f t="shared" si="16"/>
        <v>2.7690414229931002</v>
      </c>
    </row>
    <row r="63" spans="1:13">
      <c r="A63" s="293" t="s">
        <v>56</v>
      </c>
      <c r="B63" s="306">
        <v>10286</v>
      </c>
      <c r="C63" s="283">
        <v>21101.854989604177</v>
      </c>
      <c r="D63" s="284">
        <f t="shared" si="14"/>
        <v>2.0515122486490549</v>
      </c>
      <c r="E63" s="283">
        <v>24130.666868343873</v>
      </c>
      <c r="F63" s="274">
        <f t="shared" si="5"/>
        <v>2.3459718907586886</v>
      </c>
      <c r="H63" s="293" t="s">
        <v>56</v>
      </c>
      <c r="I63" s="483">
        <v>10300</v>
      </c>
      <c r="J63" s="554">
        <v>21876.861732161335</v>
      </c>
      <c r="K63" s="284">
        <f t="shared" si="15"/>
        <v>2.1239671584622655</v>
      </c>
      <c r="L63" s="554">
        <v>25288.885472941809</v>
      </c>
      <c r="M63" s="274">
        <f t="shared" si="16"/>
        <v>2.4552315993147387</v>
      </c>
    </row>
    <row r="64" spans="1:13">
      <c r="A64" s="293" t="s">
        <v>57</v>
      </c>
      <c r="B64" s="282">
        <v>9841</v>
      </c>
      <c r="C64" s="283">
        <v>17686.473241259671</v>
      </c>
      <c r="D64" s="287">
        <f t="shared" si="14"/>
        <v>1.7972231725698273</v>
      </c>
      <c r="E64" s="283">
        <v>20557.868874450178</v>
      </c>
      <c r="F64" s="274">
        <f t="shared" si="5"/>
        <v>2.0890020195559575</v>
      </c>
      <c r="H64" s="293" t="s">
        <v>57</v>
      </c>
      <c r="I64" s="300">
        <v>10075</v>
      </c>
      <c r="J64" s="554">
        <v>18707.991864656477</v>
      </c>
      <c r="K64" s="287">
        <f t="shared" si="15"/>
        <v>1.8568726416532484</v>
      </c>
      <c r="L64" s="554">
        <v>21352.677912159135</v>
      </c>
      <c r="M64" s="274">
        <f t="shared" si="16"/>
        <v>2.1193724974847776</v>
      </c>
    </row>
    <row r="65" spans="1:13">
      <c r="A65" s="293" t="s">
        <v>58</v>
      </c>
      <c r="B65" s="282">
        <v>9020</v>
      </c>
      <c r="C65" s="283">
        <v>15766.630777636256</v>
      </c>
      <c r="D65" s="287">
        <f t="shared" si="14"/>
        <v>1.7479635008465915</v>
      </c>
      <c r="E65" s="283">
        <v>19641.031770755024</v>
      </c>
      <c r="F65" s="274">
        <f t="shared" si="5"/>
        <v>2.177497979019404</v>
      </c>
      <c r="H65" s="293" t="s">
        <v>58</v>
      </c>
      <c r="I65" s="300">
        <v>9188.5</v>
      </c>
      <c r="J65" s="554">
        <v>16696.231845122798</v>
      </c>
      <c r="K65" s="287">
        <f t="shared" si="15"/>
        <v>1.8170791582002284</v>
      </c>
      <c r="L65" s="554">
        <v>19975.998842074052</v>
      </c>
      <c r="M65" s="274">
        <f t="shared" si="16"/>
        <v>2.1740217491510094</v>
      </c>
    </row>
    <row r="66" spans="1:13">
      <c r="A66" s="293" t="s">
        <v>59</v>
      </c>
      <c r="B66" s="282">
        <v>9414</v>
      </c>
      <c r="C66" s="283">
        <v>20406.490973731885</v>
      </c>
      <c r="D66" s="284">
        <f t="shared" si="14"/>
        <v>2.1676748431837565</v>
      </c>
      <c r="E66" s="283">
        <v>27415.877725919912</v>
      </c>
      <c r="F66" s="274">
        <f t="shared" si="5"/>
        <v>2.9122453501083401</v>
      </c>
      <c r="H66" s="293" t="s">
        <v>59</v>
      </c>
      <c r="I66" s="300">
        <v>9501</v>
      </c>
      <c r="J66" s="554">
        <v>25601.096965883258</v>
      </c>
      <c r="K66" s="284">
        <f t="shared" si="15"/>
        <v>2.6945686733905125</v>
      </c>
      <c r="L66" s="554">
        <v>28305.614811058753</v>
      </c>
      <c r="M66" s="274">
        <f t="shared" si="16"/>
        <v>2.9792247985537053</v>
      </c>
    </row>
    <row r="67" spans="1:13">
      <c r="A67" s="293" t="s">
        <v>60</v>
      </c>
      <c r="B67" s="282">
        <v>10607</v>
      </c>
      <c r="C67" s="283">
        <v>28142.386257359311</v>
      </c>
      <c r="D67" s="284">
        <f t="shared" si="14"/>
        <v>2.6531899931516274</v>
      </c>
      <c r="E67" s="283">
        <v>22321.122622849689</v>
      </c>
      <c r="F67" s="274">
        <f t="shared" si="5"/>
        <v>2.1043766025124624</v>
      </c>
      <c r="H67" s="293" t="s">
        <v>60</v>
      </c>
      <c r="I67" s="225">
        <v>10859</v>
      </c>
      <c r="J67" s="554">
        <v>24547.235171197441</v>
      </c>
      <c r="K67" s="284">
        <f t="shared" si="15"/>
        <v>2.2605428834328611</v>
      </c>
      <c r="L67" s="554">
        <v>23227.751208966725</v>
      </c>
      <c r="M67" s="274">
        <f t="shared" si="16"/>
        <v>2.139032250572495</v>
      </c>
    </row>
    <row r="68" spans="1:13">
      <c r="A68" s="293" t="s">
        <v>61</v>
      </c>
      <c r="B68" s="282">
        <v>9027</v>
      </c>
      <c r="C68" s="283">
        <v>15802.616939749341</v>
      </c>
      <c r="D68" s="287">
        <f t="shared" si="14"/>
        <v>1.7505945430097865</v>
      </c>
      <c r="E68" s="283">
        <v>16098.409709734293</v>
      </c>
      <c r="F68" s="288">
        <f t="shared" si="5"/>
        <v>1.7833621036594984</v>
      </c>
      <c r="H68" s="293" t="s">
        <v>61</v>
      </c>
      <c r="I68" s="225">
        <v>9191</v>
      </c>
      <c r="J68" s="554">
        <v>16736.058864605253</v>
      </c>
      <c r="K68" s="287">
        <f t="shared" si="15"/>
        <v>1.8209181660978406</v>
      </c>
      <c r="L68" s="554">
        <v>16432.469429153465</v>
      </c>
      <c r="M68" s="288">
        <f t="shared" si="16"/>
        <v>1.7878870013223225</v>
      </c>
    </row>
    <row r="69" spans="1:13">
      <c r="A69" s="307" t="s">
        <v>62</v>
      </c>
      <c r="B69" s="300">
        <v>10032</v>
      </c>
      <c r="C69" s="283">
        <v>15220.0072099914</v>
      </c>
      <c r="D69" s="287">
        <f t="shared" si="14"/>
        <v>1.5171458542654903</v>
      </c>
      <c r="E69" s="283">
        <v>26574.5797369352</v>
      </c>
      <c r="F69" s="274">
        <f t="shared" si="5"/>
        <v>2.6489812337455345</v>
      </c>
      <c r="H69" s="307" t="s">
        <v>62</v>
      </c>
      <c r="I69" s="300">
        <v>10201</v>
      </c>
      <c r="J69" s="554">
        <v>16135.892452094469</v>
      </c>
      <c r="K69" s="287">
        <f t="shared" si="15"/>
        <v>1.5817951624443161</v>
      </c>
      <c r="L69" s="554">
        <v>26191.072110437806</v>
      </c>
      <c r="M69" s="274">
        <f t="shared" si="16"/>
        <v>2.5675004519593969</v>
      </c>
    </row>
    <row r="70" spans="1:13">
      <c r="A70" s="295" t="s">
        <v>63</v>
      </c>
      <c r="B70" s="276"/>
      <c r="C70" s="296"/>
      <c r="D70" s="278"/>
      <c r="E70" s="292"/>
      <c r="F70" s="280"/>
      <c r="H70" s="295" t="s">
        <v>63</v>
      </c>
      <c r="I70" s="276"/>
      <c r="J70" s="556"/>
      <c r="K70" s="278"/>
      <c r="L70" s="555"/>
      <c r="M70" s="280"/>
    </row>
    <row r="71" spans="1:13">
      <c r="A71" s="305" t="s">
        <v>64</v>
      </c>
      <c r="B71" s="300">
        <v>9971</v>
      </c>
      <c r="C71" s="283">
        <v>17667.246038463712</v>
      </c>
      <c r="D71" s="287">
        <f>C71/B71</f>
        <v>1.7718630065654108</v>
      </c>
      <c r="E71" s="283">
        <v>21799.938461498863</v>
      </c>
      <c r="F71" s="274">
        <f t="shared" si="5"/>
        <v>2.1863342153744725</v>
      </c>
      <c r="H71" s="305" t="s">
        <v>64</v>
      </c>
      <c r="I71" s="225">
        <v>10166</v>
      </c>
      <c r="J71" s="554">
        <v>18245.015297152157</v>
      </c>
      <c r="K71" s="287">
        <f>J71/I71</f>
        <v>1.7947093544316504</v>
      </c>
      <c r="L71" s="554">
        <v>22239.44958580146</v>
      </c>
      <c r="M71" s="274">
        <f>L71/I71</f>
        <v>2.1876302956719909</v>
      </c>
    </row>
    <row r="72" spans="1:13">
      <c r="A72" s="293" t="s">
        <v>65</v>
      </c>
      <c r="B72" s="282">
        <v>10979</v>
      </c>
      <c r="C72" s="283">
        <v>25642.962351212154</v>
      </c>
      <c r="D72" s="284">
        <f>C72/B72</f>
        <v>2.3356373395766603</v>
      </c>
      <c r="E72" s="283">
        <v>31119.147809806964</v>
      </c>
      <c r="F72" s="274">
        <f t="shared" si="5"/>
        <v>2.8344246115135223</v>
      </c>
      <c r="H72" s="293" t="s">
        <v>65</v>
      </c>
      <c r="I72" s="300">
        <v>11178</v>
      </c>
      <c r="J72" s="554">
        <v>26267.915795576151</v>
      </c>
      <c r="K72" s="284">
        <f>J72/I72</f>
        <v>2.349965628518174</v>
      </c>
      <c r="L72" s="554">
        <v>30906.261161106569</v>
      </c>
      <c r="M72" s="274">
        <f>L72/I72</f>
        <v>2.7649186939619406</v>
      </c>
    </row>
    <row r="73" spans="1:13">
      <c r="A73" s="293" t="s">
        <v>66</v>
      </c>
      <c r="B73" s="282">
        <v>11009</v>
      </c>
      <c r="C73" s="283">
        <v>24329.449627670692</v>
      </c>
      <c r="D73" s="284">
        <f>C73/B73</f>
        <v>2.2099599988800702</v>
      </c>
      <c r="E73" s="283">
        <v>28033.111577268766</v>
      </c>
      <c r="F73" s="274">
        <f t="shared" si="5"/>
        <v>2.5463812859722741</v>
      </c>
      <c r="H73" s="293" t="s">
        <v>66</v>
      </c>
      <c r="I73" s="225">
        <v>11176</v>
      </c>
      <c r="J73" s="554">
        <v>25387.887969688047</v>
      </c>
      <c r="K73" s="284">
        <f>J73/I73</f>
        <v>2.271643519120262</v>
      </c>
      <c r="L73" s="554">
        <v>28719.099350377815</v>
      </c>
      <c r="M73" s="274">
        <f>L73/I73</f>
        <v>2.5697118244790458</v>
      </c>
    </row>
    <row r="74" spans="1:13">
      <c r="A74" s="307" t="s">
        <v>67</v>
      </c>
      <c r="B74" s="282">
        <v>9989</v>
      </c>
      <c r="C74" s="283">
        <v>23385.474477850232</v>
      </c>
      <c r="D74" s="284">
        <f>C74/B74</f>
        <v>2.341122682736033</v>
      </c>
      <c r="E74" s="283">
        <v>27553.638409793064</v>
      </c>
      <c r="F74" s="274">
        <f t="shared" si="5"/>
        <v>2.7583980788660591</v>
      </c>
      <c r="H74" s="307" t="s">
        <v>67</v>
      </c>
      <c r="I74" s="225">
        <v>10167</v>
      </c>
      <c r="J74" s="554">
        <v>24218.260121060302</v>
      </c>
      <c r="K74" s="284">
        <f>J74/I74</f>
        <v>2.3820458464699814</v>
      </c>
      <c r="L74" s="554">
        <v>28119.836422680513</v>
      </c>
      <c r="M74" s="274">
        <f>L74/I74</f>
        <v>2.7657948679729039</v>
      </c>
    </row>
    <row r="75" spans="1:13">
      <c r="A75" s="295" t="s">
        <v>68</v>
      </c>
      <c r="B75" s="276"/>
      <c r="C75" s="296"/>
      <c r="D75" s="278"/>
      <c r="E75" s="292"/>
      <c r="F75" s="280"/>
      <c r="H75" s="295" t="s">
        <v>68</v>
      </c>
      <c r="I75" s="276"/>
      <c r="J75" s="556"/>
      <c r="K75" s="278"/>
      <c r="L75" s="555"/>
      <c r="M75" s="280"/>
    </row>
    <row r="76" spans="1:13">
      <c r="A76" s="305" t="s">
        <v>69</v>
      </c>
      <c r="B76" s="282">
        <v>9667</v>
      </c>
      <c r="C76" s="283">
        <v>11252.312742464936</v>
      </c>
      <c r="D76" s="294">
        <f t="shared" ref="D76:D87" si="17">C76/B76</f>
        <v>1.1639922150062001</v>
      </c>
      <c r="E76" s="283">
        <v>18822.807017543859</v>
      </c>
      <c r="F76" s="288">
        <f t="shared" si="5"/>
        <v>1.9471197907876134</v>
      </c>
      <c r="H76" s="305" t="s">
        <v>69</v>
      </c>
      <c r="I76" s="225">
        <v>9744</v>
      </c>
      <c r="J76" s="554">
        <v>11951.78008111762</v>
      </c>
      <c r="K76" s="294">
        <f t="shared" ref="K76:K85" si="18">J76/I76</f>
        <v>1.2265784155498378</v>
      </c>
      <c r="L76" s="554">
        <v>19303.667105841017</v>
      </c>
      <c r="M76" s="288">
        <f t="shared" ref="M76:M87" si="19">L76/I76</f>
        <v>1.9810824205501865</v>
      </c>
    </row>
    <row r="77" spans="1:13">
      <c r="A77" s="293" t="s">
        <v>70</v>
      </c>
      <c r="B77" s="282">
        <v>10346</v>
      </c>
      <c r="C77" s="283">
        <v>18975.580953553257</v>
      </c>
      <c r="D77" s="287">
        <f t="shared" si="17"/>
        <v>1.8340982943701196</v>
      </c>
      <c r="E77" s="283">
        <v>23310.479807733162</v>
      </c>
      <c r="F77" s="274">
        <f t="shared" si="5"/>
        <v>2.2530910310973478</v>
      </c>
      <c r="H77" s="293" t="s">
        <v>70</v>
      </c>
      <c r="I77" s="225">
        <v>10625</v>
      </c>
      <c r="J77" s="554">
        <v>20360.835293679971</v>
      </c>
      <c r="K77" s="287">
        <f t="shared" si="18"/>
        <v>1.916313909993409</v>
      </c>
      <c r="L77" s="554">
        <v>23958.628823133884</v>
      </c>
      <c r="M77" s="274">
        <f t="shared" si="19"/>
        <v>2.2549297715890715</v>
      </c>
    </row>
    <row r="78" spans="1:13">
      <c r="A78" s="293" t="s">
        <v>71</v>
      </c>
      <c r="B78" s="282">
        <v>10011</v>
      </c>
      <c r="C78" s="283">
        <v>8620.6230104592996</v>
      </c>
      <c r="D78" s="304">
        <f t="shared" si="17"/>
        <v>0.86111507446401958</v>
      </c>
      <c r="E78" s="283">
        <v>11528.482587064676</v>
      </c>
      <c r="F78" s="308">
        <f t="shared" si="5"/>
        <v>1.1515815190355285</v>
      </c>
      <c r="H78" s="293" t="s">
        <v>71</v>
      </c>
      <c r="I78" s="300">
        <v>10210</v>
      </c>
      <c r="J78" s="554">
        <v>9038.0227475065622</v>
      </c>
      <c r="K78" s="304">
        <f t="shared" si="18"/>
        <v>0.88521280582826267</v>
      </c>
      <c r="L78" s="554">
        <v>11371.309523809523</v>
      </c>
      <c r="M78" s="288">
        <f t="shared" si="19"/>
        <v>1.1137423627629308</v>
      </c>
    </row>
    <row r="79" spans="1:13">
      <c r="A79" s="293" t="s">
        <v>72</v>
      </c>
      <c r="B79" s="282">
        <v>10053</v>
      </c>
      <c r="C79" s="283">
        <v>16953.734251214148</v>
      </c>
      <c r="D79" s="287">
        <f t="shared" si="17"/>
        <v>1.686435317936352</v>
      </c>
      <c r="E79" s="283">
        <v>17925.158993830089</v>
      </c>
      <c r="F79" s="288">
        <f t="shared" si="5"/>
        <v>1.7830656514304277</v>
      </c>
      <c r="H79" s="293" t="s">
        <v>72</v>
      </c>
      <c r="I79" s="225">
        <v>10190</v>
      </c>
      <c r="J79" s="554">
        <v>19638.146595470716</v>
      </c>
      <c r="K79" s="287">
        <f t="shared" si="18"/>
        <v>1.9271978994573813</v>
      </c>
      <c r="L79" s="554">
        <v>20054.074080291277</v>
      </c>
      <c r="M79" s="288">
        <f t="shared" si="19"/>
        <v>1.9680151207351597</v>
      </c>
    </row>
    <row r="80" spans="1:13">
      <c r="A80" s="293" t="s">
        <v>73</v>
      </c>
      <c r="B80" s="290">
        <v>9196</v>
      </c>
      <c r="C80" s="283">
        <v>18387.845361451957</v>
      </c>
      <c r="D80" s="284">
        <f t="shared" si="17"/>
        <v>1.9995482124240926</v>
      </c>
      <c r="E80" s="283">
        <v>20132.48754804804</v>
      </c>
      <c r="F80" s="274">
        <f t="shared" si="5"/>
        <v>2.1892657185785169</v>
      </c>
      <c r="H80" s="293" t="s">
        <v>73</v>
      </c>
      <c r="I80" s="290">
        <v>9196</v>
      </c>
      <c r="J80" s="554">
        <v>19442.589049345952</v>
      </c>
      <c r="K80" s="284">
        <f t="shared" si="18"/>
        <v>2.1142441332477113</v>
      </c>
      <c r="L80" s="554">
        <v>20696.684368684626</v>
      </c>
      <c r="M80" s="274">
        <f t="shared" si="19"/>
        <v>2.2506181349156837</v>
      </c>
    </row>
    <row r="81" spans="1:13">
      <c r="A81" s="293" t="s">
        <v>90</v>
      </c>
      <c r="B81" s="282">
        <v>11396.4</v>
      </c>
      <c r="C81" s="283">
        <v>9453.3626225076041</v>
      </c>
      <c r="D81" s="304">
        <f t="shared" si="17"/>
        <v>0.82950428402895693</v>
      </c>
      <c r="E81" s="283">
        <v>19521.117166212534</v>
      </c>
      <c r="F81" s="288">
        <f t="shared" si="5"/>
        <v>1.7129196207760815</v>
      </c>
      <c r="H81" s="293" t="s">
        <v>90</v>
      </c>
      <c r="I81" s="300">
        <v>11555.2</v>
      </c>
      <c r="J81" s="554">
        <v>10025.260416666666</v>
      </c>
      <c r="K81" s="304">
        <f t="shared" si="18"/>
        <v>0.86759730828256243</v>
      </c>
      <c r="L81" s="554">
        <v>20785.991820040901</v>
      </c>
      <c r="M81" s="288">
        <f t="shared" si="19"/>
        <v>1.7988431026759295</v>
      </c>
    </row>
    <row r="82" spans="1:13">
      <c r="A82" s="293" t="s">
        <v>74</v>
      </c>
      <c r="B82" s="282">
        <v>11981</v>
      </c>
      <c r="C82" s="283">
        <v>20058.27688493381</v>
      </c>
      <c r="D82" s="287">
        <f t="shared" si="17"/>
        <v>1.6741738490054094</v>
      </c>
      <c r="E82" s="283">
        <v>24571.428146561979</v>
      </c>
      <c r="F82" s="274">
        <f t="shared" si="5"/>
        <v>2.0508662170571719</v>
      </c>
      <c r="H82" s="293" t="s">
        <v>74</v>
      </c>
      <c r="I82" s="225">
        <v>12154</v>
      </c>
      <c r="J82" s="554">
        <v>21314.08711062224</v>
      </c>
      <c r="K82" s="287">
        <f t="shared" si="18"/>
        <v>1.753668513297864</v>
      </c>
      <c r="L82" s="554">
        <v>24657.944504962477</v>
      </c>
      <c r="M82" s="274">
        <f t="shared" si="19"/>
        <v>2.0287925378445348</v>
      </c>
    </row>
    <row r="83" spans="1:13">
      <c r="A83" s="293" t="s">
        <v>75</v>
      </c>
      <c r="B83" s="282">
        <v>10796</v>
      </c>
      <c r="C83" s="283">
        <v>27217.204411916297</v>
      </c>
      <c r="D83" s="284">
        <f t="shared" si="17"/>
        <v>2.5210452400811687</v>
      </c>
      <c r="E83" s="283">
        <v>26163.519972091402</v>
      </c>
      <c r="F83" s="274">
        <f t="shared" si="5"/>
        <v>2.4234457180521862</v>
      </c>
      <c r="H83" s="293" t="s">
        <v>75</v>
      </c>
      <c r="I83" s="225">
        <v>10932</v>
      </c>
      <c r="J83" s="554">
        <v>28662.193274765221</v>
      </c>
      <c r="K83" s="284">
        <f t="shared" si="18"/>
        <v>2.6218618070586555</v>
      </c>
      <c r="L83" s="554">
        <v>29265.550771438822</v>
      </c>
      <c r="M83" s="274">
        <f t="shared" si="19"/>
        <v>2.6770536746650953</v>
      </c>
    </row>
    <row r="84" spans="1:13">
      <c r="A84" s="293" t="s">
        <v>76</v>
      </c>
      <c r="B84" s="282">
        <v>9643</v>
      </c>
      <c r="C84" s="283">
        <v>19423.827031665594</v>
      </c>
      <c r="D84" s="284">
        <f t="shared" si="17"/>
        <v>2.0142929619066261</v>
      </c>
      <c r="E84" s="283">
        <v>23168.071949365476</v>
      </c>
      <c r="F84" s="274">
        <f t="shared" si="5"/>
        <v>2.4025792750560484</v>
      </c>
      <c r="H84" s="293" t="s">
        <v>76</v>
      </c>
      <c r="I84" s="225">
        <v>9784</v>
      </c>
      <c r="J84" s="554">
        <v>19942.931204625816</v>
      </c>
      <c r="K84" s="284">
        <f t="shared" si="18"/>
        <v>2.0383208508407415</v>
      </c>
      <c r="L84" s="554">
        <v>23829.643889980456</v>
      </c>
      <c r="M84" s="274">
        <f t="shared" si="19"/>
        <v>2.4355727606276019</v>
      </c>
    </row>
    <row r="85" spans="1:13">
      <c r="A85" s="293" t="s">
        <v>77</v>
      </c>
      <c r="B85" s="282">
        <v>11404</v>
      </c>
      <c r="C85" s="283">
        <v>18432.825516364341</v>
      </c>
      <c r="D85" s="294">
        <f t="shared" si="17"/>
        <v>1.6163473795479077</v>
      </c>
      <c r="E85" s="283">
        <v>28646.416357702463</v>
      </c>
      <c r="F85" s="274">
        <f t="shared" si="5"/>
        <v>2.5119621499212963</v>
      </c>
      <c r="H85" s="293" t="s">
        <v>77</v>
      </c>
      <c r="I85" s="225">
        <v>11510</v>
      </c>
      <c r="J85" s="554">
        <v>19331.281426605401</v>
      </c>
      <c r="K85" s="287">
        <f t="shared" si="18"/>
        <v>1.6795205409735361</v>
      </c>
      <c r="L85" s="554">
        <v>28133.769067212077</v>
      </c>
      <c r="M85" s="274">
        <f t="shared" si="19"/>
        <v>2.4442892325987904</v>
      </c>
    </row>
    <row r="86" spans="1:13">
      <c r="A86" s="293" t="s">
        <v>78</v>
      </c>
      <c r="B86" s="300">
        <v>9452</v>
      </c>
      <c r="C86" s="283">
        <v>19147.697217811441</v>
      </c>
      <c r="D86" s="284">
        <f>C86/B86</f>
        <v>2.0257826087401019</v>
      </c>
      <c r="E86" s="283">
        <v>27368.70546719979</v>
      </c>
      <c r="F86" s="274">
        <f t="shared" si="5"/>
        <v>2.8955464946254539</v>
      </c>
      <c r="H86" s="293" t="s">
        <v>78</v>
      </c>
      <c r="I86" s="300">
        <v>9610</v>
      </c>
      <c r="J86" s="554">
        <v>20436.735412635415</v>
      </c>
      <c r="K86" s="284">
        <f>J86/I86</f>
        <v>2.1266113852898454</v>
      </c>
      <c r="L86" s="554">
        <v>27518.458500360415</v>
      </c>
      <c r="M86" s="274">
        <f t="shared" si="19"/>
        <v>2.8635232570614377</v>
      </c>
    </row>
    <row r="87" spans="1:13">
      <c r="A87" s="293" t="s">
        <v>79</v>
      </c>
      <c r="B87" s="282">
        <v>11302</v>
      </c>
      <c r="C87" s="283">
        <v>25791.3643523131</v>
      </c>
      <c r="D87" s="284">
        <f t="shared" si="17"/>
        <v>2.2820177271556448</v>
      </c>
      <c r="E87" s="283">
        <v>24508.967691421087</v>
      </c>
      <c r="F87" s="274">
        <f t="shared" si="5"/>
        <v>2.1685513795276132</v>
      </c>
      <c r="H87" s="293" t="s">
        <v>79</v>
      </c>
      <c r="I87" s="225">
        <v>11488</v>
      </c>
      <c r="J87" s="554">
        <v>27279.995604778414</v>
      </c>
      <c r="K87" s="284">
        <f>J87/I87</f>
        <v>2.3746514279925499</v>
      </c>
      <c r="L87" s="554">
        <v>25462.742341667403</v>
      </c>
      <c r="M87" s="274">
        <f t="shared" si="19"/>
        <v>2.2164643403262017</v>
      </c>
    </row>
    <row r="88" spans="1:13">
      <c r="A88" s="291" t="s">
        <v>80</v>
      </c>
      <c r="B88" s="276"/>
      <c r="C88" s="296"/>
      <c r="D88" s="278"/>
      <c r="E88" s="292"/>
      <c r="F88" s="280"/>
      <c r="H88" s="291" t="s">
        <v>80</v>
      </c>
      <c r="I88" s="276"/>
      <c r="J88" s="556"/>
      <c r="K88" s="278"/>
      <c r="L88" s="555"/>
      <c r="M88" s="280"/>
    </row>
    <row r="89" spans="1:13" ht="14.95" customHeight="1">
      <c r="A89" s="493" t="s">
        <v>81</v>
      </c>
      <c r="B89" s="300">
        <v>17448</v>
      </c>
      <c r="C89" s="283">
        <v>25797.054521373502</v>
      </c>
      <c r="D89" s="294">
        <f t="shared" ref="D89:D97" si="20">C89/B89</f>
        <v>1.4785106901291554</v>
      </c>
      <c r="E89" s="283">
        <v>28201.590803104405</v>
      </c>
      <c r="F89" s="492">
        <f t="shared" si="5"/>
        <v>1.6163222606089183</v>
      </c>
      <c r="H89" s="493" t="s">
        <v>81</v>
      </c>
      <c r="I89" s="300">
        <v>17452.5</v>
      </c>
      <c r="J89" s="554">
        <v>26651.653738799028</v>
      </c>
      <c r="K89" s="287">
        <f t="shared" ref="K89:K97" si="21">J89/I89</f>
        <v>1.5270966187537045</v>
      </c>
      <c r="L89" s="554">
        <v>29107.799262605266</v>
      </c>
      <c r="M89" s="492">
        <f t="shared" ref="M89:M97" si="22">L89/I89</f>
        <v>1.6678297815559529</v>
      </c>
    </row>
    <row r="90" spans="1:13">
      <c r="A90" s="305" t="s">
        <v>82</v>
      </c>
      <c r="B90" s="282">
        <v>20177</v>
      </c>
      <c r="C90" s="283">
        <v>46626.325542268933</v>
      </c>
      <c r="D90" s="284">
        <f t="shared" si="20"/>
        <v>2.310865120794416</v>
      </c>
      <c r="E90" s="283">
        <v>68150.979947840184</v>
      </c>
      <c r="F90" s="286">
        <f t="shared" si="5"/>
        <v>3.3776567352847393</v>
      </c>
      <c r="H90" s="305" t="s">
        <v>82</v>
      </c>
      <c r="I90" s="225">
        <v>20236</v>
      </c>
      <c r="J90" s="554">
        <v>46434.691868748574</v>
      </c>
      <c r="K90" s="284">
        <f t="shared" si="21"/>
        <v>2.2946576333637365</v>
      </c>
      <c r="L90" s="554">
        <v>85173.126332470827</v>
      </c>
      <c r="M90" s="286">
        <f t="shared" si="22"/>
        <v>4.2089902318872712</v>
      </c>
    </row>
    <row r="91" spans="1:13">
      <c r="A91" s="293" t="s">
        <v>83</v>
      </c>
      <c r="B91" s="282">
        <v>12859</v>
      </c>
      <c r="C91" s="283">
        <v>27089.275017811506</v>
      </c>
      <c r="D91" s="284">
        <f t="shared" si="20"/>
        <v>2.1066393201502067</v>
      </c>
      <c r="E91" s="283">
        <v>29563.308982280549</v>
      </c>
      <c r="F91" s="274">
        <f t="shared" si="5"/>
        <v>2.2990363933650011</v>
      </c>
      <c r="H91" s="293" t="s">
        <v>83</v>
      </c>
      <c r="I91" s="225">
        <v>12988</v>
      </c>
      <c r="J91" s="554">
        <v>27475.92375361938</v>
      </c>
      <c r="K91" s="284">
        <f t="shared" si="21"/>
        <v>2.1154853521419295</v>
      </c>
      <c r="L91" s="554">
        <v>30172.973178113818</v>
      </c>
      <c r="M91" s="274">
        <f t="shared" si="22"/>
        <v>2.323142375894196</v>
      </c>
    </row>
    <row r="92" spans="1:13">
      <c r="A92" s="293" t="s">
        <v>84</v>
      </c>
      <c r="B92" s="300">
        <v>13779</v>
      </c>
      <c r="C92" s="283">
        <v>28960.381572839447</v>
      </c>
      <c r="D92" s="284">
        <f t="shared" si="20"/>
        <v>2.1017767307380395</v>
      </c>
      <c r="E92" s="283">
        <v>25834.844611660716</v>
      </c>
      <c r="F92" s="288">
        <f t="shared" ref="F92:F97" si="23">E92/B92</f>
        <v>1.8749433639350255</v>
      </c>
      <c r="H92" s="293" t="s">
        <v>84</v>
      </c>
      <c r="I92" s="225">
        <v>13957</v>
      </c>
      <c r="J92" s="554">
        <v>28606.305145113543</v>
      </c>
      <c r="K92" s="284">
        <f t="shared" si="21"/>
        <v>2.0496027187155939</v>
      </c>
      <c r="L92" s="554">
        <v>28373.675297093545</v>
      </c>
      <c r="M92" s="274">
        <f t="shared" si="22"/>
        <v>2.0329351076229525</v>
      </c>
    </row>
    <row r="93" spans="1:13">
      <c r="A93" s="293" t="s">
        <v>85</v>
      </c>
      <c r="B93" s="300">
        <v>11917</v>
      </c>
      <c r="C93" s="283">
        <v>27972.321576023391</v>
      </c>
      <c r="D93" s="284">
        <f t="shared" si="20"/>
        <v>2.347262027022186</v>
      </c>
      <c r="E93" s="283">
        <v>26066.834590912335</v>
      </c>
      <c r="F93" s="274">
        <f>E93/B93</f>
        <v>2.1873654939088976</v>
      </c>
      <c r="H93" s="293" t="s">
        <v>85</v>
      </c>
      <c r="I93" s="553">
        <v>11917</v>
      </c>
      <c r="J93" s="554">
        <v>28604.528814708341</v>
      </c>
      <c r="K93" s="284">
        <f t="shared" si="21"/>
        <v>2.4003128987755593</v>
      </c>
      <c r="L93" s="554">
        <v>26981.478628416717</v>
      </c>
      <c r="M93" s="274">
        <f t="shared" si="22"/>
        <v>2.2641166928267782</v>
      </c>
    </row>
    <row r="94" spans="1:13">
      <c r="A94" s="293" t="s">
        <v>86</v>
      </c>
      <c r="B94" s="300">
        <v>18806</v>
      </c>
      <c r="C94" s="283">
        <v>32068.471071428572</v>
      </c>
      <c r="D94" s="287">
        <f t="shared" si="20"/>
        <v>1.7052255169322861</v>
      </c>
      <c r="E94" s="283">
        <v>55730.002369186048</v>
      </c>
      <c r="F94" s="274">
        <f t="shared" si="23"/>
        <v>2.9634160570661519</v>
      </c>
      <c r="H94" s="293" t="s">
        <v>86</v>
      </c>
      <c r="I94" s="225">
        <v>18826</v>
      </c>
      <c r="J94" s="554">
        <v>37675.539903508768</v>
      </c>
      <c r="K94" s="284">
        <f t="shared" si="21"/>
        <v>2.001250393259788</v>
      </c>
      <c r="L94" s="554">
        <v>64229.542327627198</v>
      </c>
      <c r="M94" s="286">
        <f t="shared" si="22"/>
        <v>3.4117466444081161</v>
      </c>
    </row>
    <row r="95" spans="1:13">
      <c r="A95" s="309" t="s">
        <v>87</v>
      </c>
      <c r="B95" s="300">
        <v>14054</v>
      </c>
      <c r="C95" s="283">
        <v>47946.121467746336</v>
      </c>
      <c r="D95" s="284">
        <f t="shared" si="20"/>
        <v>3.4115640719899201</v>
      </c>
      <c r="E95" s="283">
        <v>50691.933601096054</v>
      </c>
      <c r="F95" s="285">
        <f t="shared" si="23"/>
        <v>3.6069399175392096</v>
      </c>
      <c r="H95" s="293" t="s">
        <v>87</v>
      </c>
      <c r="I95" s="225">
        <v>14158</v>
      </c>
      <c r="J95" s="554">
        <v>49324.220646933492</v>
      </c>
      <c r="K95" s="284">
        <f t="shared" si="21"/>
        <v>3.4838409836794386</v>
      </c>
      <c r="L95" s="554">
        <v>65098.026008267952</v>
      </c>
      <c r="M95" s="285">
        <f t="shared" si="22"/>
        <v>4.5979676513821124</v>
      </c>
    </row>
    <row r="96" spans="1:13">
      <c r="A96" s="309" t="s">
        <v>88</v>
      </c>
      <c r="B96" s="282">
        <v>13266.39</v>
      </c>
      <c r="C96" s="283">
        <v>18121.361891385768</v>
      </c>
      <c r="D96" s="288">
        <f t="shared" si="20"/>
        <v>1.3659602869647107</v>
      </c>
      <c r="E96" s="283">
        <v>17424.959363957598</v>
      </c>
      <c r="F96" s="288">
        <f t="shared" si="23"/>
        <v>1.3134665394246361</v>
      </c>
      <c r="H96" s="293" t="s">
        <v>88</v>
      </c>
      <c r="I96" s="225">
        <v>13425</v>
      </c>
      <c r="J96" s="554">
        <v>15435.32264155036</v>
      </c>
      <c r="K96" s="288">
        <f t="shared" si="21"/>
        <v>1.1497447032812187</v>
      </c>
      <c r="L96" s="554">
        <v>19034.958194444444</v>
      </c>
      <c r="M96" s="288">
        <f t="shared" si="22"/>
        <v>1.4178739809642043</v>
      </c>
    </row>
    <row r="97" spans="1:13">
      <c r="A97" s="309" t="s">
        <v>89</v>
      </c>
      <c r="B97" s="282">
        <v>21987</v>
      </c>
      <c r="C97" s="283">
        <v>64440.680372388735</v>
      </c>
      <c r="D97" s="286">
        <f t="shared" si="20"/>
        <v>2.9308537032059276</v>
      </c>
      <c r="E97" s="283">
        <v>54031.893754925535</v>
      </c>
      <c r="F97" s="274">
        <f t="shared" si="23"/>
        <v>2.4574472986276223</v>
      </c>
      <c r="H97" s="293" t="s">
        <v>89</v>
      </c>
      <c r="I97" s="225">
        <v>22130</v>
      </c>
      <c r="J97" s="554">
        <v>55564.418582443657</v>
      </c>
      <c r="K97" s="286">
        <f t="shared" si="21"/>
        <v>2.5108187339558814</v>
      </c>
      <c r="L97" s="554">
        <v>58476.865189792203</v>
      </c>
      <c r="M97" s="274">
        <f t="shared" si="22"/>
        <v>2.6424249972793583</v>
      </c>
    </row>
    <row r="98" spans="1:13">
      <c r="A98" s="310" t="s">
        <v>348</v>
      </c>
      <c r="B98" s="311"/>
      <c r="H98" s="310" t="s">
        <v>348</v>
      </c>
      <c r="I98" s="311"/>
    </row>
    <row r="99" spans="1:13">
      <c r="A99" s="313"/>
      <c r="B99" s="313"/>
      <c r="H99" s="558" t="s">
        <v>428</v>
      </c>
      <c r="I99" s="313"/>
    </row>
    <row r="100" spans="1:13">
      <c r="A100" s="314" t="s">
        <v>349</v>
      </c>
      <c r="B100" s="315"/>
      <c r="C100" s="316"/>
      <c r="D100" s="315"/>
      <c r="E100"/>
      <c r="F100"/>
      <c r="H100" s="314" t="s">
        <v>349</v>
      </c>
      <c r="I100" s="315"/>
      <c r="J100" s="316"/>
      <c r="K100" s="315"/>
      <c r="L100"/>
      <c r="M100"/>
    </row>
    <row r="101" spans="1:13">
      <c r="A101" s="317" t="s">
        <v>350</v>
      </c>
      <c r="C101" s="318" t="s">
        <v>351</v>
      </c>
      <c r="E101"/>
      <c r="F101"/>
      <c r="H101" s="317" t="s">
        <v>350</v>
      </c>
      <c r="J101" s="318" t="s">
        <v>351</v>
      </c>
      <c r="L101"/>
      <c r="M101"/>
    </row>
    <row r="102" spans="1:13">
      <c r="A102" s="319" t="s">
        <v>352</v>
      </c>
      <c r="C102" s="320" t="s">
        <v>353</v>
      </c>
      <c r="E102"/>
      <c r="F102"/>
      <c r="H102" s="319" t="s">
        <v>352</v>
      </c>
      <c r="J102" s="320" t="s">
        <v>353</v>
      </c>
      <c r="L102"/>
      <c r="M102"/>
    </row>
    <row r="103" spans="1:13">
      <c r="A103" s="321" t="s">
        <v>354</v>
      </c>
      <c r="B103" s="322"/>
      <c r="C103" s="323" t="s">
        <v>355</v>
      </c>
      <c r="D103" s="322"/>
      <c r="E103" s="324"/>
      <c r="F103" s="324"/>
      <c r="H103" s="321" t="s">
        <v>354</v>
      </c>
      <c r="I103" s="322"/>
      <c r="J103" s="323" t="s">
        <v>355</v>
      </c>
      <c r="K103" s="322"/>
      <c r="L103" s="324"/>
      <c r="M103" s="324"/>
    </row>
    <row r="104" spans="1:13">
      <c r="A104" s="325" t="s">
        <v>356</v>
      </c>
      <c r="C104" s="326" t="s">
        <v>357</v>
      </c>
      <c r="D104" s="327"/>
      <c r="E104" s="328"/>
      <c r="F104" s="328"/>
      <c r="H104" s="325" t="s">
        <v>356</v>
      </c>
      <c r="J104" s="326" t="s">
        <v>357</v>
      </c>
      <c r="K104" s="327"/>
      <c r="L104" s="328"/>
      <c r="M104" s="328"/>
    </row>
    <row r="105" spans="1:13">
      <c r="A105" s="329" t="s">
        <v>358</v>
      </c>
      <c r="C105" s="330" t="s">
        <v>358</v>
      </c>
      <c r="D105" s="331"/>
      <c r="H105" s="329" t="s">
        <v>358</v>
      </c>
      <c r="J105" s="330" t="s">
        <v>358</v>
      </c>
      <c r="K105" s="331"/>
    </row>
    <row r="106" spans="1:13">
      <c r="B106" s="332"/>
      <c r="C106" s="332"/>
      <c r="D106" s="332"/>
      <c r="E106" s="332"/>
      <c r="F106" s="332"/>
      <c r="I106" s="332"/>
      <c r="J106" s="332"/>
      <c r="K106" s="332"/>
      <c r="L106" s="332"/>
      <c r="M106" s="332"/>
    </row>
  </sheetData>
  <mergeCells count="18">
    <mergeCell ref="A1:F1"/>
    <mergeCell ref="A2:F2"/>
    <mergeCell ref="A3:F3"/>
    <mergeCell ref="A4:A6"/>
    <mergeCell ref="B4:B6"/>
    <mergeCell ref="C4:C6"/>
    <mergeCell ref="D4:D6"/>
    <mergeCell ref="E4:E6"/>
    <mergeCell ref="F4:F6"/>
    <mergeCell ref="H1:M1"/>
    <mergeCell ref="H2:M2"/>
    <mergeCell ref="H3:M3"/>
    <mergeCell ref="H4:H6"/>
    <mergeCell ref="I4:I6"/>
    <mergeCell ref="J4:J6"/>
    <mergeCell ref="K4:K6"/>
    <mergeCell ref="L4:L6"/>
    <mergeCell ref="M4:M6"/>
  </mergeCells>
  <pageMargins left="0.9055118110236221" right="0.31496062992125984" top="0.74803149606299213" bottom="0.74803149606299213" header="0.31496062992125984" footer="0.31496062992125984"/>
  <pageSetup paperSize="9" scale="85" orientation="portrait" r:id="rId1"/>
  <headerFooter differentFirst="1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149"/>
  <sheetViews>
    <sheetView topLeftCell="G16" workbookViewId="0">
      <selection activeCell="O25" sqref="O25"/>
    </sheetView>
  </sheetViews>
  <sheetFormatPr defaultRowHeight="14.3"/>
  <cols>
    <col min="1" max="1" width="34.75" customWidth="1"/>
    <col min="2" max="2" width="15.25" customWidth="1"/>
    <col min="3" max="3" width="12.75" customWidth="1"/>
    <col min="4" max="4" width="11.75" customWidth="1"/>
    <col min="5" max="5" width="11.25" customWidth="1"/>
    <col min="6" max="6" width="12.25" customWidth="1"/>
    <col min="7" max="8" width="10.75" customWidth="1"/>
    <col min="9" max="9" width="11.25" customWidth="1"/>
    <col min="10" max="10" width="12.25" customWidth="1"/>
    <col min="12" max="12" width="34.75" style="335" customWidth="1"/>
    <col min="13" max="13" width="15.25" style="335" customWidth="1"/>
    <col min="14" max="14" width="10.75" style="336" customWidth="1"/>
    <col min="15" max="15" width="10.75" style="337" customWidth="1"/>
    <col min="16" max="16" width="11.375" style="337" customWidth="1"/>
    <col min="17" max="17" width="12.375" style="337" customWidth="1"/>
    <col min="18" max="18" width="10.25" customWidth="1"/>
    <col min="19" max="19" width="10.375" customWidth="1"/>
    <col min="20" max="20" width="11.375" customWidth="1"/>
    <col min="21" max="21" width="12.375" customWidth="1"/>
  </cols>
  <sheetData>
    <row r="1" spans="1:21">
      <c r="A1" s="334"/>
      <c r="B1" s="335"/>
      <c r="C1" s="336"/>
      <c r="D1" s="337"/>
      <c r="E1" s="337"/>
      <c r="F1" s="337"/>
      <c r="L1" s="334"/>
    </row>
    <row r="2" spans="1:21" ht="39.75" customHeight="1">
      <c r="A2" s="656" t="s">
        <v>359</v>
      </c>
      <c r="B2" s="656"/>
      <c r="C2" s="656"/>
      <c r="D2" s="656"/>
      <c r="E2" s="656"/>
      <c r="F2" s="656"/>
      <c r="G2" s="656"/>
      <c r="H2" s="656"/>
      <c r="I2" s="656"/>
      <c r="J2" s="656"/>
      <c r="L2" s="656" t="s">
        <v>359</v>
      </c>
      <c r="M2" s="656"/>
      <c r="N2" s="656"/>
      <c r="O2" s="656"/>
      <c r="P2" s="656"/>
      <c r="Q2" s="656"/>
      <c r="R2" s="656"/>
      <c r="S2" s="656"/>
      <c r="T2" s="656"/>
      <c r="U2" s="656"/>
    </row>
    <row r="3" spans="1:21" ht="53.35" customHeight="1">
      <c r="A3" s="657"/>
      <c r="B3" s="659" t="s">
        <v>360</v>
      </c>
      <c r="C3" s="661" t="s">
        <v>361</v>
      </c>
      <c r="D3" s="662"/>
      <c r="E3" s="654" t="s">
        <v>316</v>
      </c>
      <c r="F3" s="654"/>
      <c r="G3" s="661" t="s">
        <v>289</v>
      </c>
      <c r="H3" s="662"/>
      <c r="I3" s="654" t="s">
        <v>316</v>
      </c>
      <c r="J3" s="654"/>
      <c r="L3" s="657"/>
      <c r="M3" s="659" t="s">
        <v>429</v>
      </c>
      <c r="N3" s="661" t="s">
        <v>361</v>
      </c>
      <c r="O3" s="662"/>
      <c r="P3" s="654" t="s">
        <v>316</v>
      </c>
      <c r="Q3" s="654"/>
      <c r="R3" s="661" t="s">
        <v>289</v>
      </c>
      <c r="S3" s="662"/>
      <c r="T3" s="654" t="s">
        <v>316</v>
      </c>
      <c r="U3" s="654"/>
    </row>
    <row r="4" spans="1:21" ht="75.099999999999994" customHeight="1">
      <c r="A4" s="658"/>
      <c r="B4" s="660"/>
      <c r="C4" s="340" t="s">
        <v>282</v>
      </c>
      <c r="D4" s="340" t="s">
        <v>283</v>
      </c>
      <c r="E4" s="340" t="s">
        <v>318</v>
      </c>
      <c r="F4" s="339" t="s">
        <v>319</v>
      </c>
      <c r="G4" s="340" t="s">
        <v>282</v>
      </c>
      <c r="H4" s="340" t="s">
        <v>283</v>
      </c>
      <c r="I4" s="340" t="s">
        <v>318</v>
      </c>
      <c r="J4" s="339" t="s">
        <v>319</v>
      </c>
      <c r="L4" s="658"/>
      <c r="M4" s="660"/>
      <c r="N4" s="340" t="s">
        <v>423</v>
      </c>
      <c r="O4" s="340" t="s">
        <v>263</v>
      </c>
      <c r="P4" s="340" t="s">
        <v>318</v>
      </c>
      <c r="Q4" s="339" t="s">
        <v>319</v>
      </c>
      <c r="R4" s="340" t="s">
        <v>423</v>
      </c>
      <c r="S4" s="340" t="s">
        <v>263</v>
      </c>
      <c r="T4" s="340" t="s">
        <v>318</v>
      </c>
      <c r="U4" s="339" t="s">
        <v>319</v>
      </c>
    </row>
    <row r="5" spans="1:21" ht="13.1" customHeight="1">
      <c r="A5" s="341" t="s">
        <v>320</v>
      </c>
      <c r="B5" s="342">
        <v>40690.669395983074</v>
      </c>
      <c r="C5" s="213">
        <v>22338.016768820667</v>
      </c>
      <c r="D5" s="213">
        <v>20817.1072364305</v>
      </c>
      <c r="E5" s="252">
        <f>C5/D5*100</f>
        <v>107.30605609663448</v>
      </c>
      <c r="F5" s="252">
        <f>C5/$B5*100</f>
        <v>54.897147430624095</v>
      </c>
      <c r="G5" s="213">
        <v>24733.195517479882</v>
      </c>
      <c r="H5" s="213">
        <v>22744.33471226606</v>
      </c>
      <c r="I5" s="252">
        <f>G5/H5*100</f>
        <v>108.74442286562565</v>
      </c>
      <c r="J5" s="252">
        <f t="shared" ref="J5:J13" si="0">G5/$B5*100</f>
        <v>60.783456956157892</v>
      </c>
      <c r="L5" s="341" t="s">
        <v>320</v>
      </c>
      <c r="M5" s="213">
        <v>42554.996064124382</v>
      </c>
      <c r="N5" s="213">
        <v>23781.14536994306</v>
      </c>
      <c r="O5" s="213">
        <v>21960.574196534282</v>
      </c>
      <c r="P5" s="252">
        <f>N5/O5*100</f>
        <v>108.29018019800272</v>
      </c>
      <c r="Q5" s="252">
        <f>N5/$M5*100</f>
        <v>55.883321747012324</v>
      </c>
      <c r="R5" s="213">
        <v>26381.722493583646</v>
      </c>
      <c r="S5" s="213">
        <v>24127.908853907898</v>
      </c>
      <c r="T5" s="252">
        <f>R5/S5*100</f>
        <v>109.341106406371</v>
      </c>
      <c r="U5" s="252">
        <f t="shared" ref="U5:U12" si="1">R5/$M5*100</f>
        <v>61.9944188311758</v>
      </c>
    </row>
    <row r="6" spans="1:21" s="344" customFormat="1" ht="13.45" customHeight="1">
      <c r="A6" s="343" t="s">
        <v>3</v>
      </c>
      <c r="B6" s="342">
        <v>51152.278330996887</v>
      </c>
      <c r="C6" s="213">
        <v>26193.125079166257</v>
      </c>
      <c r="D6" s="213">
        <v>24780.040294800321</v>
      </c>
      <c r="E6" s="254">
        <f t="shared" ref="E6:E13" si="2">C6/D6*100</f>
        <v>105.70251205226025</v>
      </c>
      <c r="F6" s="252">
        <f t="shared" ref="F6:F13" si="3">C6/B6*100</f>
        <v>51.206174844599126</v>
      </c>
      <c r="G6" s="213">
        <v>26088.76722784841</v>
      </c>
      <c r="H6" s="213">
        <v>24495.08964546736</v>
      </c>
      <c r="I6" s="254">
        <f t="shared" ref="I6:I13" si="4">G6/H6*100</f>
        <v>106.50611043048764</v>
      </c>
      <c r="J6" s="252">
        <f t="shared" si="0"/>
        <v>51.002160762093226</v>
      </c>
      <c r="L6" s="343" t="s">
        <v>3</v>
      </c>
      <c r="M6" s="213">
        <v>53459.267961155572</v>
      </c>
      <c r="N6" s="213">
        <v>27762.976211049994</v>
      </c>
      <c r="O6" s="213">
        <v>25938.701217149272</v>
      </c>
      <c r="P6" s="254">
        <f>N6/O6*100</f>
        <v>107.0330236607784</v>
      </c>
      <c r="Q6" s="252">
        <f t="shared" ref="Q6:Q13" si="5">N6/$M6*100</f>
        <v>51.932952451243906</v>
      </c>
      <c r="R6" s="213">
        <v>27658.773780767388</v>
      </c>
      <c r="S6" s="213">
        <v>25682.584738352314</v>
      </c>
      <c r="T6" s="254">
        <f>R6/S6*100</f>
        <v>107.69466571432737</v>
      </c>
      <c r="U6" s="252">
        <f t="shared" si="1"/>
        <v>51.738033152389463</v>
      </c>
    </row>
    <row r="7" spans="1:21" s="344" customFormat="1" ht="26.5" customHeight="1">
      <c r="A7" s="343" t="s">
        <v>23</v>
      </c>
      <c r="B7" s="342">
        <v>47387.453954322467</v>
      </c>
      <c r="C7" s="213">
        <v>26038.613149349698</v>
      </c>
      <c r="D7" s="213">
        <v>24529.230062791215</v>
      </c>
      <c r="E7" s="254">
        <f t="shared" si="2"/>
        <v>106.15340588634329</v>
      </c>
      <c r="F7" s="252">
        <f t="shared" si="3"/>
        <v>54.948326986397575</v>
      </c>
      <c r="G7" s="213">
        <v>35321.4211209731</v>
      </c>
      <c r="H7" s="213">
        <v>31555.102057090458</v>
      </c>
      <c r="I7" s="254">
        <f t="shared" si="4"/>
        <v>111.93568969312318</v>
      </c>
      <c r="J7" s="252">
        <f t="shared" si="0"/>
        <v>74.537494998190851</v>
      </c>
      <c r="L7" s="343" t="s">
        <v>23</v>
      </c>
      <c r="M7" s="213">
        <v>48618.587594068871</v>
      </c>
      <c r="N7" s="213">
        <v>28224.261358337102</v>
      </c>
      <c r="O7" s="213">
        <v>26390.432994181523</v>
      </c>
      <c r="P7" s="254">
        <f>N7/O7*100</f>
        <v>106.94883772676218</v>
      </c>
      <c r="Q7" s="252">
        <f t="shared" si="5"/>
        <v>58.052409078581015</v>
      </c>
      <c r="R7" s="213">
        <v>37845.813665982008</v>
      </c>
      <c r="S7" s="213">
        <v>34342.608250726335</v>
      </c>
      <c r="T7" s="254">
        <f>R7/S7*100</f>
        <v>110.20075525329844</v>
      </c>
      <c r="U7" s="252">
        <f t="shared" si="1"/>
        <v>77.842272963517615</v>
      </c>
    </row>
    <row r="8" spans="1:21" s="344" customFormat="1" ht="13.1" customHeight="1">
      <c r="A8" s="345" t="s">
        <v>34</v>
      </c>
      <c r="B8" s="342">
        <v>29436.085543366593</v>
      </c>
      <c r="C8" s="213">
        <v>22498.545470758938</v>
      </c>
      <c r="D8" s="213">
        <v>21418.107708485204</v>
      </c>
      <c r="E8" s="254">
        <f t="shared" si="2"/>
        <v>105.04450615796324</v>
      </c>
      <c r="F8" s="252">
        <f t="shared" si="3"/>
        <v>76.431852454067126</v>
      </c>
      <c r="G8" s="213">
        <v>21887.106233403389</v>
      </c>
      <c r="H8" s="213">
        <v>20898.860299054824</v>
      </c>
      <c r="I8" s="254">
        <f t="shared" si="4"/>
        <v>104.72870730847109</v>
      </c>
      <c r="J8" s="252">
        <f t="shared" si="0"/>
        <v>74.354676681307708</v>
      </c>
      <c r="L8" s="345" t="s">
        <v>34</v>
      </c>
      <c r="M8" s="213">
        <v>30692.26700525351</v>
      </c>
      <c r="N8" s="213">
        <v>25217.908300312902</v>
      </c>
      <c r="O8" s="213">
        <v>22819.494516530594</v>
      </c>
      <c r="P8" s="254">
        <f t="shared" ref="P8:P13" si="6">N8/O8*100</f>
        <v>110.51037209454783</v>
      </c>
      <c r="Q8" s="252">
        <f t="shared" si="5"/>
        <v>82.163719923316265</v>
      </c>
      <c r="R8" s="213">
        <v>24285.721950732219</v>
      </c>
      <c r="S8" s="213">
        <v>22148.513923200029</v>
      </c>
      <c r="T8" s="254">
        <f t="shared" ref="T8:T13" si="7">R8/S8*100</f>
        <v>109.64944210226906</v>
      </c>
      <c r="U8" s="252">
        <f t="shared" si="1"/>
        <v>79.126517264349687</v>
      </c>
    </row>
    <row r="9" spans="1:21" s="344" customFormat="1" ht="26.5" customHeight="1">
      <c r="A9" s="343" t="s">
        <v>91</v>
      </c>
      <c r="B9" s="342">
        <v>25104.87410117203</v>
      </c>
      <c r="C9" s="213">
        <v>18842.397375035769</v>
      </c>
      <c r="D9" s="213">
        <v>17062.316215864405</v>
      </c>
      <c r="E9" s="254">
        <f t="shared" si="2"/>
        <v>110.43282246472646</v>
      </c>
      <c r="F9" s="252">
        <f t="shared" si="3"/>
        <v>75.054737574470067</v>
      </c>
      <c r="G9" s="213">
        <v>18272.662343413358</v>
      </c>
      <c r="H9" s="213">
        <v>16481.795219092604</v>
      </c>
      <c r="I9" s="254">
        <f t="shared" si="4"/>
        <v>110.86572852359072</v>
      </c>
      <c r="J9" s="252">
        <f t="shared" si="0"/>
        <v>72.785317583250858</v>
      </c>
      <c r="L9" s="343" t="s">
        <v>91</v>
      </c>
      <c r="M9" s="213">
        <v>26102.394775633878</v>
      </c>
      <c r="N9" s="213">
        <v>20650.377938751211</v>
      </c>
      <c r="O9" s="213">
        <v>17628.76179707214</v>
      </c>
      <c r="P9" s="254">
        <f t="shared" si="6"/>
        <v>117.14026303413388</v>
      </c>
      <c r="Q9" s="252">
        <f t="shared" si="5"/>
        <v>79.112963068154855</v>
      </c>
      <c r="R9" s="213">
        <v>19983.769709199798</v>
      </c>
      <c r="S9" s="213">
        <v>17063.379472073022</v>
      </c>
      <c r="T9" s="254">
        <f t="shared" si="7"/>
        <v>117.1149580416146</v>
      </c>
      <c r="U9" s="252">
        <f>R9/$M9*100</f>
        <v>76.559142871650579</v>
      </c>
    </row>
    <row r="10" spans="1:21" s="344" customFormat="1" ht="13.1" customHeight="1">
      <c r="A10" s="345" t="s">
        <v>48</v>
      </c>
      <c r="B10" s="342">
        <v>29610.665130602596</v>
      </c>
      <c r="C10" s="213">
        <v>19080.690158419802</v>
      </c>
      <c r="D10" s="213">
        <v>17488.499658600973</v>
      </c>
      <c r="E10" s="254">
        <f t="shared" si="2"/>
        <v>109.10421437459203</v>
      </c>
      <c r="F10" s="252">
        <f t="shared" si="3"/>
        <v>64.438573312221635</v>
      </c>
      <c r="G10" s="213">
        <v>18995.254518545204</v>
      </c>
      <c r="H10" s="213">
        <v>17362.099744237239</v>
      </c>
      <c r="I10" s="254">
        <f t="shared" si="4"/>
        <v>109.40643584800299</v>
      </c>
      <c r="J10" s="252">
        <f t="shared" si="0"/>
        <v>64.150043353513269</v>
      </c>
      <c r="L10" s="345" t="s">
        <v>48</v>
      </c>
      <c r="M10" s="213">
        <v>30974.093582783844</v>
      </c>
      <c r="N10" s="213">
        <v>19965.684965061795</v>
      </c>
      <c r="O10" s="213">
        <v>18634.900737443044</v>
      </c>
      <c r="P10" s="254">
        <f>N10/O10*100</f>
        <v>107.14135399146404</v>
      </c>
      <c r="Q10" s="252">
        <f t="shared" si="5"/>
        <v>64.459303423036104</v>
      </c>
      <c r="R10" s="213">
        <v>19855.522042823486</v>
      </c>
      <c r="S10" s="213">
        <v>18443.293926370672</v>
      </c>
      <c r="T10" s="254">
        <f t="shared" si="7"/>
        <v>107.65713609559502</v>
      </c>
      <c r="U10" s="252">
        <f t="shared" si="1"/>
        <v>64.103641934689804</v>
      </c>
    </row>
    <row r="11" spans="1:21" s="344" customFormat="1" ht="13.1" customHeight="1">
      <c r="A11" s="345" t="s">
        <v>63</v>
      </c>
      <c r="B11" s="342">
        <v>44441.813949715739</v>
      </c>
      <c r="C11" s="213">
        <v>23827.620880955659</v>
      </c>
      <c r="D11" s="213">
        <v>21798.911810519276</v>
      </c>
      <c r="E11" s="254">
        <f t="shared" si="2"/>
        <v>109.3064694608169</v>
      </c>
      <c r="F11" s="252">
        <f t="shared" si="3"/>
        <v>53.615320265540298</v>
      </c>
      <c r="G11" s="213">
        <v>23474.127921449723</v>
      </c>
      <c r="H11" s="213">
        <v>21672.386658832591</v>
      </c>
      <c r="I11" s="254">
        <f t="shared" si="4"/>
        <v>108.31353413438123</v>
      </c>
      <c r="J11" s="252">
        <f t="shared" si="0"/>
        <v>52.819914029633949</v>
      </c>
      <c r="L11" s="345" t="s">
        <v>63</v>
      </c>
      <c r="M11" s="213">
        <v>47082.193982245939</v>
      </c>
      <c r="N11" s="213">
        <v>24624.301408963805</v>
      </c>
      <c r="O11" s="213">
        <v>22777.050321484163</v>
      </c>
      <c r="P11" s="254">
        <f t="shared" si="6"/>
        <v>108.11014183753744</v>
      </c>
      <c r="Q11" s="252">
        <f t="shared" si="5"/>
        <v>52.300666825869023</v>
      </c>
      <c r="R11" s="213">
        <v>24266.992852731488</v>
      </c>
      <c r="S11" s="213">
        <v>22565.037755978545</v>
      </c>
      <c r="T11" s="254">
        <f t="shared" si="7"/>
        <v>107.54244293831067</v>
      </c>
      <c r="U11" s="252">
        <f t="shared" si="1"/>
        <v>51.541763032288266</v>
      </c>
    </row>
    <row r="12" spans="1:21" s="344" customFormat="1" ht="13.1" customHeight="1">
      <c r="A12" s="346" t="s">
        <v>68</v>
      </c>
      <c r="B12" s="342">
        <v>34914.604979847994</v>
      </c>
      <c r="C12" s="213">
        <v>19347.529703706419</v>
      </c>
      <c r="D12" s="213">
        <v>17901.933223563476</v>
      </c>
      <c r="E12" s="254">
        <f t="shared" si="2"/>
        <v>108.07508586972145</v>
      </c>
      <c r="F12" s="252">
        <f t="shared" si="3"/>
        <v>55.413858226015797</v>
      </c>
      <c r="G12" s="213">
        <v>22466.104408643285</v>
      </c>
      <c r="H12" s="213">
        <v>20486.602350498502</v>
      </c>
      <c r="I12" s="254">
        <f t="shared" si="4"/>
        <v>109.6624224177252</v>
      </c>
      <c r="J12" s="252">
        <f t="shared" si="0"/>
        <v>64.3458644931262</v>
      </c>
      <c r="L12" s="346" t="s">
        <v>68</v>
      </c>
      <c r="M12" s="213">
        <v>36736.67285555436</v>
      </c>
      <c r="N12" s="213">
        <v>20499.489633973662</v>
      </c>
      <c r="O12" s="213">
        <v>19047.257297735443</v>
      </c>
      <c r="P12" s="254">
        <f t="shared" si="6"/>
        <v>107.62436456618285</v>
      </c>
      <c r="Q12" s="252">
        <f>N12/$M12*100</f>
        <v>55.801160095733238</v>
      </c>
      <c r="R12" s="213">
        <v>23401.452717437744</v>
      </c>
      <c r="S12" s="213">
        <v>21459.082174172159</v>
      </c>
      <c r="T12" s="254">
        <f t="shared" si="7"/>
        <v>109.0515080165143</v>
      </c>
      <c r="U12" s="252">
        <f t="shared" si="1"/>
        <v>63.700522933719043</v>
      </c>
    </row>
    <row r="13" spans="1:21" s="344" customFormat="1" ht="26.15" customHeight="1">
      <c r="A13" s="343" t="s">
        <v>80</v>
      </c>
      <c r="B13" s="213">
        <v>49951.630611214023</v>
      </c>
      <c r="C13" s="213">
        <v>31265.305845808685</v>
      </c>
      <c r="D13" s="213">
        <v>28530.882568838959</v>
      </c>
      <c r="E13" s="254">
        <f t="shared" si="2"/>
        <v>109.58408233734846</v>
      </c>
      <c r="F13" s="252">
        <f t="shared" si="3"/>
        <v>62.591161616233002</v>
      </c>
      <c r="G13" s="213">
        <v>49007.968537961911</v>
      </c>
      <c r="H13" s="213">
        <v>44206.932321856431</v>
      </c>
      <c r="I13" s="254">
        <f t="shared" si="4"/>
        <v>110.86036954826606</v>
      </c>
      <c r="J13" s="252">
        <f t="shared" si="0"/>
        <v>98.11084831124559</v>
      </c>
      <c r="L13" s="343" t="s">
        <v>80</v>
      </c>
      <c r="M13" s="213">
        <v>52713.793644306927</v>
      </c>
      <c r="N13" s="213">
        <v>31344.939655179172</v>
      </c>
      <c r="O13" s="213">
        <v>29097.501690390964</v>
      </c>
      <c r="P13" s="254">
        <f t="shared" si="6"/>
        <v>107.72381762771886</v>
      </c>
      <c r="Q13" s="252">
        <f t="shared" si="5"/>
        <v>59.462500207598737</v>
      </c>
      <c r="R13" s="213">
        <v>54787.737596578103</v>
      </c>
      <c r="S13" s="213">
        <v>49420.368574130785</v>
      </c>
      <c r="T13" s="254">
        <f t="shared" si="7"/>
        <v>110.86064142641155</v>
      </c>
      <c r="U13" s="252">
        <f>R13/$M13*100</f>
        <v>103.93434774637049</v>
      </c>
    </row>
    <row r="14" spans="1:21" s="349" customFormat="1" ht="53" customHeight="1">
      <c r="A14" s="652" t="s">
        <v>359</v>
      </c>
      <c r="B14" s="652"/>
      <c r="C14" s="652"/>
      <c r="D14" s="652"/>
      <c r="E14" s="652"/>
      <c r="F14" s="652"/>
      <c r="G14" s="348"/>
      <c r="H14" s="348"/>
      <c r="I14" s="348"/>
      <c r="J14" s="348"/>
      <c r="L14" s="652" t="s">
        <v>359</v>
      </c>
      <c r="M14" s="652"/>
      <c r="N14" s="652"/>
      <c r="O14" s="652"/>
      <c r="P14" s="652"/>
      <c r="Q14" s="652"/>
      <c r="R14" s="348"/>
      <c r="S14" s="348"/>
      <c r="T14" s="348"/>
      <c r="U14" s="348"/>
    </row>
    <row r="15" spans="1:21" s="336" customFormat="1" ht="68.3" customHeight="1">
      <c r="A15" s="653"/>
      <c r="B15" s="654" t="s">
        <v>360</v>
      </c>
      <c r="C15" s="655" t="s">
        <v>361</v>
      </c>
      <c r="D15" s="655"/>
      <c r="E15" s="654" t="s">
        <v>316</v>
      </c>
      <c r="F15" s="654"/>
      <c r="L15" s="653"/>
      <c r="M15" s="654" t="s">
        <v>429</v>
      </c>
      <c r="N15" s="655" t="s">
        <v>361</v>
      </c>
      <c r="O15" s="655"/>
      <c r="P15" s="654" t="s">
        <v>316</v>
      </c>
      <c r="Q15" s="654"/>
    </row>
    <row r="16" spans="1:21" s="336" customFormat="1" ht="65.25" customHeight="1">
      <c r="A16" s="653"/>
      <c r="B16" s="654"/>
      <c r="C16" s="350" t="s">
        <v>282</v>
      </c>
      <c r="D16" s="340" t="s">
        <v>283</v>
      </c>
      <c r="E16" s="340" t="s">
        <v>318</v>
      </c>
      <c r="F16" s="338" t="s">
        <v>319</v>
      </c>
      <c r="L16" s="653"/>
      <c r="M16" s="654"/>
      <c r="N16" s="350" t="s">
        <v>423</v>
      </c>
      <c r="O16" s="340" t="s">
        <v>263</v>
      </c>
      <c r="P16" s="340" t="s">
        <v>318</v>
      </c>
      <c r="Q16" s="338" t="s">
        <v>319</v>
      </c>
    </row>
    <row r="17" spans="1:21" s="336" customFormat="1" ht="31.95" customHeight="1">
      <c r="A17" s="351" t="s">
        <v>80</v>
      </c>
      <c r="B17" s="352">
        <f>B13</f>
        <v>49951.630611214023</v>
      </c>
      <c r="C17" s="353">
        <f>C13</f>
        <v>31265.305845808685</v>
      </c>
      <c r="D17" s="352">
        <f>D13</f>
        <v>28530.882568838959</v>
      </c>
      <c r="E17" s="354">
        <f t="shared" ref="E17:E25" si="8">C17/D17*100</f>
        <v>109.58408233734846</v>
      </c>
      <c r="F17" s="355">
        <f>C17/$B17*100</f>
        <v>62.591161616233002</v>
      </c>
      <c r="L17" s="351" t="s">
        <v>80</v>
      </c>
      <c r="M17" s="352">
        <f>M13</f>
        <v>52713.793644306927</v>
      </c>
      <c r="N17" s="353">
        <f>N13</f>
        <v>31344.939655179172</v>
      </c>
      <c r="O17" s="352">
        <f>O13</f>
        <v>29097.501690390964</v>
      </c>
      <c r="P17" s="354">
        <f t="shared" ref="P17:P24" si="9">N17/O17*100</f>
        <v>107.72381762771886</v>
      </c>
      <c r="Q17" s="355">
        <f t="shared" ref="Q17:Q25" si="10">N17/$M17*100</f>
        <v>59.462500207598737</v>
      </c>
    </row>
    <row r="18" spans="1:21" s="336" customFormat="1" ht="31.95" customHeight="1">
      <c r="A18" s="356" t="s">
        <v>3</v>
      </c>
      <c r="B18" s="352">
        <f t="shared" ref="B18:D19" si="11">B6</f>
        <v>51152.278330996887</v>
      </c>
      <c r="C18" s="353">
        <f t="shared" si="11"/>
        <v>26193.125079166257</v>
      </c>
      <c r="D18" s="352">
        <f t="shared" si="11"/>
        <v>24780.040294800321</v>
      </c>
      <c r="E18" s="354">
        <f t="shared" si="8"/>
        <v>105.70251205226025</v>
      </c>
      <c r="F18" s="355">
        <f>C18/$B18*100</f>
        <v>51.206174844599126</v>
      </c>
      <c r="L18" s="351" t="s">
        <v>23</v>
      </c>
      <c r="M18" s="352">
        <f>M7</f>
        <v>48618.587594068871</v>
      </c>
      <c r="N18" s="353">
        <f>N7</f>
        <v>28224.261358337102</v>
      </c>
      <c r="O18" s="352">
        <f>O7</f>
        <v>26390.432994181523</v>
      </c>
      <c r="P18" s="354">
        <f t="shared" si="9"/>
        <v>106.94883772676218</v>
      </c>
      <c r="Q18" s="355">
        <f t="shared" si="10"/>
        <v>58.052409078581015</v>
      </c>
    </row>
    <row r="19" spans="1:21" s="336" customFormat="1" ht="32.299999999999997" customHeight="1">
      <c r="A19" s="351" t="s">
        <v>23</v>
      </c>
      <c r="B19" s="352">
        <f t="shared" si="11"/>
        <v>47387.453954322467</v>
      </c>
      <c r="C19" s="353">
        <f t="shared" si="11"/>
        <v>26038.613149349698</v>
      </c>
      <c r="D19" s="352">
        <f t="shared" si="11"/>
        <v>24529.230062791215</v>
      </c>
      <c r="E19" s="354">
        <f t="shared" si="8"/>
        <v>106.15340588634329</v>
      </c>
      <c r="F19" s="355">
        <f t="shared" ref="F19:F25" si="12">C19/$B19*100</f>
        <v>54.948326986397575</v>
      </c>
      <c r="L19" s="351" t="s">
        <v>3</v>
      </c>
      <c r="M19" s="352">
        <f>M6</f>
        <v>53459.267961155572</v>
      </c>
      <c r="N19" s="353">
        <f>N6</f>
        <v>27762.976211049994</v>
      </c>
      <c r="O19" s="352">
        <f>O6</f>
        <v>25938.701217149272</v>
      </c>
      <c r="P19" s="354">
        <f>N19/O19*100</f>
        <v>107.0330236607784</v>
      </c>
      <c r="Q19" s="355">
        <f t="shared" si="10"/>
        <v>51.932952451243906</v>
      </c>
    </row>
    <row r="20" spans="1:21" s="336" customFormat="1" ht="15.65" customHeight="1">
      <c r="A20" s="356" t="s">
        <v>63</v>
      </c>
      <c r="B20" s="352">
        <f>B11</f>
        <v>44441.813949715739</v>
      </c>
      <c r="C20" s="353">
        <f>C11</f>
        <v>23827.620880955659</v>
      </c>
      <c r="D20" s="352">
        <f>D11</f>
        <v>21798.911810519276</v>
      </c>
      <c r="E20" s="357">
        <f t="shared" si="8"/>
        <v>109.3064694608169</v>
      </c>
      <c r="F20" s="357">
        <f t="shared" si="12"/>
        <v>53.615320265540298</v>
      </c>
      <c r="L20" s="356" t="s">
        <v>34</v>
      </c>
      <c r="M20" s="352">
        <f>M8</f>
        <v>30692.26700525351</v>
      </c>
      <c r="N20" s="353">
        <f>N8</f>
        <v>25217.908300312902</v>
      </c>
      <c r="O20" s="352">
        <f>O8</f>
        <v>22819.494516530594</v>
      </c>
      <c r="P20" s="357">
        <f t="shared" si="9"/>
        <v>110.51037209454783</v>
      </c>
      <c r="Q20" s="355">
        <f t="shared" si="10"/>
        <v>82.163719923316265</v>
      </c>
    </row>
    <row r="21" spans="1:21" s="336" customFormat="1" ht="15.65" customHeight="1">
      <c r="A21" s="356" t="s">
        <v>34</v>
      </c>
      <c r="B21" s="358">
        <f>B8</f>
        <v>29436.085543366593</v>
      </c>
      <c r="C21" s="353">
        <f>C8</f>
        <v>22498.545470758938</v>
      </c>
      <c r="D21" s="352">
        <f>D8</f>
        <v>21418.107708485204</v>
      </c>
      <c r="E21" s="354">
        <f t="shared" si="8"/>
        <v>105.04450615796324</v>
      </c>
      <c r="F21" s="355">
        <f t="shared" si="12"/>
        <v>76.431852454067126</v>
      </c>
      <c r="L21" s="356" t="s">
        <v>63</v>
      </c>
      <c r="M21" s="352">
        <f>M11</f>
        <v>47082.193982245939</v>
      </c>
      <c r="N21" s="353">
        <f>N11</f>
        <v>24624.301408963805</v>
      </c>
      <c r="O21" s="352">
        <f>O11</f>
        <v>22777.050321484163</v>
      </c>
      <c r="P21" s="354">
        <f t="shared" si="9"/>
        <v>108.11014183753744</v>
      </c>
      <c r="Q21" s="355">
        <f t="shared" si="10"/>
        <v>52.300666825869023</v>
      </c>
    </row>
    <row r="22" spans="1:21" s="336" customFormat="1" ht="18" customHeight="1">
      <c r="A22" s="359" t="s">
        <v>320</v>
      </c>
      <c r="B22" s="353">
        <f>B5</f>
        <v>40690.669395983074</v>
      </c>
      <c r="C22" s="353">
        <f>C5</f>
        <v>22338.016768820667</v>
      </c>
      <c r="D22" s="353">
        <f>D5</f>
        <v>20817.1072364305</v>
      </c>
      <c r="E22" s="360">
        <f t="shared" si="8"/>
        <v>107.30605609663448</v>
      </c>
      <c r="F22" s="361">
        <f t="shared" si="12"/>
        <v>54.897147430624095</v>
      </c>
      <c r="L22" s="359" t="s">
        <v>320</v>
      </c>
      <c r="M22" s="353">
        <f>M5</f>
        <v>42554.996064124382</v>
      </c>
      <c r="N22" s="353">
        <f>N5</f>
        <v>23781.14536994306</v>
      </c>
      <c r="O22" s="353">
        <f>O5</f>
        <v>21960.574196534282</v>
      </c>
      <c r="P22" s="360">
        <f t="shared" si="9"/>
        <v>108.29018019800272</v>
      </c>
      <c r="Q22" s="361">
        <f t="shared" si="10"/>
        <v>55.883321747012324</v>
      </c>
    </row>
    <row r="23" spans="1:21" s="336" customFormat="1" ht="34.5" customHeight="1">
      <c r="A23" s="356" t="s">
        <v>68</v>
      </c>
      <c r="B23" s="352">
        <f>B12</f>
        <v>34914.604979847994</v>
      </c>
      <c r="C23" s="353">
        <f>C12</f>
        <v>19347.529703706419</v>
      </c>
      <c r="D23" s="352">
        <f>D12</f>
        <v>17901.933223563476</v>
      </c>
      <c r="E23" s="354">
        <f t="shared" si="8"/>
        <v>108.07508586972145</v>
      </c>
      <c r="F23" s="355">
        <f t="shared" si="12"/>
        <v>55.413858226015797</v>
      </c>
      <c r="L23" s="362" t="s">
        <v>91</v>
      </c>
      <c r="M23" s="352">
        <f>M9</f>
        <v>26102.394775633878</v>
      </c>
      <c r="N23" s="353">
        <f>N9</f>
        <v>20650.377938751211</v>
      </c>
      <c r="O23" s="352">
        <f>O9</f>
        <v>17628.76179707214</v>
      </c>
      <c r="P23" s="354">
        <f>N23/O23*100</f>
        <v>117.14026303413388</v>
      </c>
      <c r="Q23" s="355">
        <f t="shared" si="10"/>
        <v>79.112963068154855</v>
      </c>
    </row>
    <row r="24" spans="1:21" s="336" customFormat="1" ht="32.950000000000003" customHeight="1">
      <c r="A24" s="356" t="s">
        <v>48</v>
      </c>
      <c r="B24" s="352">
        <f>B10</f>
        <v>29610.665130602596</v>
      </c>
      <c r="C24" s="353">
        <f>C10</f>
        <v>19080.690158419802</v>
      </c>
      <c r="D24" s="352">
        <f>D10</f>
        <v>17488.499658600973</v>
      </c>
      <c r="E24" s="354">
        <f t="shared" si="8"/>
        <v>109.10421437459203</v>
      </c>
      <c r="F24" s="355">
        <f t="shared" si="12"/>
        <v>64.438573312221635</v>
      </c>
      <c r="L24" s="356" t="s">
        <v>68</v>
      </c>
      <c r="M24" s="352">
        <f>M12</f>
        <v>36736.67285555436</v>
      </c>
      <c r="N24" s="353">
        <f>N12</f>
        <v>20499.489633973662</v>
      </c>
      <c r="O24" s="352">
        <f>O12</f>
        <v>19047.257297735443</v>
      </c>
      <c r="P24" s="354">
        <f t="shared" si="9"/>
        <v>107.62436456618285</v>
      </c>
      <c r="Q24" s="355">
        <f t="shared" si="10"/>
        <v>55.801160095733238</v>
      </c>
    </row>
    <row r="25" spans="1:21" s="336" customFormat="1" ht="31.95" customHeight="1">
      <c r="A25" s="362" t="s">
        <v>91</v>
      </c>
      <c r="B25" s="352">
        <f>B9</f>
        <v>25104.87410117203</v>
      </c>
      <c r="C25" s="353">
        <f>C9</f>
        <v>18842.397375035769</v>
      </c>
      <c r="D25" s="352">
        <f>D9</f>
        <v>17062.316215864405</v>
      </c>
      <c r="E25" s="354">
        <f t="shared" si="8"/>
        <v>110.43282246472646</v>
      </c>
      <c r="F25" s="355">
        <f t="shared" si="12"/>
        <v>75.054737574470067</v>
      </c>
      <c r="L25" s="356" t="s">
        <v>48</v>
      </c>
      <c r="M25" s="352">
        <f>M10</f>
        <v>30974.093582783844</v>
      </c>
      <c r="N25" s="353">
        <f>N10</f>
        <v>19965.684965061795</v>
      </c>
      <c r="O25" s="352">
        <f>O10</f>
        <v>18634.900737443044</v>
      </c>
      <c r="P25" s="354">
        <f>N25/O25*100</f>
        <v>107.14135399146404</v>
      </c>
      <c r="Q25" s="355">
        <f t="shared" si="10"/>
        <v>64.459303423036104</v>
      </c>
    </row>
    <row r="26" spans="1:21" s="349" customFormat="1" ht="19.55" customHeight="1">
      <c r="A26" s="347"/>
      <c r="B26" s="347"/>
      <c r="C26" s="347"/>
      <c r="D26" s="347"/>
      <c r="E26" s="347"/>
      <c r="F26" s="347"/>
      <c r="G26" s="348"/>
      <c r="H26" s="348"/>
      <c r="I26" s="348"/>
      <c r="J26" s="348"/>
      <c r="L26" s="347"/>
      <c r="M26" s="347"/>
      <c r="N26" s="347"/>
      <c r="O26" s="347"/>
      <c r="P26" s="347"/>
      <c r="Q26" s="347"/>
      <c r="R26" s="348"/>
      <c r="S26" s="348"/>
      <c r="T26" s="348"/>
      <c r="U26" s="348"/>
    </row>
    <row r="27" spans="1:21" s="344" customFormat="1" ht="56.25" customHeight="1">
      <c r="A27" s="653"/>
      <c r="B27" s="654" t="s">
        <v>360</v>
      </c>
      <c r="C27" s="655" t="s">
        <v>289</v>
      </c>
      <c r="D27" s="655"/>
      <c r="E27" s="654" t="s">
        <v>316</v>
      </c>
      <c r="F27" s="654"/>
      <c r="L27" s="653"/>
      <c r="M27" s="654" t="s">
        <v>360</v>
      </c>
      <c r="N27" s="655" t="s">
        <v>289</v>
      </c>
      <c r="O27" s="655"/>
      <c r="P27" s="654" t="s">
        <v>316</v>
      </c>
      <c r="Q27" s="654"/>
    </row>
    <row r="28" spans="1:21" ht="68.45" customHeight="1">
      <c r="A28" s="653"/>
      <c r="B28" s="654"/>
      <c r="C28" s="363" t="s">
        <v>282</v>
      </c>
      <c r="D28" s="340" t="s">
        <v>283</v>
      </c>
      <c r="E28" s="340" t="s">
        <v>318</v>
      </c>
      <c r="F28" s="338" t="s">
        <v>319</v>
      </c>
      <c r="L28" s="653"/>
      <c r="M28" s="654"/>
      <c r="N28" s="363" t="s">
        <v>423</v>
      </c>
      <c r="O28" s="340" t="s">
        <v>263</v>
      </c>
      <c r="P28" s="340" t="s">
        <v>318</v>
      </c>
      <c r="Q28" s="338" t="s">
        <v>319</v>
      </c>
    </row>
    <row r="29" spans="1:21" ht="32.1" customHeight="1">
      <c r="A29" s="364" t="s">
        <v>80</v>
      </c>
      <c r="B29" s="365">
        <f>B13</f>
        <v>49951.630611214023</v>
      </c>
      <c r="C29" s="366">
        <f>G13</f>
        <v>49007.968537961911</v>
      </c>
      <c r="D29" s="365">
        <f>H13</f>
        <v>44206.932321856431</v>
      </c>
      <c r="E29" s="354">
        <f>C29/D29*100</f>
        <v>110.86036954826606</v>
      </c>
      <c r="F29" s="355">
        <f>C29/B29*100</f>
        <v>98.11084831124559</v>
      </c>
      <c r="L29" s="364" t="s">
        <v>80</v>
      </c>
      <c r="M29" s="365">
        <f>M13</f>
        <v>52713.793644306927</v>
      </c>
      <c r="N29" s="366">
        <f>R13</f>
        <v>54787.737596578103</v>
      </c>
      <c r="O29" s="365">
        <f>S13</f>
        <v>49420.368574130785</v>
      </c>
      <c r="P29" s="354">
        <f t="shared" ref="P29:P37" si="13">N29/O29*100</f>
        <v>110.86064142641155</v>
      </c>
      <c r="Q29" s="355">
        <f>N29/M29*100</f>
        <v>103.93434774637049</v>
      </c>
    </row>
    <row r="30" spans="1:21" s="336" customFormat="1" ht="32.1" customHeight="1">
      <c r="A30" s="364" t="s">
        <v>23</v>
      </c>
      <c r="B30" s="365">
        <f>B7</f>
        <v>47387.453954322467</v>
      </c>
      <c r="C30" s="366">
        <f>G7</f>
        <v>35321.4211209731</v>
      </c>
      <c r="D30" s="365">
        <f>H7</f>
        <v>31555.102057090458</v>
      </c>
      <c r="E30" s="354">
        <f>C30/D30*100</f>
        <v>111.93568969312318</v>
      </c>
      <c r="F30" s="355">
        <f>C30/B30*100</f>
        <v>74.537494998190851</v>
      </c>
      <c r="L30" s="364" t="s">
        <v>23</v>
      </c>
      <c r="M30" s="365">
        <f>M7</f>
        <v>48618.587594068871</v>
      </c>
      <c r="N30" s="366">
        <f>R7</f>
        <v>37845.813665982008</v>
      </c>
      <c r="O30" s="365">
        <f>S7</f>
        <v>34342.608250726335</v>
      </c>
      <c r="P30" s="354">
        <f t="shared" si="13"/>
        <v>110.20075525329844</v>
      </c>
      <c r="Q30" s="355">
        <f>N30/M30*100</f>
        <v>77.842272963517615</v>
      </c>
    </row>
    <row r="31" spans="1:21" s="336" customFormat="1" ht="32.1" customHeight="1">
      <c r="A31" s="367" t="s">
        <v>3</v>
      </c>
      <c r="B31" s="365">
        <f>B6</f>
        <v>51152.278330996887</v>
      </c>
      <c r="C31" s="366">
        <f>G6</f>
        <v>26088.76722784841</v>
      </c>
      <c r="D31" s="365">
        <f>H6</f>
        <v>24495.08964546736</v>
      </c>
      <c r="E31" s="354">
        <f t="shared" ref="E31:E36" si="14">C31/D31*100</f>
        <v>106.50611043048764</v>
      </c>
      <c r="F31" s="355">
        <f>C31/B31*100</f>
        <v>51.002160762093226</v>
      </c>
      <c r="L31" s="367" t="s">
        <v>3</v>
      </c>
      <c r="M31" s="365">
        <f>M6</f>
        <v>53459.267961155572</v>
      </c>
      <c r="N31" s="366">
        <f>R6</f>
        <v>27658.773780767388</v>
      </c>
      <c r="O31" s="365">
        <f>S6</f>
        <v>25682.584738352314</v>
      </c>
      <c r="P31" s="354">
        <f t="shared" si="13"/>
        <v>107.69466571432737</v>
      </c>
      <c r="Q31" s="355">
        <f>N31/M31*100</f>
        <v>51.738033152389463</v>
      </c>
    </row>
    <row r="32" spans="1:21" s="336" customFormat="1" ht="18" customHeight="1">
      <c r="A32" s="368" t="s">
        <v>320</v>
      </c>
      <c r="B32" s="366">
        <f>B5</f>
        <v>40690.669395983074</v>
      </c>
      <c r="C32" s="366">
        <f>G5</f>
        <v>24733.195517479882</v>
      </c>
      <c r="D32" s="366">
        <f>H5</f>
        <v>22744.33471226606</v>
      </c>
      <c r="E32" s="369">
        <f>C32/D32*100</f>
        <v>108.74442286562565</v>
      </c>
      <c r="F32" s="369">
        <f>C32/$B32*100</f>
        <v>60.783456956157892</v>
      </c>
      <c r="L32" s="368" t="s">
        <v>320</v>
      </c>
      <c r="M32" s="366">
        <f>M5</f>
        <v>42554.996064124382</v>
      </c>
      <c r="N32" s="366">
        <f>R5</f>
        <v>26381.722493583646</v>
      </c>
      <c r="O32" s="366">
        <f>S5</f>
        <v>24127.908853907898</v>
      </c>
      <c r="P32" s="369">
        <f t="shared" si="13"/>
        <v>109.341106406371</v>
      </c>
      <c r="Q32" s="369">
        <f>N32/$M32*100</f>
        <v>61.9944188311758</v>
      </c>
    </row>
    <row r="33" spans="1:21" s="336" customFormat="1" ht="15.65" customHeight="1">
      <c r="A33" s="356" t="s">
        <v>63</v>
      </c>
      <c r="B33" s="365">
        <f>B11</f>
        <v>44441.813949715739</v>
      </c>
      <c r="C33" s="366">
        <f>G11</f>
        <v>23474.127921449723</v>
      </c>
      <c r="D33" s="365">
        <f>H11</f>
        <v>21672.386658832591</v>
      </c>
      <c r="E33" s="354">
        <f>C33/D33*100</f>
        <v>108.31353413438123</v>
      </c>
      <c r="F33" s="355">
        <f>C33/B33*100</f>
        <v>52.819914029633949</v>
      </c>
      <c r="L33" s="356" t="s">
        <v>34</v>
      </c>
      <c r="M33" s="365">
        <f>M8</f>
        <v>30692.26700525351</v>
      </c>
      <c r="N33" s="366">
        <f>R8</f>
        <v>24285.721950732219</v>
      </c>
      <c r="O33" s="365">
        <f>S8</f>
        <v>22148.513923200029</v>
      </c>
      <c r="P33" s="354">
        <f t="shared" si="13"/>
        <v>109.64944210226906</v>
      </c>
      <c r="Q33" s="355">
        <f>N33/M33*100</f>
        <v>79.126517264349687</v>
      </c>
    </row>
    <row r="34" spans="1:21" s="336" customFormat="1" ht="15.65" customHeight="1">
      <c r="A34" s="356" t="s">
        <v>68</v>
      </c>
      <c r="B34" s="352">
        <f>B12</f>
        <v>34914.604979847994</v>
      </c>
      <c r="C34" s="370">
        <f>G12</f>
        <v>22466.104408643285</v>
      </c>
      <c r="D34" s="352">
        <f>H12</f>
        <v>20486.602350498502</v>
      </c>
      <c r="E34" s="354">
        <f>C34/D34*100</f>
        <v>109.6624224177252</v>
      </c>
      <c r="F34" s="355">
        <f>C34/B34*100</f>
        <v>64.3458644931262</v>
      </c>
      <c r="L34" s="356" t="s">
        <v>63</v>
      </c>
      <c r="M34" s="352">
        <f>M11</f>
        <v>47082.193982245939</v>
      </c>
      <c r="N34" s="370">
        <f>R11</f>
        <v>24266.992852731488</v>
      </c>
      <c r="O34" s="352">
        <f>S11</f>
        <v>22565.037755978545</v>
      </c>
      <c r="P34" s="354">
        <f t="shared" si="13"/>
        <v>107.54244293831067</v>
      </c>
      <c r="Q34" s="355">
        <f>N34/M34*100</f>
        <v>51.541763032288266</v>
      </c>
    </row>
    <row r="35" spans="1:21" s="336" customFormat="1" ht="15.65" customHeight="1">
      <c r="A35" s="356" t="s">
        <v>34</v>
      </c>
      <c r="B35" s="352">
        <f>B8</f>
        <v>29436.085543366593</v>
      </c>
      <c r="C35" s="370">
        <f>G8</f>
        <v>21887.106233403389</v>
      </c>
      <c r="D35" s="352">
        <f>H8</f>
        <v>20898.860299054824</v>
      </c>
      <c r="E35" s="354">
        <f t="shared" si="14"/>
        <v>104.72870730847109</v>
      </c>
      <c r="F35" s="355">
        <f>C35/B35*100</f>
        <v>74.354676681307708</v>
      </c>
      <c r="L35" s="356" t="s">
        <v>68</v>
      </c>
      <c r="M35" s="352">
        <f>M12</f>
        <v>36736.67285555436</v>
      </c>
      <c r="N35" s="370">
        <f>R12</f>
        <v>23401.452717437744</v>
      </c>
      <c r="O35" s="352">
        <f>S12</f>
        <v>21459.082174172159</v>
      </c>
      <c r="P35" s="354">
        <f t="shared" si="13"/>
        <v>109.0515080165143</v>
      </c>
      <c r="Q35" s="355">
        <f>N35/M35*100</f>
        <v>63.700522933719043</v>
      </c>
    </row>
    <row r="36" spans="1:21" s="336" customFormat="1" ht="32.1" customHeight="1">
      <c r="A36" s="364" t="s">
        <v>48</v>
      </c>
      <c r="B36" s="352">
        <f>B10</f>
        <v>29610.665130602596</v>
      </c>
      <c r="C36" s="370">
        <f>G10</f>
        <v>18995.254518545204</v>
      </c>
      <c r="D36" s="352">
        <f>H10</f>
        <v>17362.099744237239</v>
      </c>
      <c r="E36" s="354">
        <f t="shared" si="14"/>
        <v>109.40643584800299</v>
      </c>
      <c r="F36" s="355">
        <f>C36/B36*100</f>
        <v>64.150043353513269</v>
      </c>
      <c r="L36" s="362" t="s">
        <v>91</v>
      </c>
      <c r="M36" s="352">
        <f>M9</f>
        <v>26102.394775633878</v>
      </c>
      <c r="N36" s="370">
        <f>R9</f>
        <v>19983.769709199798</v>
      </c>
      <c r="O36" s="352">
        <f>S9</f>
        <v>17063.379472073022</v>
      </c>
      <c r="P36" s="354">
        <f t="shared" si="13"/>
        <v>117.1149580416146</v>
      </c>
      <c r="Q36" s="355">
        <f>N36/M36*100</f>
        <v>76.559142871650579</v>
      </c>
    </row>
    <row r="37" spans="1:21" s="336" customFormat="1" ht="32.1" customHeight="1">
      <c r="A37" s="362" t="s">
        <v>91</v>
      </c>
      <c r="B37" s="352">
        <f>B9</f>
        <v>25104.87410117203</v>
      </c>
      <c r="C37" s="370">
        <f>G9</f>
        <v>18272.662343413358</v>
      </c>
      <c r="D37" s="352">
        <f>H9</f>
        <v>16481.795219092604</v>
      </c>
      <c r="E37" s="354">
        <f>C37/D37*100</f>
        <v>110.86572852359072</v>
      </c>
      <c r="F37" s="355">
        <f>C37/B37*100</f>
        <v>72.785317583250858</v>
      </c>
      <c r="L37" s="356" t="s">
        <v>48</v>
      </c>
      <c r="M37" s="352">
        <f>M10</f>
        <v>30974.093582783844</v>
      </c>
      <c r="N37" s="370">
        <f>R10</f>
        <v>19855.522042823486</v>
      </c>
      <c r="O37" s="352">
        <f>S10</f>
        <v>18443.293926370672</v>
      </c>
      <c r="P37" s="354">
        <f t="shared" si="13"/>
        <v>107.65713609559502</v>
      </c>
      <c r="Q37" s="355">
        <f>N37/M37*100</f>
        <v>64.103641934689804</v>
      </c>
    </row>
    <row r="38" spans="1:21" s="336" customFormat="1">
      <c r="A38" s="371"/>
      <c r="B38" s="372"/>
      <c r="C38" s="372"/>
      <c r="D38" s="372"/>
      <c r="E38" s="373"/>
      <c r="F38" s="374"/>
      <c r="L38" s="371"/>
      <c r="M38" s="372"/>
      <c r="N38" s="372"/>
      <c r="O38" s="372"/>
      <c r="P38" s="373"/>
      <c r="Q38" s="374"/>
    </row>
    <row r="39" spans="1:21" s="336" customFormat="1">
      <c r="A39" s="335"/>
      <c r="B39" s="335"/>
      <c r="E39" s="337"/>
      <c r="F39" s="337"/>
      <c r="L39" s="335"/>
      <c r="M39" s="335"/>
      <c r="P39" s="337"/>
      <c r="Q39" s="337"/>
    </row>
    <row r="40" spans="1:21">
      <c r="O40" s="336"/>
      <c r="R40" s="336"/>
      <c r="S40" s="336"/>
      <c r="T40" s="336"/>
      <c r="U40" s="336"/>
    </row>
    <row r="41" spans="1:21">
      <c r="O41" s="336"/>
      <c r="R41" s="336"/>
      <c r="S41" s="336"/>
      <c r="T41" s="336"/>
      <c r="U41" s="336"/>
    </row>
    <row r="42" spans="1:21">
      <c r="O42" s="336"/>
      <c r="R42" s="336"/>
      <c r="S42" s="336"/>
      <c r="T42" s="336"/>
      <c r="U42" s="336"/>
    </row>
    <row r="43" spans="1:21">
      <c r="O43" s="336"/>
      <c r="R43" s="336"/>
      <c r="S43" s="336"/>
      <c r="T43" s="336"/>
      <c r="U43" s="336"/>
    </row>
    <row r="44" spans="1:21">
      <c r="O44" s="336"/>
      <c r="R44" s="336"/>
      <c r="S44" s="336"/>
      <c r="T44" s="336"/>
      <c r="U44" s="336"/>
    </row>
    <row r="45" spans="1:21">
      <c r="O45" s="336"/>
      <c r="R45" s="336"/>
      <c r="S45" s="336"/>
      <c r="T45" s="336"/>
      <c r="U45" s="336"/>
    </row>
    <row r="46" spans="1:21">
      <c r="O46" s="336"/>
      <c r="R46" s="336"/>
      <c r="S46" s="336"/>
      <c r="T46" s="336"/>
      <c r="U46" s="336"/>
    </row>
    <row r="47" spans="1:21">
      <c r="O47" s="336"/>
      <c r="R47" s="336"/>
      <c r="S47" s="336"/>
      <c r="T47" s="336"/>
      <c r="U47" s="336"/>
    </row>
    <row r="48" spans="1:21">
      <c r="O48" s="336"/>
      <c r="R48" s="336"/>
      <c r="S48" s="336"/>
      <c r="T48" s="336"/>
      <c r="U48" s="336"/>
    </row>
    <row r="49" spans="15:21">
      <c r="O49" s="336"/>
      <c r="R49" s="336"/>
      <c r="S49" s="336"/>
      <c r="T49" s="336"/>
      <c r="U49" s="336"/>
    </row>
    <row r="50" spans="15:21">
      <c r="O50" s="336"/>
      <c r="R50" s="336"/>
      <c r="S50" s="336"/>
      <c r="T50" s="336"/>
      <c r="U50" s="336"/>
    </row>
    <row r="51" spans="15:21">
      <c r="O51" s="336"/>
      <c r="R51" s="336"/>
      <c r="S51" s="336"/>
      <c r="T51" s="336"/>
      <c r="U51" s="336"/>
    </row>
    <row r="52" spans="15:21">
      <c r="O52" s="336"/>
      <c r="R52" s="336"/>
      <c r="S52" s="336"/>
      <c r="T52" s="336"/>
      <c r="U52" s="336"/>
    </row>
    <row r="53" spans="15:21">
      <c r="O53" s="336"/>
      <c r="R53" s="336"/>
      <c r="S53" s="336"/>
      <c r="T53" s="336"/>
      <c r="U53" s="336"/>
    </row>
    <row r="54" spans="15:21">
      <c r="O54" s="336"/>
      <c r="R54" s="336"/>
      <c r="S54" s="336"/>
      <c r="T54" s="336"/>
      <c r="U54" s="336"/>
    </row>
    <row r="55" spans="15:21">
      <c r="O55" s="336"/>
      <c r="R55" s="336"/>
      <c r="S55" s="336"/>
      <c r="T55" s="336"/>
      <c r="U55" s="336"/>
    </row>
    <row r="56" spans="15:21">
      <c r="O56" s="336"/>
      <c r="R56" s="336"/>
      <c r="S56" s="336"/>
      <c r="T56" s="336"/>
      <c r="U56" s="336"/>
    </row>
    <row r="57" spans="15:21">
      <c r="O57" s="336"/>
      <c r="R57" s="336"/>
      <c r="S57" s="336"/>
      <c r="T57" s="336"/>
      <c r="U57" s="336"/>
    </row>
    <row r="58" spans="15:21">
      <c r="O58" s="336"/>
      <c r="R58" s="336"/>
      <c r="S58" s="336"/>
      <c r="T58" s="336"/>
      <c r="U58" s="336"/>
    </row>
    <row r="59" spans="15:21">
      <c r="O59" s="336"/>
      <c r="R59" s="336"/>
      <c r="S59" s="336"/>
      <c r="T59" s="336"/>
      <c r="U59" s="336"/>
    </row>
    <row r="60" spans="15:21">
      <c r="O60" s="336"/>
      <c r="R60" s="336"/>
      <c r="S60" s="336"/>
      <c r="T60" s="336"/>
      <c r="U60" s="336"/>
    </row>
    <row r="61" spans="15:21">
      <c r="O61" s="336"/>
      <c r="R61" s="336"/>
      <c r="S61" s="336"/>
      <c r="T61" s="336"/>
      <c r="U61" s="336"/>
    </row>
    <row r="62" spans="15:21">
      <c r="O62" s="336"/>
      <c r="R62" s="336"/>
      <c r="S62" s="336"/>
      <c r="T62" s="336"/>
      <c r="U62" s="336"/>
    </row>
    <row r="63" spans="15:21">
      <c r="O63" s="336"/>
      <c r="R63" s="336"/>
      <c r="S63" s="336"/>
      <c r="T63" s="336"/>
      <c r="U63" s="336"/>
    </row>
    <row r="64" spans="15:21">
      <c r="O64" s="336"/>
      <c r="R64" s="336"/>
      <c r="S64" s="336"/>
      <c r="T64" s="336"/>
      <c r="U64" s="336"/>
    </row>
    <row r="65" spans="15:21">
      <c r="O65" s="336"/>
      <c r="R65" s="336"/>
      <c r="S65" s="336"/>
      <c r="T65" s="336"/>
      <c r="U65" s="336"/>
    </row>
    <row r="66" spans="15:21">
      <c r="O66" s="336"/>
      <c r="R66" s="336"/>
      <c r="S66" s="336"/>
      <c r="T66" s="336"/>
      <c r="U66" s="336"/>
    </row>
    <row r="67" spans="15:21">
      <c r="O67" s="336"/>
      <c r="R67" s="336"/>
      <c r="S67" s="336"/>
      <c r="T67" s="336"/>
      <c r="U67" s="336"/>
    </row>
    <row r="68" spans="15:21">
      <c r="O68" s="336"/>
      <c r="R68" s="336"/>
      <c r="S68" s="336"/>
      <c r="T68" s="336"/>
      <c r="U68" s="336"/>
    </row>
    <row r="69" spans="15:21">
      <c r="O69" s="336"/>
      <c r="R69" s="336"/>
      <c r="S69" s="336"/>
      <c r="T69" s="336"/>
      <c r="U69" s="336"/>
    </row>
    <row r="70" spans="15:21">
      <c r="O70" s="336"/>
      <c r="R70" s="336"/>
      <c r="S70" s="336"/>
      <c r="T70" s="336"/>
      <c r="U70" s="336"/>
    </row>
    <row r="71" spans="15:21">
      <c r="O71" s="336"/>
      <c r="R71" s="336"/>
      <c r="S71" s="336"/>
      <c r="T71" s="336"/>
      <c r="U71" s="336"/>
    </row>
    <row r="72" spans="15:21">
      <c r="O72" s="336"/>
      <c r="R72" s="336"/>
      <c r="S72" s="336"/>
      <c r="T72" s="336"/>
      <c r="U72" s="336"/>
    </row>
    <row r="73" spans="15:21">
      <c r="O73" s="336"/>
      <c r="R73" s="336"/>
      <c r="S73" s="336"/>
      <c r="T73" s="336"/>
      <c r="U73" s="336"/>
    </row>
    <row r="74" spans="15:21">
      <c r="O74" s="336"/>
      <c r="R74" s="336"/>
      <c r="S74" s="336"/>
      <c r="T74" s="336"/>
      <c r="U74" s="336"/>
    </row>
    <row r="75" spans="15:21">
      <c r="O75" s="336"/>
      <c r="R75" s="336"/>
      <c r="S75" s="336"/>
      <c r="T75" s="336"/>
      <c r="U75" s="336"/>
    </row>
    <row r="76" spans="15:21">
      <c r="O76" s="336"/>
      <c r="R76" s="336"/>
      <c r="S76" s="336"/>
      <c r="T76" s="336"/>
      <c r="U76" s="336"/>
    </row>
    <row r="77" spans="15:21">
      <c r="O77" s="336"/>
      <c r="R77" s="336"/>
      <c r="S77" s="336"/>
      <c r="T77" s="336"/>
      <c r="U77" s="336"/>
    </row>
    <row r="78" spans="15:21">
      <c r="O78" s="336"/>
      <c r="R78" s="336"/>
      <c r="S78" s="336"/>
      <c r="T78" s="336"/>
      <c r="U78" s="336"/>
    </row>
    <row r="79" spans="15:21">
      <c r="O79" s="336"/>
      <c r="R79" s="336"/>
      <c r="S79" s="336"/>
      <c r="T79" s="336"/>
      <c r="U79" s="336"/>
    </row>
    <row r="80" spans="15:21">
      <c r="O80" s="336"/>
      <c r="R80" s="336"/>
      <c r="S80" s="336"/>
      <c r="T80" s="336"/>
      <c r="U80" s="336"/>
    </row>
    <row r="81" spans="15:21">
      <c r="O81" s="336"/>
      <c r="R81" s="336"/>
      <c r="S81" s="336"/>
      <c r="T81" s="336"/>
      <c r="U81" s="336"/>
    </row>
    <row r="82" spans="15:21">
      <c r="O82" s="336"/>
      <c r="R82" s="336"/>
      <c r="S82" s="336"/>
      <c r="T82" s="336"/>
      <c r="U82" s="336"/>
    </row>
    <row r="83" spans="15:21">
      <c r="O83" s="336"/>
      <c r="R83" s="336"/>
      <c r="S83" s="336"/>
      <c r="T83" s="336"/>
      <c r="U83" s="336"/>
    </row>
    <row r="84" spans="15:21">
      <c r="O84" s="336"/>
      <c r="R84" s="336"/>
      <c r="S84" s="336"/>
      <c r="T84" s="336"/>
      <c r="U84" s="336"/>
    </row>
    <row r="85" spans="15:21">
      <c r="O85" s="336"/>
      <c r="R85" s="336"/>
      <c r="S85" s="336"/>
      <c r="T85" s="336"/>
      <c r="U85" s="336"/>
    </row>
    <row r="86" spans="15:21">
      <c r="O86" s="336"/>
      <c r="R86" s="336"/>
      <c r="S86" s="336"/>
      <c r="T86" s="336"/>
      <c r="U86" s="336"/>
    </row>
    <row r="87" spans="15:21">
      <c r="O87" s="336"/>
      <c r="R87" s="336"/>
      <c r="S87" s="336"/>
      <c r="T87" s="336"/>
      <c r="U87" s="336"/>
    </row>
    <row r="88" spans="15:21">
      <c r="O88" s="336"/>
      <c r="R88" s="336"/>
      <c r="S88" s="336"/>
      <c r="T88" s="336"/>
      <c r="U88" s="336"/>
    </row>
    <row r="89" spans="15:21">
      <c r="O89" s="336"/>
      <c r="R89" s="336"/>
      <c r="S89" s="336"/>
      <c r="T89" s="336"/>
      <c r="U89" s="336"/>
    </row>
    <row r="90" spans="15:21">
      <c r="O90" s="336"/>
      <c r="R90" s="336"/>
      <c r="S90" s="336"/>
      <c r="T90" s="336"/>
      <c r="U90" s="336"/>
    </row>
    <row r="91" spans="15:21">
      <c r="O91" s="336"/>
      <c r="R91" s="336"/>
      <c r="S91" s="336"/>
      <c r="T91" s="336"/>
      <c r="U91" s="336"/>
    </row>
    <row r="92" spans="15:21">
      <c r="O92" s="336"/>
      <c r="R92" s="336"/>
      <c r="S92" s="336"/>
      <c r="T92" s="336"/>
      <c r="U92" s="336"/>
    </row>
    <row r="93" spans="15:21">
      <c r="O93" s="336"/>
      <c r="R93" s="336"/>
      <c r="S93" s="336"/>
      <c r="T93" s="336"/>
      <c r="U93" s="336"/>
    </row>
    <row r="94" spans="15:21">
      <c r="O94" s="336"/>
      <c r="R94" s="336"/>
      <c r="S94" s="336"/>
      <c r="T94" s="336"/>
      <c r="U94" s="336"/>
    </row>
    <row r="95" spans="15:21">
      <c r="O95" s="336"/>
      <c r="R95" s="336"/>
      <c r="S95" s="336"/>
      <c r="T95" s="336"/>
      <c r="U95" s="336"/>
    </row>
    <row r="96" spans="15:21">
      <c r="O96" s="336"/>
      <c r="R96" s="336"/>
      <c r="S96" s="336"/>
      <c r="T96" s="336"/>
      <c r="U96" s="336"/>
    </row>
    <row r="97" spans="15:21">
      <c r="O97" s="336"/>
      <c r="R97" s="336"/>
      <c r="S97" s="336"/>
      <c r="T97" s="336"/>
      <c r="U97" s="336"/>
    </row>
    <row r="98" spans="15:21">
      <c r="O98" s="336"/>
      <c r="R98" s="336"/>
      <c r="S98" s="336"/>
      <c r="T98" s="336"/>
      <c r="U98" s="336"/>
    </row>
    <row r="99" spans="15:21">
      <c r="O99" s="336"/>
      <c r="R99" s="336"/>
      <c r="S99" s="336"/>
      <c r="T99" s="336"/>
      <c r="U99" s="336"/>
    </row>
    <row r="100" spans="15:21">
      <c r="O100" s="336"/>
      <c r="R100" s="336"/>
      <c r="S100" s="336"/>
      <c r="T100" s="336"/>
      <c r="U100" s="336"/>
    </row>
    <row r="101" spans="15:21">
      <c r="O101" s="336"/>
      <c r="R101" s="336"/>
      <c r="S101" s="336"/>
      <c r="T101" s="336"/>
      <c r="U101" s="336"/>
    </row>
    <row r="102" spans="15:21">
      <c r="O102" s="336"/>
      <c r="R102" s="336"/>
      <c r="S102" s="336"/>
      <c r="T102" s="336"/>
      <c r="U102" s="336"/>
    </row>
    <row r="103" spans="15:21">
      <c r="O103" s="336"/>
      <c r="R103" s="336"/>
      <c r="S103" s="336"/>
      <c r="T103" s="336"/>
      <c r="U103" s="336"/>
    </row>
    <row r="104" spans="15:21">
      <c r="O104" s="336"/>
      <c r="R104" s="336"/>
      <c r="S104" s="336"/>
      <c r="T104" s="336"/>
      <c r="U104" s="336"/>
    </row>
    <row r="105" spans="15:21">
      <c r="O105" s="336"/>
      <c r="R105" s="336"/>
      <c r="S105" s="336"/>
      <c r="T105" s="336"/>
      <c r="U105" s="336"/>
    </row>
    <row r="106" spans="15:21">
      <c r="O106" s="336"/>
      <c r="R106" s="336"/>
      <c r="S106" s="336"/>
      <c r="T106" s="336"/>
      <c r="U106" s="336"/>
    </row>
    <row r="107" spans="15:21">
      <c r="O107" s="336"/>
      <c r="R107" s="336"/>
      <c r="S107" s="336"/>
      <c r="T107" s="336"/>
      <c r="U107" s="336"/>
    </row>
    <row r="108" spans="15:21">
      <c r="O108" s="336"/>
      <c r="R108" s="336"/>
      <c r="S108" s="336"/>
      <c r="T108" s="336"/>
      <c r="U108" s="336"/>
    </row>
    <row r="109" spans="15:21">
      <c r="O109" s="336"/>
      <c r="R109" s="336"/>
      <c r="S109" s="336"/>
      <c r="T109" s="336"/>
      <c r="U109" s="336"/>
    </row>
    <row r="110" spans="15:21">
      <c r="O110" s="336"/>
      <c r="R110" s="336"/>
      <c r="S110" s="336"/>
      <c r="T110" s="336"/>
      <c r="U110" s="336"/>
    </row>
    <row r="111" spans="15:21">
      <c r="O111" s="336"/>
      <c r="R111" s="336"/>
      <c r="S111" s="336"/>
      <c r="T111" s="336"/>
      <c r="U111" s="336"/>
    </row>
    <row r="112" spans="15:21">
      <c r="O112" s="336"/>
      <c r="R112" s="336"/>
      <c r="S112" s="336"/>
      <c r="T112" s="336"/>
      <c r="U112" s="336"/>
    </row>
    <row r="113" spans="15:21">
      <c r="O113" s="336"/>
      <c r="R113" s="336"/>
      <c r="S113" s="336"/>
      <c r="T113" s="336"/>
      <c r="U113" s="336"/>
    </row>
    <row r="114" spans="15:21">
      <c r="O114" s="336"/>
      <c r="R114" s="336"/>
      <c r="S114" s="336"/>
      <c r="T114" s="336"/>
      <c r="U114" s="336"/>
    </row>
    <row r="115" spans="15:21">
      <c r="O115" s="336"/>
      <c r="R115" s="336"/>
      <c r="S115" s="336"/>
      <c r="T115" s="336"/>
      <c r="U115" s="336"/>
    </row>
    <row r="116" spans="15:21">
      <c r="O116" s="336"/>
      <c r="R116" s="336"/>
      <c r="S116" s="336"/>
      <c r="T116" s="336"/>
      <c r="U116" s="336"/>
    </row>
    <row r="117" spans="15:21">
      <c r="O117" s="336"/>
      <c r="R117" s="336"/>
      <c r="S117" s="336"/>
      <c r="T117" s="336"/>
      <c r="U117" s="336"/>
    </row>
    <row r="118" spans="15:21">
      <c r="O118" s="336"/>
      <c r="R118" s="336"/>
      <c r="S118" s="336"/>
      <c r="T118" s="336"/>
      <c r="U118" s="336"/>
    </row>
    <row r="119" spans="15:21">
      <c r="O119" s="336"/>
      <c r="R119" s="336"/>
      <c r="S119" s="336"/>
      <c r="T119" s="336"/>
      <c r="U119" s="336"/>
    </row>
    <row r="120" spans="15:21">
      <c r="O120" s="336"/>
      <c r="R120" s="336"/>
      <c r="S120" s="336"/>
      <c r="T120" s="336"/>
      <c r="U120" s="336"/>
    </row>
    <row r="121" spans="15:21">
      <c r="O121" s="336"/>
      <c r="R121" s="336"/>
      <c r="S121" s="336"/>
      <c r="T121" s="336"/>
      <c r="U121" s="336"/>
    </row>
    <row r="122" spans="15:21">
      <c r="O122" s="336"/>
      <c r="R122" s="336"/>
      <c r="S122" s="336"/>
      <c r="T122" s="336"/>
      <c r="U122" s="336"/>
    </row>
    <row r="123" spans="15:21">
      <c r="O123" s="336"/>
      <c r="R123" s="336"/>
      <c r="S123" s="336"/>
      <c r="T123" s="336"/>
      <c r="U123" s="336"/>
    </row>
    <row r="124" spans="15:21">
      <c r="O124" s="336"/>
      <c r="R124" s="336"/>
      <c r="S124" s="336"/>
      <c r="T124" s="336"/>
      <c r="U124" s="336"/>
    </row>
    <row r="125" spans="15:21">
      <c r="O125" s="336"/>
      <c r="R125" s="336"/>
      <c r="S125" s="336"/>
      <c r="T125" s="336"/>
      <c r="U125" s="336"/>
    </row>
    <row r="126" spans="15:21">
      <c r="O126" s="336"/>
      <c r="R126" s="336"/>
      <c r="S126" s="336"/>
      <c r="T126" s="336"/>
      <c r="U126" s="336"/>
    </row>
    <row r="127" spans="15:21">
      <c r="O127" s="336"/>
      <c r="R127" s="336"/>
      <c r="S127" s="336"/>
      <c r="T127" s="336"/>
      <c r="U127" s="336"/>
    </row>
    <row r="128" spans="15:21">
      <c r="O128" s="336"/>
      <c r="R128" s="336"/>
      <c r="S128" s="336"/>
      <c r="T128" s="336"/>
      <c r="U128" s="336"/>
    </row>
    <row r="129" spans="15:21">
      <c r="O129" s="336"/>
      <c r="R129" s="336"/>
      <c r="S129" s="336"/>
      <c r="T129" s="336"/>
      <c r="U129" s="336"/>
    </row>
    <row r="130" spans="15:21">
      <c r="O130" s="336"/>
      <c r="R130" s="336"/>
      <c r="S130" s="336"/>
      <c r="T130" s="336"/>
      <c r="U130" s="336"/>
    </row>
    <row r="131" spans="15:21">
      <c r="O131" s="336"/>
      <c r="R131" s="336"/>
      <c r="S131" s="336"/>
      <c r="T131" s="336"/>
      <c r="U131" s="336"/>
    </row>
    <row r="132" spans="15:21">
      <c r="O132" s="336"/>
      <c r="R132" s="336"/>
      <c r="S132" s="336"/>
      <c r="T132" s="336"/>
      <c r="U132" s="336"/>
    </row>
    <row r="133" spans="15:21">
      <c r="O133" s="336"/>
      <c r="R133" s="336"/>
      <c r="S133" s="336"/>
      <c r="T133" s="336"/>
      <c r="U133" s="336"/>
    </row>
    <row r="134" spans="15:21">
      <c r="O134" s="336"/>
      <c r="R134" s="336"/>
      <c r="S134" s="336"/>
      <c r="T134" s="336"/>
      <c r="U134" s="336"/>
    </row>
    <row r="135" spans="15:21">
      <c r="O135" s="336"/>
      <c r="R135" s="336"/>
      <c r="S135" s="336"/>
      <c r="T135" s="336"/>
      <c r="U135" s="336"/>
    </row>
    <row r="136" spans="15:21">
      <c r="O136" s="336"/>
      <c r="R136" s="336"/>
      <c r="S136" s="336"/>
      <c r="T136" s="336"/>
      <c r="U136" s="336"/>
    </row>
    <row r="137" spans="15:21">
      <c r="O137" s="336"/>
      <c r="R137" s="336"/>
      <c r="S137" s="336"/>
      <c r="T137" s="336"/>
      <c r="U137" s="336"/>
    </row>
    <row r="138" spans="15:21">
      <c r="O138" s="336"/>
      <c r="R138" s="336"/>
      <c r="S138" s="336"/>
      <c r="T138" s="336"/>
      <c r="U138" s="336"/>
    </row>
    <row r="139" spans="15:21">
      <c r="O139" s="336"/>
      <c r="R139" s="336"/>
      <c r="S139" s="336"/>
      <c r="T139" s="336"/>
      <c r="U139" s="336"/>
    </row>
    <row r="140" spans="15:21">
      <c r="O140" s="336"/>
      <c r="R140" s="336"/>
      <c r="S140" s="336"/>
      <c r="T140" s="336"/>
      <c r="U140" s="336"/>
    </row>
    <row r="141" spans="15:21">
      <c r="O141" s="336"/>
      <c r="R141" s="336"/>
      <c r="S141" s="336"/>
      <c r="T141" s="336"/>
      <c r="U141" s="336"/>
    </row>
    <row r="142" spans="15:21">
      <c r="O142" s="336"/>
      <c r="R142" s="336"/>
      <c r="S142" s="336"/>
      <c r="T142" s="336"/>
      <c r="U142" s="336"/>
    </row>
    <row r="143" spans="15:21">
      <c r="O143" s="336"/>
      <c r="R143" s="336"/>
      <c r="S143" s="336"/>
      <c r="T143" s="336"/>
      <c r="U143" s="336"/>
    </row>
    <row r="144" spans="15:21">
      <c r="O144" s="336"/>
      <c r="R144" s="336"/>
      <c r="S144" s="336"/>
      <c r="T144" s="336"/>
      <c r="U144" s="336"/>
    </row>
    <row r="145" spans="15:21">
      <c r="O145" s="336"/>
      <c r="R145" s="336"/>
      <c r="S145" s="336"/>
      <c r="T145" s="336"/>
      <c r="U145" s="336"/>
    </row>
    <row r="146" spans="15:21">
      <c r="O146" s="336"/>
      <c r="R146" s="336"/>
      <c r="S146" s="336"/>
      <c r="T146" s="336"/>
      <c r="U146" s="336"/>
    </row>
    <row r="147" spans="15:21">
      <c r="O147" s="336"/>
      <c r="R147" s="336"/>
      <c r="S147" s="336"/>
      <c r="T147" s="336"/>
      <c r="U147" s="336"/>
    </row>
    <row r="148" spans="15:21">
      <c r="O148" s="336"/>
      <c r="R148" s="336"/>
      <c r="S148" s="336"/>
      <c r="T148" s="336"/>
      <c r="U148" s="336"/>
    </row>
    <row r="149" spans="15:21">
      <c r="O149" s="336"/>
      <c r="R149" s="336"/>
      <c r="S149" s="336"/>
      <c r="T149" s="336"/>
      <c r="U149" s="336"/>
    </row>
    <row r="150" spans="15:21">
      <c r="O150" s="336"/>
      <c r="R150" s="336"/>
      <c r="S150" s="336"/>
      <c r="T150" s="336"/>
      <c r="U150" s="336"/>
    </row>
    <row r="151" spans="15:21">
      <c r="O151" s="336"/>
      <c r="R151" s="336"/>
      <c r="S151" s="336"/>
      <c r="T151" s="336"/>
      <c r="U151" s="336"/>
    </row>
    <row r="152" spans="15:21">
      <c r="O152" s="336"/>
      <c r="R152" s="336"/>
      <c r="S152" s="336"/>
      <c r="T152" s="336"/>
      <c r="U152" s="336"/>
    </row>
    <row r="153" spans="15:21">
      <c r="O153" s="336"/>
      <c r="R153" s="336"/>
      <c r="S153" s="336"/>
      <c r="T153" s="336"/>
      <c r="U153" s="336"/>
    </row>
    <row r="154" spans="15:21">
      <c r="O154" s="336"/>
      <c r="R154" s="336"/>
      <c r="S154" s="336"/>
      <c r="T154" s="336"/>
      <c r="U154" s="336"/>
    </row>
    <row r="155" spans="15:21">
      <c r="O155" s="336"/>
      <c r="R155" s="336"/>
      <c r="S155" s="336"/>
      <c r="T155" s="336"/>
      <c r="U155" s="336"/>
    </row>
    <row r="156" spans="15:21">
      <c r="O156" s="336"/>
      <c r="R156" s="336"/>
      <c r="S156" s="336"/>
      <c r="T156" s="336"/>
      <c r="U156" s="336"/>
    </row>
    <row r="157" spans="15:21">
      <c r="O157" s="336"/>
      <c r="R157" s="336"/>
      <c r="S157" s="336"/>
      <c r="T157" s="336"/>
      <c r="U157" s="336"/>
    </row>
    <row r="158" spans="15:21">
      <c r="O158" s="336"/>
      <c r="R158" s="336"/>
      <c r="S158" s="336"/>
      <c r="T158" s="336"/>
      <c r="U158" s="336"/>
    </row>
    <row r="159" spans="15:21">
      <c r="O159" s="336"/>
      <c r="R159" s="336"/>
      <c r="S159" s="336"/>
      <c r="T159" s="336"/>
      <c r="U159" s="336"/>
    </row>
    <row r="160" spans="15:21">
      <c r="O160" s="336"/>
      <c r="R160" s="336"/>
      <c r="S160" s="336"/>
      <c r="T160" s="336"/>
      <c r="U160" s="336"/>
    </row>
    <row r="161" spans="15:21">
      <c r="O161" s="336"/>
      <c r="R161" s="336"/>
      <c r="S161" s="336"/>
      <c r="T161" s="336"/>
      <c r="U161" s="336"/>
    </row>
    <row r="162" spans="15:21">
      <c r="O162" s="336"/>
      <c r="R162" s="336"/>
      <c r="S162" s="336"/>
      <c r="T162" s="336"/>
      <c r="U162" s="336"/>
    </row>
    <row r="163" spans="15:21">
      <c r="O163" s="336"/>
      <c r="R163" s="336"/>
      <c r="S163" s="336"/>
      <c r="T163" s="336"/>
      <c r="U163" s="336"/>
    </row>
    <row r="164" spans="15:21">
      <c r="O164" s="336"/>
      <c r="R164" s="336"/>
      <c r="S164" s="336"/>
      <c r="T164" s="336"/>
      <c r="U164" s="336"/>
    </row>
    <row r="165" spans="15:21">
      <c r="O165" s="336"/>
      <c r="R165" s="336"/>
      <c r="S165" s="336"/>
      <c r="T165" s="336"/>
      <c r="U165" s="336"/>
    </row>
    <row r="166" spans="15:21">
      <c r="O166" s="336"/>
      <c r="R166" s="336"/>
      <c r="S166" s="336"/>
      <c r="T166" s="336"/>
      <c r="U166" s="336"/>
    </row>
    <row r="167" spans="15:21">
      <c r="O167" s="336"/>
      <c r="R167" s="336"/>
      <c r="S167" s="336"/>
      <c r="T167" s="336"/>
      <c r="U167" s="336"/>
    </row>
    <row r="168" spans="15:21">
      <c r="O168" s="336"/>
      <c r="R168" s="336"/>
      <c r="S168" s="336"/>
      <c r="T168" s="336"/>
      <c r="U168" s="336"/>
    </row>
    <row r="169" spans="15:21">
      <c r="O169" s="336"/>
      <c r="R169" s="336"/>
      <c r="S169" s="336"/>
      <c r="T169" s="336"/>
      <c r="U169" s="336"/>
    </row>
    <row r="170" spans="15:21">
      <c r="O170" s="336"/>
      <c r="R170" s="336"/>
      <c r="S170" s="336"/>
      <c r="T170" s="336"/>
      <c r="U170" s="336"/>
    </row>
    <row r="171" spans="15:21">
      <c r="O171" s="336"/>
      <c r="R171" s="336"/>
      <c r="S171" s="336"/>
      <c r="T171" s="336"/>
      <c r="U171" s="336"/>
    </row>
    <row r="172" spans="15:21">
      <c r="O172" s="336"/>
      <c r="R172" s="336"/>
      <c r="S172" s="336"/>
      <c r="T172" s="336"/>
      <c r="U172" s="336"/>
    </row>
    <row r="173" spans="15:21">
      <c r="O173" s="336"/>
      <c r="R173" s="336"/>
      <c r="S173" s="336"/>
      <c r="T173" s="336"/>
      <c r="U173" s="336"/>
    </row>
    <row r="174" spans="15:21">
      <c r="O174" s="336"/>
      <c r="R174" s="336"/>
      <c r="S174" s="336"/>
      <c r="T174" s="336"/>
      <c r="U174" s="336"/>
    </row>
    <row r="175" spans="15:21">
      <c r="O175" s="336"/>
      <c r="R175" s="336"/>
      <c r="S175" s="336"/>
      <c r="T175" s="336"/>
      <c r="U175" s="336"/>
    </row>
    <row r="176" spans="15:21">
      <c r="O176" s="336"/>
      <c r="R176" s="336"/>
      <c r="S176" s="336"/>
      <c r="T176" s="336"/>
      <c r="U176" s="336"/>
    </row>
    <row r="177" spans="15:21">
      <c r="O177" s="336"/>
      <c r="R177" s="336"/>
      <c r="S177" s="336"/>
      <c r="T177" s="336"/>
      <c r="U177" s="336"/>
    </row>
    <row r="178" spans="15:21">
      <c r="O178" s="336"/>
      <c r="R178" s="336"/>
      <c r="S178" s="336"/>
      <c r="T178" s="336"/>
      <c r="U178" s="336"/>
    </row>
    <row r="179" spans="15:21">
      <c r="O179" s="336"/>
      <c r="R179" s="336"/>
      <c r="S179" s="336"/>
      <c r="T179" s="336"/>
      <c r="U179" s="336"/>
    </row>
    <row r="180" spans="15:21">
      <c r="O180" s="336"/>
      <c r="R180" s="336"/>
      <c r="S180" s="336"/>
      <c r="T180" s="336"/>
      <c r="U180" s="336"/>
    </row>
    <row r="181" spans="15:21">
      <c r="O181" s="336"/>
      <c r="R181" s="336"/>
      <c r="S181" s="336"/>
      <c r="T181" s="336"/>
      <c r="U181" s="336"/>
    </row>
    <row r="182" spans="15:21">
      <c r="O182" s="336"/>
      <c r="R182" s="336"/>
      <c r="S182" s="336"/>
      <c r="T182" s="336"/>
      <c r="U182" s="336"/>
    </row>
    <row r="183" spans="15:21">
      <c r="O183" s="336"/>
      <c r="R183" s="336"/>
      <c r="S183" s="336"/>
      <c r="T183" s="336"/>
      <c r="U183" s="336"/>
    </row>
    <row r="184" spans="15:21">
      <c r="O184" s="336"/>
      <c r="R184" s="336"/>
      <c r="S184" s="336"/>
      <c r="T184" s="336"/>
      <c r="U184" s="336"/>
    </row>
    <row r="185" spans="15:21">
      <c r="O185" s="336"/>
      <c r="R185" s="336"/>
      <c r="S185" s="336"/>
      <c r="T185" s="336"/>
      <c r="U185" s="336"/>
    </row>
    <row r="186" spans="15:21">
      <c r="O186" s="336"/>
      <c r="R186" s="336"/>
      <c r="S186" s="336"/>
      <c r="T186" s="336"/>
      <c r="U186" s="336"/>
    </row>
    <row r="187" spans="15:21">
      <c r="O187" s="336"/>
      <c r="R187" s="336"/>
      <c r="S187" s="336"/>
      <c r="T187" s="336"/>
      <c r="U187" s="336"/>
    </row>
    <row r="188" spans="15:21">
      <c r="O188" s="336"/>
      <c r="R188" s="336"/>
      <c r="S188" s="336"/>
      <c r="T188" s="336"/>
      <c r="U188" s="336"/>
    </row>
    <row r="189" spans="15:21">
      <c r="O189" s="336"/>
      <c r="R189" s="336"/>
      <c r="S189" s="336"/>
      <c r="T189" s="336"/>
      <c r="U189" s="336"/>
    </row>
    <row r="190" spans="15:21">
      <c r="O190" s="336"/>
      <c r="R190" s="336"/>
      <c r="S190" s="336"/>
      <c r="T190" s="336"/>
      <c r="U190" s="336"/>
    </row>
    <row r="191" spans="15:21">
      <c r="O191" s="336"/>
      <c r="R191" s="336"/>
      <c r="S191" s="336"/>
      <c r="T191" s="336"/>
      <c r="U191" s="336"/>
    </row>
    <row r="192" spans="15:21">
      <c r="O192" s="336"/>
      <c r="R192" s="336"/>
      <c r="S192" s="336"/>
      <c r="T192" s="336"/>
      <c r="U192" s="336"/>
    </row>
    <row r="193" spans="15:21">
      <c r="O193" s="336"/>
      <c r="R193" s="336"/>
      <c r="S193" s="336"/>
      <c r="T193" s="336"/>
      <c r="U193" s="336"/>
    </row>
    <row r="194" spans="15:21">
      <c r="O194" s="336"/>
      <c r="R194" s="336"/>
      <c r="S194" s="336"/>
      <c r="T194" s="336"/>
      <c r="U194" s="336"/>
    </row>
    <row r="195" spans="15:21">
      <c r="O195" s="336"/>
      <c r="R195" s="336"/>
      <c r="S195" s="336"/>
      <c r="T195" s="336"/>
      <c r="U195" s="336"/>
    </row>
    <row r="196" spans="15:21">
      <c r="O196" s="336"/>
      <c r="R196" s="336"/>
      <c r="S196" s="336"/>
      <c r="T196" s="336"/>
      <c r="U196" s="336"/>
    </row>
    <row r="197" spans="15:21">
      <c r="O197" s="336"/>
      <c r="R197" s="336"/>
      <c r="S197" s="336"/>
      <c r="T197" s="336"/>
      <c r="U197" s="336"/>
    </row>
    <row r="198" spans="15:21">
      <c r="O198" s="336"/>
      <c r="R198" s="336"/>
      <c r="S198" s="336"/>
      <c r="T198" s="336"/>
      <c r="U198" s="336"/>
    </row>
    <row r="199" spans="15:21">
      <c r="O199" s="336"/>
      <c r="R199" s="336"/>
      <c r="S199" s="336"/>
      <c r="T199" s="336"/>
      <c r="U199" s="336"/>
    </row>
    <row r="200" spans="15:21">
      <c r="O200" s="336"/>
      <c r="R200" s="336"/>
      <c r="S200" s="336"/>
      <c r="T200" s="336"/>
      <c r="U200" s="336"/>
    </row>
    <row r="201" spans="15:21">
      <c r="O201" s="336"/>
      <c r="R201" s="336"/>
      <c r="S201" s="336"/>
      <c r="T201" s="336"/>
      <c r="U201" s="336"/>
    </row>
    <row r="202" spans="15:21">
      <c r="O202" s="336"/>
      <c r="R202" s="336"/>
      <c r="S202" s="336"/>
      <c r="T202" s="336"/>
      <c r="U202" s="336"/>
    </row>
    <row r="203" spans="15:21">
      <c r="O203" s="336"/>
      <c r="R203" s="336"/>
      <c r="S203" s="336"/>
      <c r="T203" s="336"/>
      <c r="U203" s="336"/>
    </row>
    <row r="204" spans="15:21">
      <c r="O204" s="336"/>
      <c r="R204" s="336"/>
      <c r="S204" s="336"/>
      <c r="T204" s="336"/>
      <c r="U204" s="336"/>
    </row>
    <row r="205" spans="15:21">
      <c r="O205" s="336"/>
      <c r="R205" s="336"/>
      <c r="S205" s="336"/>
      <c r="T205" s="336"/>
      <c r="U205" s="336"/>
    </row>
    <row r="206" spans="15:21">
      <c r="O206" s="336"/>
      <c r="R206" s="336"/>
      <c r="S206" s="336"/>
      <c r="T206" s="336"/>
      <c r="U206" s="336"/>
    </row>
    <row r="207" spans="15:21">
      <c r="O207" s="336"/>
      <c r="R207" s="336"/>
      <c r="S207" s="336"/>
      <c r="T207" s="336"/>
      <c r="U207" s="336"/>
    </row>
    <row r="208" spans="15:21">
      <c r="O208" s="336"/>
      <c r="R208" s="336"/>
      <c r="S208" s="336"/>
      <c r="T208" s="336"/>
      <c r="U208" s="336"/>
    </row>
    <row r="209" spans="15:21">
      <c r="O209" s="336"/>
      <c r="R209" s="336"/>
      <c r="S209" s="336"/>
      <c r="T209" s="336"/>
      <c r="U209" s="336"/>
    </row>
    <row r="210" spans="15:21">
      <c r="O210" s="336"/>
      <c r="R210" s="336"/>
      <c r="S210" s="336"/>
      <c r="T210" s="336"/>
      <c r="U210" s="336"/>
    </row>
    <row r="211" spans="15:21">
      <c r="O211" s="336"/>
      <c r="R211" s="336"/>
      <c r="S211" s="336"/>
      <c r="T211" s="336"/>
      <c r="U211" s="336"/>
    </row>
    <row r="212" spans="15:21">
      <c r="O212" s="336"/>
      <c r="R212" s="336"/>
      <c r="S212" s="336"/>
      <c r="T212" s="336"/>
      <c r="U212" s="336"/>
    </row>
    <row r="213" spans="15:21">
      <c r="O213" s="336"/>
      <c r="R213" s="336"/>
      <c r="S213" s="336"/>
      <c r="T213" s="336"/>
      <c r="U213" s="336"/>
    </row>
    <row r="214" spans="15:21">
      <c r="O214" s="336"/>
      <c r="R214" s="336"/>
      <c r="S214" s="336"/>
      <c r="T214" s="336"/>
      <c r="U214" s="336"/>
    </row>
    <row r="215" spans="15:21">
      <c r="O215" s="336"/>
      <c r="R215" s="336"/>
      <c r="S215" s="336"/>
      <c r="T215" s="336"/>
      <c r="U215" s="336"/>
    </row>
    <row r="216" spans="15:21">
      <c r="O216" s="336"/>
      <c r="R216" s="336"/>
      <c r="S216" s="336"/>
      <c r="T216" s="336"/>
      <c r="U216" s="336"/>
    </row>
    <row r="217" spans="15:21">
      <c r="O217" s="336"/>
      <c r="R217" s="336"/>
      <c r="S217" s="336"/>
      <c r="T217" s="336"/>
      <c r="U217" s="336"/>
    </row>
    <row r="218" spans="15:21">
      <c r="O218" s="336"/>
      <c r="R218" s="336"/>
      <c r="S218" s="336"/>
      <c r="T218" s="336"/>
      <c r="U218" s="336"/>
    </row>
    <row r="219" spans="15:21">
      <c r="O219" s="336"/>
      <c r="R219" s="336"/>
      <c r="S219" s="336"/>
      <c r="T219" s="336"/>
      <c r="U219" s="336"/>
    </row>
    <row r="220" spans="15:21">
      <c r="O220" s="336"/>
      <c r="R220" s="336"/>
      <c r="S220" s="336"/>
      <c r="T220" s="336"/>
      <c r="U220" s="336"/>
    </row>
    <row r="221" spans="15:21">
      <c r="O221" s="336"/>
      <c r="R221" s="336"/>
      <c r="S221" s="336"/>
      <c r="T221" s="336"/>
      <c r="U221" s="336"/>
    </row>
    <row r="222" spans="15:21">
      <c r="O222" s="336"/>
      <c r="R222" s="336"/>
      <c r="S222" s="336"/>
      <c r="T222" s="336"/>
      <c r="U222" s="336"/>
    </row>
    <row r="223" spans="15:21">
      <c r="O223" s="336"/>
      <c r="R223" s="336"/>
      <c r="S223" s="336"/>
      <c r="T223" s="336"/>
      <c r="U223" s="336"/>
    </row>
    <row r="224" spans="15:21">
      <c r="O224" s="336"/>
      <c r="R224" s="336"/>
      <c r="S224" s="336"/>
      <c r="T224" s="336"/>
      <c r="U224" s="336"/>
    </row>
    <row r="225" spans="15:21">
      <c r="O225" s="336"/>
      <c r="R225" s="336"/>
      <c r="S225" s="336"/>
      <c r="T225" s="336"/>
      <c r="U225" s="336"/>
    </row>
    <row r="226" spans="15:21">
      <c r="O226" s="336"/>
      <c r="R226" s="336"/>
      <c r="S226" s="336"/>
      <c r="T226" s="336"/>
      <c r="U226" s="336"/>
    </row>
    <row r="227" spans="15:21">
      <c r="O227" s="336"/>
      <c r="R227" s="336"/>
      <c r="S227" s="336"/>
      <c r="T227" s="336"/>
      <c r="U227" s="336"/>
    </row>
    <row r="228" spans="15:21">
      <c r="O228" s="336"/>
      <c r="R228" s="336"/>
      <c r="S228" s="336"/>
      <c r="T228" s="336"/>
      <c r="U228" s="336"/>
    </row>
    <row r="229" spans="15:21">
      <c r="O229" s="336"/>
      <c r="R229" s="336"/>
      <c r="S229" s="336"/>
      <c r="T229" s="336"/>
      <c r="U229" s="336"/>
    </row>
    <row r="230" spans="15:21">
      <c r="O230" s="336"/>
      <c r="R230" s="336"/>
      <c r="S230" s="336"/>
      <c r="T230" s="336"/>
      <c r="U230" s="336"/>
    </row>
    <row r="231" spans="15:21">
      <c r="O231" s="336"/>
      <c r="R231" s="336"/>
      <c r="S231" s="336"/>
      <c r="T231" s="336"/>
      <c r="U231" s="336"/>
    </row>
    <row r="232" spans="15:21">
      <c r="O232" s="336"/>
      <c r="R232" s="336"/>
      <c r="S232" s="336"/>
      <c r="T232" s="336"/>
      <c r="U232" s="336"/>
    </row>
    <row r="233" spans="15:21">
      <c r="O233" s="336"/>
      <c r="R233" s="336"/>
      <c r="S233" s="336"/>
      <c r="T233" s="336"/>
      <c r="U233" s="336"/>
    </row>
    <row r="234" spans="15:21">
      <c r="O234" s="336"/>
      <c r="R234" s="336"/>
      <c r="S234" s="336"/>
      <c r="T234" s="336"/>
      <c r="U234" s="336"/>
    </row>
    <row r="235" spans="15:21">
      <c r="O235" s="336"/>
      <c r="R235" s="336"/>
      <c r="S235" s="336"/>
      <c r="T235" s="336"/>
      <c r="U235" s="336"/>
    </row>
    <row r="236" spans="15:21">
      <c r="O236" s="336"/>
      <c r="R236" s="336"/>
      <c r="S236" s="336"/>
      <c r="T236" s="336"/>
      <c r="U236" s="336"/>
    </row>
    <row r="237" spans="15:21">
      <c r="O237" s="336"/>
      <c r="R237" s="336"/>
      <c r="S237" s="336"/>
      <c r="T237" s="336"/>
      <c r="U237" s="336"/>
    </row>
    <row r="238" spans="15:21">
      <c r="O238" s="336"/>
      <c r="R238" s="336"/>
      <c r="S238" s="336"/>
      <c r="T238" s="336"/>
      <c r="U238" s="336"/>
    </row>
    <row r="239" spans="15:21">
      <c r="O239" s="336"/>
      <c r="R239" s="336"/>
      <c r="S239" s="336"/>
      <c r="T239" s="336"/>
      <c r="U239" s="336"/>
    </row>
    <row r="240" spans="15:21">
      <c r="O240" s="336"/>
      <c r="R240" s="336"/>
      <c r="S240" s="336"/>
      <c r="T240" s="336"/>
      <c r="U240" s="336"/>
    </row>
    <row r="241" spans="15:21">
      <c r="O241" s="336"/>
      <c r="R241" s="336"/>
      <c r="S241" s="336"/>
      <c r="T241" s="336"/>
      <c r="U241" s="336"/>
    </row>
    <row r="242" spans="15:21">
      <c r="O242" s="336"/>
      <c r="R242" s="336"/>
      <c r="S242" s="336"/>
      <c r="T242" s="336"/>
      <c r="U242" s="336"/>
    </row>
    <row r="243" spans="15:21">
      <c r="O243" s="336"/>
      <c r="R243" s="336"/>
      <c r="S243" s="336"/>
      <c r="T243" s="336"/>
      <c r="U243" s="336"/>
    </row>
    <row r="244" spans="15:21">
      <c r="O244" s="336"/>
      <c r="R244" s="336"/>
      <c r="S244" s="336"/>
      <c r="T244" s="336"/>
      <c r="U244" s="336"/>
    </row>
    <row r="245" spans="15:21">
      <c r="O245" s="336"/>
      <c r="R245" s="336"/>
      <c r="S245" s="336"/>
      <c r="T245" s="336"/>
      <c r="U245" s="336"/>
    </row>
    <row r="246" spans="15:21">
      <c r="O246" s="336"/>
      <c r="R246" s="336"/>
      <c r="S246" s="336"/>
      <c r="T246" s="336"/>
      <c r="U246" s="336"/>
    </row>
    <row r="247" spans="15:21">
      <c r="O247" s="336"/>
      <c r="R247" s="336"/>
      <c r="S247" s="336"/>
      <c r="T247" s="336"/>
      <c r="U247" s="336"/>
    </row>
    <row r="248" spans="15:21">
      <c r="O248" s="336"/>
      <c r="R248" s="336"/>
      <c r="S248" s="336"/>
      <c r="T248" s="336"/>
      <c r="U248" s="336"/>
    </row>
    <row r="249" spans="15:21">
      <c r="O249" s="336"/>
      <c r="R249" s="336"/>
      <c r="S249" s="336"/>
      <c r="T249" s="336"/>
      <c r="U249" s="336"/>
    </row>
    <row r="250" spans="15:21">
      <c r="O250" s="336"/>
      <c r="R250" s="336"/>
      <c r="S250" s="336"/>
      <c r="T250" s="336"/>
      <c r="U250" s="336"/>
    </row>
    <row r="251" spans="15:21">
      <c r="O251" s="336"/>
      <c r="R251" s="336"/>
      <c r="S251" s="336"/>
      <c r="T251" s="336"/>
      <c r="U251" s="336"/>
    </row>
    <row r="252" spans="15:21">
      <c r="O252" s="336"/>
      <c r="R252" s="336"/>
      <c r="S252" s="336"/>
      <c r="T252" s="336"/>
      <c r="U252" s="336"/>
    </row>
    <row r="253" spans="15:21">
      <c r="O253" s="336"/>
      <c r="R253" s="336"/>
      <c r="S253" s="336"/>
      <c r="T253" s="336"/>
      <c r="U253" s="336"/>
    </row>
    <row r="254" spans="15:21">
      <c r="O254" s="336"/>
      <c r="R254" s="336"/>
      <c r="S254" s="336"/>
      <c r="T254" s="336"/>
      <c r="U254" s="336"/>
    </row>
    <row r="255" spans="15:21">
      <c r="O255" s="336"/>
      <c r="R255" s="336"/>
      <c r="S255" s="336"/>
      <c r="T255" s="336"/>
      <c r="U255" s="336"/>
    </row>
    <row r="256" spans="15:21">
      <c r="O256" s="336"/>
      <c r="R256" s="336"/>
      <c r="S256" s="336"/>
      <c r="T256" s="336"/>
      <c r="U256" s="336"/>
    </row>
    <row r="257" spans="15:21">
      <c r="O257" s="336"/>
      <c r="R257" s="336"/>
      <c r="S257" s="336"/>
      <c r="T257" s="336"/>
      <c r="U257" s="336"/>
    </row>
    <row r="258" spans="15:21">
      <c r="O258" s="336"/>
      <c r="R258" s="336"/>
      <c r="S258" s="336"/>
      <c r="T258" s="336"/>
      <c r="U258" s="336"/>
    </row>
    <row r="259" spans="15:21">
      <c r="O259" s="336"/>
      <c r="R259" s="336"/>
      <c r="S259" s="336"/>
      <c r="T259" s="336"/>
      <c r="U259" s="336"/>
    </row>
    <row r="260" spans="15:21">
      <c r="O260" s="336"/>
      <c r="R260" s="336"/>
      <c r="S260" s="336"/>
      <c r="T260" s="336"/>
      <c r="U260" s="336"/>
    </row>
    <row r="261" spans="15:21">
      <c r="O261" s="336"/>
      <c r="R261" s="336"/>
      <c r="S261" s="336"/>
      <c r="T261" s="336"/>
      <c r="U261" s="336"/>
    </row>
    <row r="262" spans="15:21">
      <c r="O262" s="336"/>
      <c r="R262" s="336"/>
      <c r="S262" s="336"/>
      <c r="T262" s="336"/>
      <c r="U262" s="336"/>
    </row>
    <row r="263" spans="15:21">
      <c r="O263" s="336"/>
      <c r="R263" s="336"/>
      <c r="S263" s="336"/>
      <c r="T263" s="336"/>
      <c r="U263" s="336"/>
    </row>
    <row r="264" spans="15:21">
      <c r="O264" s="336"/>
      <c r="R264" s="336"/>
      <c r="S264" s="336"/>
      <c r="T264" s="336"/>
      <c r="U264" s="336"/>
    </row>
    <row r="265" spans="15:21">
      <c r="O265" s="336"/>
      <c r="R265" s="336"/>
      <c r="S265" s="336"/>
      <c r="T265" s="336"/>
      <c r="U265" s="336"/>
    </row>
    <row r="266" spans="15:21">
      <c r="O266" s="336"/>
      <c r="R266" s="336"/>
      <c r="S266" s="336"/>
      <c r="T266" s="336"/>
      <c r="U266" s="336"/>
    </row>
    <row r="267" spans="15:21">
      <c r="O267" s="336"/>
      <c r="R267" s="336"/>
      <c r="S267" s="336"/>
      <c r="T267" s="336"/>
      <c r="U267" s="336"/>
    </row>
    <row r="268" spans="15:21">
      <c r="O268" s="336"/>
      <c r="R268" s="336"/>
      <c r="S268" s="336"/>
      <c r="T268" s="336"/>
      <c r="U268" s="336"/>
    </row>
    <row r="269" spans="15:21">
      <c r="O269" s="336"/>
      <c r="R269" s="336"/>
      <c r="S269" s="336"/>
      <c r="T269" s="336"/>
      <c r="U269" s="336"/>
    </row>
    <row r="270" spans="15:21">
      <c r="O270" s="336"/>
      <c r="R270" s="336"/>
      <c r="S270" s="336"/>
      <c r="T270" s="336"/>
      <c r="U270" s="336"/>
    </row>
    <row r="271" spans="15:21">
      <c r="O271" s="336"/>
      <c r="R271" s="336"/>
      <c r="S271" s="336"/>
      <c r="T271" s="336"/>
      <c r="U271" s="336"/>
    </row>
    <row r="272" spans="15:21">
      <c r="O272" s="336"/>
      <c r="R272" s="336"/>
      <c r="S272" s="336"/>
      <c r="T272" s="336"/>
      <c r="U272" s="336"/>
    </row>
    <row r="273" spans="15:21">
      <c r="O273" s="336"/>
      <c r="R273" s="336"/>
      <c r="S273" s="336"/>
      <c r="T273" s="336"/>
      <c r="U273" s="336"/>
    </row>
    <row r="274" spans="15:21">
      <c r="O274" s="336"/>
      <c r="R274" s="336"/>
      <c r="S274" s="336"/>
      <c r="T274" s="336"/>
      <c r="U274" s="336"/>
    </row>
    <row r="275" spans="15:21">
      <c r="O275" s="336"/>
      <c r="R275" s="336"/>
      <c r="S275" s="336"/>
      <c r="T275" s="336"/>
      <c r="U275" s="336"/>
    </row>
    <row r="276" spans="15:21">
      <c r="O276" s="336"/>
      <c r="R276" s="336"/>
      <c r="S276" s="336"/>
      <c r="T276" s="336"/>
      <c r="U276" s="336"/>
    </row>
    <row r="277" spans="15:21">
      <c r="O277" s="336"/>
      <c r="R277" s="336"/>
      <c r="S277" s="336"/>
      <c r="T277" s="336"/>
      <c r="U277" s="336"/>
    </row>
    <row r="278" spans="15:21">
      <c r="O278" s="336"/>
      <c r="R278" s="336"/>
      <c r="S278" s="336"/>
      <c r="T278" s="336"/>
      <c r="U278" s="336"/>
    </row>
    <row r="279" spans="15:21">
      <c r="O279" s="336"/>
      <c r="R279" s="336"/>
      <c r="S279" s="336"/>
      <c r="T279" s="336"/>
      <c r="U279" s="336"/>
    </row>
    <row r="280" spans="15:21">
      <c r="O280" s="336"/>
      <c r="R280" s="336"/>
      <c r="S280" s="336"/>
      <c r="T280" s="336"/>
      <c r="U280" s="336"/>
    </row>
    <row r="281" spans="15:21">
      <c r="O281" s="336"/>
      <c r="R281" s="336"/>
      <c r="S281" s="336"/>
      <c r="T281" s="336"/>
      <c r="U281" s="336"/>
    </row>
    <row r="282" spans="15:21">
      <c r="O282" s="336"/>
      <c r="R282" s="336"/>
      <c r="S282" s="336"/>
      <c r="T282" s="336"/>
      <c r="U282" s="336"/>
    </row>
    <row r="283" spans="15:21">
      <c r="O283" s="336"/>
      <c r="R283" s="336"/>
      <c r="S283" s="336"/>
      <c r="T283" s="336"/>
      <c r="U283" s="336"/>
    </row>
    <row r="284" spans="15:21">
      <c r="O284" s="336"/>
      <c r="R284" s="336"/>
      <c r="S284" s="336"/>
      <c r="T284" s="336"/>
      <c r="U284" s="336"/>
    </row>
    <row r="285" spans="15:21">
      <c r="O285" s="336"/>
      <c r="R285" s="336"/>
      <c r="S285" s="336"/>
      <c r="T285" s="336"/>
      <c r="U285" s="336"/>
    </row>
    <row r="286" spans="15:21">
      <c r="O286" s="336"/>
      <c r="R286" s="336"/>
      <c r="S286" s="336"/>
      <c r="T286" s="336"/>
      <c r="U286" s="336"/>
    </row>
    <row r="287" spans="15:21">
      <c r="O287" s="336"/>
      <c r="R287" s="336"/>
      <c r="S287" s="336"/>
      <c r="T287" s="336"/>
      <c r="U287" s="336"/>
    </row>
    <row r="288" spans="15:21">
      <c r="O288" s="336"/>
      <c r="R288" s="336"/>
      <c r="S288" s="336"/>
      <c r="T288" s="336"/>
      <c r="U288" s="336"/>
    </row>
    <row r="289" spans="15:21">
      <c r="O289" s="336"/>
      <c r="R289" s="336"/>
      <c r="S289" s="336"/>
      <c r="T289" s="336"/>
      <c r="U289" s="336"/>
    </row>
    <row r="290" spans="15:21">
      <c r="O290" s="336"/>
      <c r="R290" s="336"/>
      <c r="S290" s="336"/>
      <c r="T290" s="336"/>
      <c r="U290" s="336"/>
    </row>
    <row r="291" spans="15:21">
      <c r="O291" s="336"/>
      <c r="R291" s="336"/>
      <c r="S291" s="336"/>
      <c r="T291" s="336"/>
      <c r="U291" s="336"/>
    </row>
    <row r="292" spans="15:21">
      <c r="O292" s="336"/>
      <c r="R292" s="336"/>
      <c r="S292" s="336"/>
      <c r="T292" s="336"/>
      <c r="U292" s="336"/>
    </row>
    <row r="293" spans="15:21">
      <c r="O293" s="336"/>
      <c r="R293" s="336"/>
      <c r="S293" s="336"/>
      <c r="T293" s="336"/>
      <c r="U293" s="336"/>
    </row>
    <row r="294" spans="15:21">
      <c r="O294" s="336"/>
      <c r="R294" s="336"/>
      <c r="S294" s="336"/>
      <c r="T294" s="336"/>
      <c r="U294" s="336"/>
    </row>
    <row r="295" spans="15:21">
      <c r="O295" s="336"/>
      <c r="R295" s="336"/>
      <c r="S295" s="336"/>
      <c r="T295" s="336"/>
      <c r="U295" s="336"/>
    </row>
    <row r="296" spans="15:21">
      <c r="O296" s="336"/>
      <c r="R296" s="336"/>
      <c r="S296" s="336"/>
      <c r="T296" s="336"/>
      <c r="U296" s="336"/>
    </row>
    <row r="297" spans="15:21">
      <c r="O297" s="336"/>
      <c r="R297" s="336"/>
      <c r="S297" s="336"/>
      <c r="T297" s="336"/>
      <c r="U297" s="336"/>
    </row>
    <row r="298" spans="15:21">
      <c r="O298" s="336"/>
      <c r="R298" s="336"/>
      <c r="S298" s="336"/>
      <c r="T298" s="336"/>
      <c r="U298" s="336"/>
    </row>
    <row r="299" spans="15:21">
      <c r="O299" s="336"/>
      <c r="R299" s="336"/>
      <c r="S299" s="336"/>
      <c r="T299" s="336"/>
      <c r="U299" s="336"/>
    </row>
    <row r="300" spans="15:21">
      <c r="O300" s="336"/>
      <c r="R300" s="336"/>
      <c r="S300" s="336"/>
      <c r="T300" s="336"/>
      <c r="U300" s="336"/>
    </row>
    <row r="301" spans="15:21">
      <c r="O301" s="336"/>
      <c r="R301" s="336"/>
      <c r="S301" s="336"/>
      <c r="T301" s="336"/>
      <c r="U301" s="336"/>
    </row>
    <row r="302" spans="15:21">
      <c r="O302" s="336"/>
      <c r="R302" s="336"/>
      <c r="S302" s="336"/>
      <c r="T302" s="336"/>
      <c r="U302" s="336"/>
    </row>
    <row r="303" spans="15:21">
      <c r="O303" s="336"/>
      <c r="R303" s="336"/>
      <c r="S303" s="336"/>
      <c r="T303" s="336"/>
      <c r="U303" s="336"/>
    </row>
    <row r="304" spans="15:21">
      <c r="O304" s="336"/>
      <c r="R304" s="336"/>
      <c r="S304" s="336"/>
      <c r="T304" s="336"/>
      <c r="U304" s="336"/>
    </row>
    <row r="305" spans="15:21">
      <c r="O305" s="336"/>
      <c r="R305" s="336"/>
      <c r="S305" s="336"/>
      <c r="T305" s="336"/>
      <c r="U305" s="336"/>
    </row>
    <row r="306" spans="15:21">
      <c r="O306" s="336"/>
      <c r="R306" s="336"/>
      <c r="S306" s="336"/>
      <c r="T306" s="336"/>
      <c r="U306" s="336"/>
    </row>
    <row r="307" spans="15:21">
      <c r="O307" s="336"/>
      <c r="R307" s="336"/>
      <c r="S307" s="336"/>
      <c r="T307" s="336"/>
      <c r="U307" s="336"/>
    </row>
    <row r="308" spans="15:21">
      <c r="O308" s="336"/>
      <c r="R308" s="336"/>
      <c r="S308" s="336"/>
      <c r="T308" s="336"/>
      <c r="U308" s="336"/>
    </row>
    <row r="309" spans="15:21">
      <c r="O309" s="336"/>
      <c r="R309" s="336"/>
      <c r="S309" s="336"/>
      <c r="T309" s="336"/>
      <c r="U309" s="336"/>
    </row>
    <row r="310" spans="15:21">
      <c r="O310" s="336"/>
      <c r="R310" s="336"/>
      <c r="S310" s="336"/>
      <c r="T310" s="336"/>
      <c r="U310" s="336"/>
    </row>
    <row r="311" spans="15:21">
      <c r="O311" s="336"/>
      <c r="R311" s="336"/>
      <c r="S311" s="336"/>
      <c r="T311" s="336"/>
      <c r="U311" s="336"/>
    </row>
    <row r="312" spans="15:21">
      <c r="O312" s="336"/>
      <c r="R312" s="336"/>
      <c r="S312" s="336"/>
      <c r="T312" s="336"/>
      <c r="U312" s="336"/>
    </row>
    <row r="313" spans="15:21">
      <c r="O313" s="336"/>
      <c r="R313" s="336"/>
      <c r="S313" s="336"/>
      <c r="T313" s="336"/>
      <c r="U313" s="336"/>
    </row>
    <row r="314" spans="15:21">
      <c r="O314" s="336"/>
      <c r="R314" s="336"/>
      <c r="S314" s="336"/>
      <c r="T314" s="336"/>
      <c r="U314" s="336"/>
    </row>
    <row r="315" spans="15:21">
      <c r="O315" s="336"/>
      <c r="R315" s="336"/>
      <c r="S315" s="336"/>
      <c r="T315" s="336"/>
      <c r="U315" s="336"/>
    </row>
    <row r="316" spans="15:21">
      <c r="O316" s="336"/>
      <c r="R316" s="336"/>
      <c r="S316" s="336"/>
      <c r="T316" s="336"/>
      <c r="U316" s="336"/>
    </row>
    <row r="317" spans="15:21">
      <c r="O317" s="336"/>
      <c r="R317" s="336"/>
      <c r="S317" s="336"/>
      <c r="T317" s="336"/>
      <c r="U317" s="336"/>
    </row>
    <row r="318" spans="15:21">
      <c r="O318" s="336"/>
      <c r="R318" s="336"/>
      <c r="S318" s="336"/>
      <c r="T318" s="336"/>
      <c r="U318" s="336"/>
    </row>
    <row r="319" spans="15:21">
      <c r="O319" s="336"/>
      <c r="R319" s="336"/>
      <c r="S319" s="336"/>
      <c r="T319" s="336"/>
      <c r="U319" s="336"/>
    </row>
    <row r="320" spans="15:21">
      <c r="O320" s="336"/>
      <c r="R320" s="336"/>
      <c r="S320" s="336"/>
      <c r="T320" s="336"/>
      <c r="U320" s="336"/>
    </row>
    <row r="321" spans="15:21">
      <c r="O321" s="336"/>
      <c r="R321" s="336"/>
      <c r="S321" s="336"/>
      <c r="T321" s="336"/>
      <c r="U321" s="336"/>
    </row>
    <row r="322" spans="15:21">
      <c r="O322" s="336"/>
      <c r="R322" s="336"/>
      <c r="S322" s="336"/>
      <c r="T322" s="336"/>
      <c r="U322" s="336"/>
    </row>
    <row r="323" spans="15:21">
      <c r="O323" s="336"/>
      <c r="R323" s="336"/>
      <c r="S323" s="336"/>
      <c r="T323" s="336"/>
      <c r="U323" s="336"/>
    </row>
    <row r="324" spans="15:21">
      <c r="O324" s="336"/>
      <c r="R324" s="336"/>
      <c r="S324" s="336"/>
      <c r="T324" s="336"/>
      <c r="U324" s="336"/>
    </row>
    <row r="325" spans="15:21">
      <c r="O325" s="336"/>
      <c r="R325" s="336"/>
      <c r="S325" s="336"/>
      <c r="T325" s="336"/>
      <c r="U325" s="336"/>
    </row>
    <row r="326" spans="15:21">
      <c r="O326" s="336"/>
      <c r="R326" s="336"/>
      <c r="S326" s="336"/>
      <c r="T326" s="336"/>
      <c r="U326" s="336"/>
    </row>
    <row r="327" spans="15:21">
      <c r="O327" s="336"/>
      <c r="R327" s="336"/>
      <c r="S327" s="336"/>
      <c r="T327" s="336"/>
      <c r="U327" s="336"/>
    </row>
    <row r="328" spans="15:21">
      <c r="O328" s="336"/>
      <c r="R328" s="336"/>
      <c r="S328" s="336"/>
      <c r="T328" s="336"/>
      <c r="U328" s="336"/>
    </row>
    <row r="329" spans="15:21">
      <c r="O329" s="336"/>
      <c r="R329" s="336"/>
      <c r="S329" s="336"/>
      <c r="T329" s="336"/>
      <c r="U329" s="336"/>
    </row>
    <row r="330" spans="15:21">
      <c r="O330" s="336"/>
      <c r="R330" s="336"/>
      <c r="S330" s="336"/>
      <c r="T330" s="336"/>
      <c r="U330" s="336"/>
    </row>
    <row r="331" spans="15:21">
      <c r="O331" s="336"/>
      <c r="R331" s="336"/>
      <c r="S331" s="336"/>
      <c r="T331" s="336"/>
      <c r="U331" s="336"/>
    </row>
    <row r="332" spans="15:21">
      <c r="O332" s="336"/>
      <c r="R332" s="336"/>
      <c r="S332" s="336"/>
      <c r="T332" s="336"/>
      <c r="U332" s="336"/>
    </row>
    <row r="333" spans="15:21">
      <c r="O333" s="336"/>
      <c r="R333" s="336"/>
      <c r="S333" s="336"/>
      <c r="T333" s="336"/>
      <c r="U333" s="336"/>
    </row>
    <row r="334" spans="15:21">
      <c r="O334" s="336"/>
      <c r="R334" s="336"/>
      <c r="S334" s="336"/>
      <c r="T334" s="336"/>
      <c r="U334" s="336"/>
    </row>
    <row r="335" spans="15:21">
      <c r="O335" s="336"/>
      <c r="R335" s="336"/>
      <c r="S335" s="336"/>
      <c r="T335" s="336"/>
      <c r="U335" s="336"/>
    </row>
    <row r="336" spans="15:21">
      <c r="O336" s="336"/>
      <c r="R336" s="336"/>
      <c r="S336" s="336"/>
      <c r="T336" s="336"/>
      <c r="U336" s="336"/>
    </row>
    <row r="337" spans="15:21">
      <c r="O337" s="336"/>
      <c r="R337" s="336"/>
      <c r="S337" s="336"/>
      <c r="T337" s="336"/>
      <c r="U337" s="336"/>
    </row>
    <row r="338" spans="15:21">
      <c r="O338" s="336"/>
      <c r="R338" s="336"/>
      <c r="S338" s="336"/>
      <c r="T338" s="336"/>
      <c r="U338" s="336"/>
    </row>
    <row r="339" spans="15:21">
      <c r="O339" s="336"/>
      <c r="R339" s="336"/>
      <c r="S339" s="336"/>
      <c r="T339" s="336"/>
      <c r="U339" s="336"/>
    </row>
    <row r="340" spans="15:21">
      <c r="O340" s="336"/>
      <c r="R340" s="336"/>
      <c r="S340" s="336"/>
      <c r="T340" s="336"/>
      <c r="U340" s="336"/>
    </row>
    <row r="341" spans="15:21">
      <c r="O341" s="336"/>
      <c r="R341" s="336"/>
      <c r="S341" s="336"/>
      <c r="T341" s="336"/>
      <c r="U341" s="336"/>
    </row>
    <row r="342" spans="15:21">
      <c r="O342" s="336"/>
      <c r="R342" s="336"/>
      <c r="S342" s="336"/>
      <c r="T342" s="336"/>
      <c r="U342" s="336"/>
    </row>
    <row r="343" spans="15:21">
      <c r="O343" s="336"/>
      <c r="R343" s="336"/>
      <c r="S343" s="336"/>
      <c r="T343" s="336"/>
      <c r="U343" s="336"/>
    </row>
    <row r="344" spans="15:21">
      <c r="O344" s="336"/>
      <c r="R344" s="336"/>
      <c r="S344" s="336"/>
      <c r="T344" s="336"/>
      <c r="U344" s="336"/>
    </row>
    <row r="345" spans="15:21">
      <c r="O345" s="336"/>
      <c r="R345" s="336"/>
      <c r="S345" s="336"/>
      <c r="T345" s="336"/>
      <c r="U345" s="336"/>
    </row>
    <row r="346" spans="15:21">
      <c r="O346" s="336"/>
      <c r="R346" s="336"/>
      <c r="S346" s="336"/>
      <c r="T346" s="336"/>
      <c r="U346" s="336"/>
    </row>
    <row r="347" spans="15:21">
      <c r="O347" s="336"/>
      <c r="R347" s="336"/>
      <c r="S347" s="336"/>
      <c r="T347" s="336"/>
      <c r="U347" s="336"/>
    </row>
    <row r="348" spans="15:21">
      <c r="O348" s="336"/>
      <c r="R348" s="336"/>
      <c r="S348" s="336"/>
      <c r="T348" s="336"/>
      <c r="U348" s="336"/>
    </row>
    <row r="349" spans="15:21">
      <c r="O349" s="336"/>
      <c r="R349" s="336"/>
      <c r="S349" s="336"/>
      <c r="T349" s="336"/>
      <c r="U349" s="336"/>
    </row>
    <row r="350" spans="15:21">
      <c r="O350" s="336"/>
      <c r="R350" s="336"/>
      <c r="S350" s="336"/>
      <c r="T350" s="336"/>
      <c r="U350" s="336"/>
    </row>
    <row r="351" spans="15:21">
      <c r="O351" s="336"/>
      <c r="R351" s="336"/>
      <c r="S351" s="336"/>
      <c r="T351" s="336"/>
      <c r="U351" s="336"/>
    </row>
    <row r="352" spans="15:21">
      <c r="O352" s="336"/>
      <c r="R352" s="336"/>
      <c r="S352" s="336"/>
      <c r="T352" s="336"/>
      <c r="U352" s="336"/>
    </row>
    <row r="353" spans="15:21">
      <c r="O353" s="336"/>
      <c r="R353" s="336"/>
      <c r="S353" s="336"/>
      <c r="T353" s="336"/>
      <c r="U353" s="336"/>
    </row>
    <row r="354" spans="15:21">
      <c r="O354" s="336"/>
      <c r="R354" s="336"/>
      <c r="S354" s="336"/>
      <c r="T354" s="336"/>
      <c r="U354" s="336"/>
    </row>
    <row r="355" spans="15:21">
      <c r="O355" s="336"/>
      <c r="R355" s="336"/>
      <c r="S355" s="336"/>
      <c r="T355" s="336"/>
      <c r="U355" s="336"/>
    </row>
    <row r="356" spans="15:21">
      <c r="O356" s="336"/>
      <c r="R356" s="336"/>
      <c r="S356" s="336"/>
      <c r="T356" s="336"/>
      <c r="U356" s="336"/>
    </row>
    <row r="357" spans="15:21">
      <c r="O357" s="336"/>
      <c r="R357" s="336"/>
      <c r="S357" s="336"/>
      <c r="T357" s="336"/>
      <c r="U357" s="336"/>
    </row>
    <row r="358" spans="15:21">
      <c r="O358" s="336"/>
      <c r="R358" s="336"/>
      <c r="S358" s="336"/>
      <c r="T358" s="336"/>
      <c r="U358" s="336"/>
    </row>
    <row r="359" spans="15:21">
      <c r="O359" s="336"/>
      <c r="R359" s="336"/>
      <c r="S359" s="336"/>
      <c r="T359" s="336"/>
      <c r="U359" s="336"/>
    </row>
    <row r="360" spans="15:21">
      <c r="O360" s="336"/>
      <c r="R360" s="336"/>
      <c r="S360" s="336"/>
      <c r="T360" s="336"/>
      <c r="U360" s="336"/>
    </row>
    <row r="361" spans="15:21">
      <c r="O361" s="336"/>
      <c r="R361" s="336"/>
      <c r="S361" s="336"/>
      <c r="T361" s="336"/>
      <c r="U361" s="336"/>
    </row>
    <row r="362" spans="15:21">
      <c r="O362" s="336"/>
      <c r="R362" s="336"/>
      <c r="S362" s="336"/>
      <c r="T362" s="336"/>
      <c r="U362" s="336"/>
    </row>
    <row r="363" spans="15:21">
      <c r="O363" s="336"/>
      <c r="R363" s="336"/>
      <c r="S363" s="336"/>
      <c r="T363" s="336"/>
      <c r="U363" s="336"/>
    </row>
    <row r="364" spans="15:21">
      <c r="O364" s="336"/>
      <c r="R364" s="336"/>
      <c r="S364" s="336"/>
      <c r="T364" s="336"/>
      <c r="U364" s="336"/>
    </row>
    <row r="365" spans="15:21">
      <c r="O365" s="336"/>
      <c r="R365" s="336"/>
      <c r="S365" s="336"/>
      <c r="T365" s="336"/>
      <c r="U365" s="336"/>
    </row>
    <row r="366" spans="15:21">
      <c r="O366" s="336"/>
      <c r="R366" s="336"/>
      <c r="S366" s="336"/>
      <c r="T366" s="336"/>
      <c r="U366" s="336"/>
    </row>
    <row r="367" spans="15:21">
      <c r="O367" s="336"/>
      <c r="R367" s="336"/>
      <c r="S367" s="336"/>
      <c r="T367" s="336"/>
      <c r="U367" s="336"/>
    </row>
    <row r="368" spans="15:21">
      <c r="O368" s="336"/>
      <c r="R368" s="336"/>
      <c r="S368" s="336"/>
      <c r="T368" s="336"/>
      <c r="U368" s="336"/>
    </row>
    <row r="369" spans="15:21">
      <c r="O369" s="336"/>
      <c r="R369" s="336"/>
      <c r="S369" s="336"/>
      <c r="T369" s="336"/>
      <c r="U369" s="336"/>
    </row>
    <row r="370" spans="15:21">
      <c r="O370" s="336"/>
      <c r="R370" s="336"/>
      <c r="S370" s="336"/>
      <c r="T370" s="336"/>
      <c r="U370" s="336"/>
    </row>
    <row r="371" spans="15:21">
      <c r="O371" s="336"/>
      <c r="R371" s="336"/>
      <c r="S371" s="336"/>
      <c r="T371" s="336"/>
      <c r="U371" s="336"/>
    </row>
    <row r="372" spans="15:21">
      <c r="O372" s="336"/>
      <c r="R372" s="336"/>
      <c r="S372" s="336"/>
      <c r="T372" s="336"/>
      <c r="U372" s="336"/>
    </row>
    <row r="373" spans="15:21">
      <c r="O373" s="336"/>
      <c r="R373" s="336"/>
      <c r="S373" s="336"/>
      <c r="T373" s="336"/>
      <c r="U373" s="336"/>
    </row>
    <row r="374" spans="15:21">
      <c r="O374" s="336"/>
      <c r="R374" s="336"/>
      <c r="S374" s="336"/>
      <c r="T374" s="336"/>
      <c r="U374" s="336"/>
    </row>
    <row r="375" spans="15:21">
      <c r="O375" s="336"/>
      <c r="R375" s="336"/>
      <c r="S375" s="336"/>
      <c r="T375" s="336"/>
      <c r="U375" s="336"/>
    </row>
    <row r="376" spans="15:21">
      <c r="O376" s="336"/>
      <c r="R376" s="336"/>
      <c r="S376" s="336"/>
      <c r="T376" s="336"/>
      <c r="U376" s="336"/>
    </row>
    <row r="377" spans="15:21">
      <c r="O377" s="336"/>
      <c r="R377" s="336"/>
      <c r="S377" s="336"/>
      <c r="T377" s="336"/>
      <c r="U377" s="336"/>
    </row>
    <row r="378" spans="15:21">
      <c r="O378" s="336"/>
      <c r="R378" s="336"/>
      <c r="S378" s="336"/>
      <c r="T378" s="336"/>
      <c r="U378" s="336"/>
    </row>
    <row r="379" spans="15:21">
      <c r="O379" s="336"/>
      <c r="R379" s="336"/>
      <c r="S379" s="336"/>
      <c r="T379" s="336"/>
      <c r="U379" s="336"/>
    </row>
    <row r="380" spans="15:21">
      <c r="O380" s="336"/>
      <c r="R380" s="336"/>
      <c r="S380" s="336"/>
      <c r="T380" s="336"/>
      <c r="U380" s="336"/>
    </row>
    <row r="381" spans="15:21">
      <c r="O381" s="336"/>
      <c r="R381" s="336"/>
      <c r="S381" s="336"/>
      <c r="T381" s="336"/>
      <c r="U381" s="336"/>
    </row>
    <row r="382" spans="15:21">
      <c r="O382" s="336"/>
      <c r="R382" s="336"/>
      <c r="S382" s="336"/>
      <c r="T382" s="336"/>
      <c r="U382" s="336"/>
    </row>
    <row r="383" spans="15:21">
      <c r="O383" s="336"/>
      <c r="R383" s="336"/>
      <c r="S383" s="336"/>
      <c r="T383" s="336"/>
      <c r="U383" s="336"/>
    </row>
    <row r="384" spans="15:21">
      <c r="O384" s="336"/>
      <c r="R384" s="336"/>
      <c r="S384" s="336"/>
      <c r="T384" s="336"/>
      <c r="U384" s="336"/>
    </row>
    <row r="385" spans="15:21">
      <c r="O385" s="336"/>
      <c r="R385" s="336"/>
      <c r="S385" s="336"/>
      <c r="T385" s="336"/>
      <c r="U385" s="336"/>
    </row>
    <row r="386" spans="15:21">
      <c r="O386" s="336"/>
      <c r="R386" s="336"/>
      <c r="S386" s="336"/>
      <c r="T386" s="336"/>
      <c r="U386" s="336"/>
    </row>
    <row r="387" spans="15:21">
      <c r="O387" s="336"/>
      <c r="R387" s="336"/>
      <c r="S387" s="336"/>
      <c r="T387" s="336"/>
      <c r="U387" s="336"/>
    </row>
    <row r="388" spans="15:21">
      <c r="O388" s="336"/>
      <c r="R388" s="336"/>
      <c r="S388" s="336"/>
      <c r="T388" s="336"/>
      <c r="U388" s="336"/>
    </row>
    <row r="389" spans="15:21">
      <c r="O389" s="336"/>
      <c r="R389" s="336"/>
      <c r="S389" s="336"/>
      <c r="T389" s="336"/>
      <c r="U389" s="336"/>
    </row>
    <row r="390" spans="15:21">
      <c r="O390" s="336"/>
      <c r="R390" s="336"/>
      <c r="S390" s="336"/>
      <c r="T390" s="336"/>
      <c r="U390" s="336"/>
    </row>
    <row r="391" spans="15:21">
      <c r="O391" s="336"/>
      <c r="R391" s="336"/>
      <c r="S391" s="336"/>
      <c r="T391" s="336"/>
      <c r="U391" s="336"/>
    </row>
    <row r="392" spans="15:21">
      <c r="O392" s="336"/>
      <c r="R392" s="336"/>
      <c r="S392" s="336"/>
      <c r="T392" s="336"/>
      <c r="U392" s="336"/>
    </row>
    <row r="393" spans="15:21">
      <c r="O393" s="336"/>
      <c r="R393" s="336"/>
      <c r="S393" s="336"/>
      <c r="T393" s="336"/>
      <c r="U393" s="336"/>
    </row>
    <row r="394" spans="15:21">
      <c r="O394" s="336"/>
      <c r="R394" s="336"/>
      <c r="S394" s="336"/>
      <c r="T394" s="336"/>
      <c r="U394" s="336"/>
    </row>
    <row r="395" spans="15:21">
      <c r="O395" s="336"/>
      <c r="R395" s="336"/>
      <c r="S395" s="336"/>
      <c r="T395" s="336"/>
      <c r="U395" s="336"/>
    </row>
    <row r="396" spans="15:21">
      <c r="O396" s="336"/>
      <c r="R396" s="336"/>
      <c r="S396" s="336"/>
      <c r="T396" s="336"/>
      <c r="U396" s="336"/>
    </row>
    <row r="397" spans="15:21">
      <c r="O397" s="336"/>
      <c r="R397" s="336"/>
      <c r="S397" s="336"/>
      <c r="T397" s="336"/>
      <c r="U397" s="336"/>
    </row>
    <row r="398" spans="15:21">
      <c r="O398" s="336"/>
      <c r="R398" s="336"/>
      <c r="S398" s="336"/>
      <c r="T398" s="336"/>
      <c r="U398" s="336"/>
    </row>
    <row r="399" spans="15:21">
      <c r="O399" s="336"/>
      <c r="R399" s="336"/>
      <c r="S399" s="336"/>
      <c r="T399" s="336"/>
      <c r="U399" s="336"/>
    </row>
    <row r="400" spans="15:21">
      <c r="O400" s="336"/>
      <c r="R400" s="336"/>
      <c r="S400" s="336"/>
      <c r="T400" s="336"/>
      <c r="U400" s="336"/>
    </row>
    <row r="401" spans="15:21">
      <c r="O401" s="336"/>
      <c r="R401" s="336"/>
      <c r="S401" s="336"/>
      <c r="T401" s="336"/>
      <c r="U401" s="336"/>
    </row>
    <row r="402" spans="15:21">
      <c r="O402" s="336"/>
      <c r="R402" s="336"/>
      <c r="S402" s="336"/>
      <c r="T402" s="336"/>
      <c r="U402" s="336"/>
    </row>
    <row r="403" spans="15:21">
      <c r="O403" s="336"/>
      <c r="R403" s="336"/>
      <c r="S403" s="336"/>
      <c r="T403" s="336"/>
      <c r="U403" s="336"/>
    </row>
    <row r="404" spans="15:21">
      <c r="O404" s="336"/>
      <c r="R404" s="336"/>
      <c r="S404" s="336"/>
      <c r="T404" s="336"/>
      <c r="U404" s="336"/>
    </row>
    <row r="405" spans="15:21">
      <c r="O405" s="336"/>
      <c r="R405" s="336"/>
      <c r="S405" s="336"/>
      <c r="T405" s="336"/>
      <c r="U405" s="336"/>
    </row>
    <row r="406" spans="15:21">
      <c r="O406" s="336"/>
      <c r="R406" s="336"/>
      <c r="S406" s="336"/>
      <c r="T406" s="336"/>
      <c r="U406" s="336"/>
    </row>
    <row r="407" spans="15:21">
      <c r="O407" s="336"/>
      <c r="R407" s="336"/>
      <c r="S407" s="336"/>
      <c r="T407" s="336"/>
      <c r="U407" s="336"/>
    </row>
    <row r="408" spans="15:21">
      <c r="O408" s="336"/>
      <c r="R408" s="336"/>
      <c r="S408" s="336"/>
      <c r="T408" s="336"/>
      <c r="U408" s="336"/>
    </row>
    <row r="409" spans="15:21">
      <c r="O409" s="336"/>
      <c r="R409" s="336"/>
      <c r="S409" s="336"/>
      <c r="T409" s="336"/>
      <c r="U409" s="336"/>
    </row>
    <row r="410" spans="15:21">
      <c r="O410" s="336"/>
      <c r="R410" s="336"/>
      <c r="S410" s="336"/>
      <c r="T410" s="336"/>
      <c r="U410" s="336"/>
    </row>
    <row r="411" spans="15:21">
      <c r="O411" s="336"/>
      <c r="R411" s="336"/>
      <c r="S411" s="336"/>
      <c r="T411" s="336"/>
      <c r="U411" s="336"/>
    </row>
    <row r="412" spans="15:21">
      <c r="O412" s="336"/>
      <c r="R412" s="336"/>
      <c r="S412" s="336"/>
      <c r="T412" s="336"/>
      <c r="U412" s="336"/>
    </row>
    <row r="413" spans="15:21">
      <c r="O413" s="336"/>
      <c r="R413" s="336"/>
      <c r="S413" s="336"/>
      <c r="T413" s="336"/>
      <c r="U413" s="336"/>
    </row>
    <row r="414" spans="15:21">
      <c r="O414" s="336"/>
      <c r="R414" s="336"/>
      <c r="S414" s="336"/>
      <c r="T414" s="336"/>
      <c r="U414" s="336"/>
    </row>
    <row r="415" spans="15:21">
      <c r="O415" s="336"/>
      <c r="R415" s="336"/>
      <c r="S415" s="336"/>
      <c r="T415" s="336"/>
      <c r="U415" s="336"/>
    </row>
    <row r="416" spans="15:21">
      <c r="O416" s="336"/>
      <c r="R416" s="336"/>
      <c r="S416" s="336"/>
      <c r="T416" s="336"/>
      <c r="U416" s="336"/>
    </row>
    <row r="417" spans="15:21">
      <c r="O417" s="336"/>
      <c r="R417" s="336"/>
      <c r="S417" s="336"/>
      <c r="T417" s="336"/>
      <c r="U417" s="336"/>
    </row>
    <row r="418" spans="15:21">
      <c r="O418" s="336"/>
      <c r="R418" s="336"/>
      <c r="S418" s="336"/>
      <c r="T418" s="336"/>
      <c r="U418" s="336"/>
    </row>
    <row r="419" spans="15:21">
      <c r="O419" s="336"/>
      <c r="R419" s="336"/>
      <c r="S419" s="336"/>
      <c r="T419" s="336"/>
      <c r="U419" s="336"/>
    </row>
    <row r="420" spans="15:21">
      <c r="O420" s="336"/>
      <c r="R420" s="336"/>
      <c r="S420" s="336"/>
      <c r="T420" s="336"/>
      <c r="U420" s="336"/>
    </row>
    <row r="421" spans="15:21">
      <c r="O421" s="336"/>
      <c r="R421" s="336"/>
      <c r="S421" s="336"/>
      <c r="T421" s="336"/>
      <c r="U421" s="336"/>
    </row>
    <row r="422" spans="15:21">
      <c r="O422" s="336"/>
      <c r="R422" s="336"/>
      <c r="S422" s="336"/>
      <c r="T422" s="336"/>
      <c r="U422" s="336"/>
    </row>
    <row r="423" spans="15:21">
      <c r="O423" s="336"/>
      <c r="R423" s="336"/>
      <c r="S423" s="336"/>
      <c r="T423" s="336"/>
      <c r="U423" s="336"/>
    </row>
    <row r="424" spans="15:21">
      <c r="O424" s="336"/>
      <c r="R424" s="336"/>
      <c r="S424" s="336"/>
      <c r="T424" s="336"/>
      <c r="U424" s="336"/>
    </row>
    <row r="425" spans="15:21">
      <c r="O425" s="336"/>
      <c r="R425" s="336"/>
      <c r="S425" s="336"/>
      <c r="T425" s="336"/>
      <c r="U425" s="336"/>
    </row>
    <row r="426" spans="15:21">
      <c r="O426" s="336"/>
      <c r="R426" s="336"/>
      <c r="S426" s="336"/>
      <c r="T426" s="336"/>
      <c r="U426" s="336"/>
    </row>
    <row r="427" spans="15:21">
      <c r="O427" s="336"/>
      <c r="R427" s="336"/>
      <c r="S427" s="336"/>
      <c r="T427" s="336"/>
      <c r="U427" s="336"/>
    </row>
    <row r="428" spans="15:21">
      <c r="O428" s="336"/>
      <c r="R428" s="336"/>
      <c r="S428" s="336"/>
      <c r="T428" s="336"/>
      <c r="U428" s="336"/>
    </row>
    <row r="429" spans="15:21">
      <c r="O429" s="336"/>
      <c r="R429" s="336"/>
      <c r="S429" s="336"/>
      <c r="T429" s="336"/>
      <c r="U429" s="336"/>
    </row>
    <row r="430" spans="15:21">
      <c r="O430" s="336"/>
      <c r="R430" s="336"/>
      <c r="S430" s="336"/>
      <c r="T430" s="336"/>
      <c r="U430" s="336"/>
    </row>
    <row r="431" spans="15:21">
      <c r="O431" s="336"/>
      <c r="R431" s="336"/>
      <c r="S431" s="336"/>
      <c r="T431" s="336"/>
      <c r="U431" s="336"/>
    </row>
    <row r="432" spans="15:21">
      <c r="O432" s="336"/>
      <c r="R432" s="336"/>
      <c r="S432" s="336"/>
      <c r="T432" s="336"/>
      <c r="U432" s="336"/>
    </row>
    <row r="433" spans="15:21">
      <c r="O433" s="336"/>
      <c r="R433" s="336"/>
      <c r="S433" s="336"/>
      <c r="T433" s="336"/>
      <c r="U433" s="336"/>
    </row>
    <row r="434" spans="15:21">
      <c r="O434" s="336"/>
      <c r="R434" s="336"/>
      <c r="S434" s="336"/>
      <c r="T434" s="336"/>
      <c r="U434" s="336"/>
    </row>
    <row r="435" spans="15:21">
      <c r="O435" s="336"/>
      <c r="R435" s="336"/>
      <c r="S435" s="336"/>
      <c r="T435" s="336"/>
      <c r="U435" s="336"/>
    </row>
    <row r="436" spans="15:21">
      <c r="O436" s="336"/>
      <c r="R436" s="336"/>
      <c r="S436" s="336"/>
      <c r="T436" s="336"/>
      <c r="U436" s="336"/>
    </row>
    <row r="437" spans="15:21">
      <c r="O437" s="336"/>
      <c r="R437" s="336"/>
      <c r="S437" s="336"/>
      <c r="T437" s="336"/>
      <c r="U437" s="336"/>
    </row>
    <row r="438" spans="15:21">
      <c r="O438" s="336"/>
      <c r="R438" s="336"/>
      <c r="S438" s="336"/>
      <c r="T438" s="336"/>
      <c r="U438" s="336"/>
    </row>
    <row r="439" spans="15:21">
      <c r="O439" s="336"/>
      <c r="R439" s="336"/>
      <c r="S439" s="336"/>
      <c r="T439" s="336"/>
      <c r="U439" s="336"/>
    </row>
    <row r="440" spans="15:21">
      <c r="O440" s="336"/>
      <c r="R440" s="336"/>
      <c r="S440" s="336"/>
      <c r="T440" s="336"/>
      <c r="U440" s="336"/>
    </row>
    <row r="441" spans="15:21">
      <c r="O441" s="336"/>
      <c r="R441" s="336"/>
      <c r="S441" s="336"/>
      <c r="T441" s="336"/>
      <c r="U441" s="336"/>
    </row>
    <row r="442" spans="15:21">
      <c r="O442" s="336"/>
      <c r="R442" s="336"/>
      <c r="S442" s="336"/>
      <c r="T442" s="336"/>
      <c r="U442" s="336"/>
    </row>
    <row r="443" spans="15:21">
      <c r="O443" s="336"/>
      <c r="R443" s="336"/>
      <c r="S443" s="336"/>
      <c r="T443" s="336"/>
      <c r="U443" s="336"/>
    </row>
    <row r="444" spans="15:21">
      <c r="O444" s="336"/>
      <c r="R444" s="336"/>
      <c r="S444" s="336"/>
      <c r="T444" s="336"/>
      <c r="U444" s="336"/>
    </row>
    <row r="445" spans="15:21">
      <c r="O445" s="336"/>
      <c r="R445" s="336"/>
      <c r="S445" s="336"/>
      <c r="T445" s="336"/>
      <c r="U445" s="336"/>
    </row>
    <row r="446" spans="15:21">
      <c r="O446" s="336"/>
      <c r="R446" s="336"/>
      <c r="S446" s="336"/>
      <c r="T446" s="336"/>
      <c r="U446" s="336"/>
    </row>
    <row r="447" spans="15:21">
      <c r="O447" s="336"/>
      <c r="R447" s="336"/>
      <c r="S447" s="336"/>
      <c r="T447" s="336"/>
      <c r="U447" s="336"/>
    </row>
    <row r="448" spans="15:21">
      <c r="O448" s="336"/>
      <c r="R448" s="336"/>
      <c r="S448" s="336"/>
      <c r="T448" s="336"/>
      <c r="U448" s="336"/>
    </row>
    <row r="449" spans="15:21">
      <c r="O449" s="336"/>
      <c r="R449" s="336"/>
      <c r="S449" s="336"/>
      <c r="T449" s="336"/>
      <c r="U449" s="336"/>
    </row>
    <row r="450" spans="15:21">
      <c r="O450" s="336"/>
      <c r="R450" s="336"/>
      <c r="S450" s="336"/>
      <c r="T450" s="336"/>
      <c r="U450" s="336"/>
    </row>
    <row r="451" spans="15:21">
      <c r="O451" s="336"/>
      <c r="R451" s="336"/>
      <c r="S451" s="336"/>
      <c r="T451" s="336"/>
      <c r="U451" s="336"/>
    </row>
    <row r="452" spans="15:21">
      <c r="O452" s="336"/>
      <c r="R452" s="336"/>
      <c r="S452" s="336"/>
      <c r="T452" s="336"/>
      <c r="U452" s="336"/>
    </row>
    <row r="453" spans="15:21">
      <c r="O453" s="336"/>
      <c r="R453" s="336"/>
      <c r="S453" s="336"/>
      <c r="T453" s="336"/>
      <c r="U453" s="336"/>
    </row>
    <row r="454" spans="15:21">
      <c r="O454" s="336"/>
      <c r="R454" s="336"/>
      <c r="S454" s="336"/>
      <c r="T454" s="336"/>
      <c r="U454" s="336"/>
    </row>
    <row r="455" spans="15:21">
      <c r="O455" s="336"/>
      <c r="R455" s="336"/>
      <c r="S455" s="336"/>
      <c r="T455" s="336"/>
      <c r="U455" s="336"/>
    </row>
    <row r="456" spans="15:21">
      <c r="O456" s="336"/>
      <c r="R456" s="336"/>
      <c r="S456" s="336"/>
      <c r="T456" s="336"/>
      <c r="U456" s="336"/>
    </row>
    <row r="457" spans="15:21">
      <c r="O457" s="336"/>
      <c r="R457" s="336"/>
      <c r="S457" s="336"/>
      <c r="T457" s="336"/>
      <c r="U457" s="336"/>
    </row>
    <row r="458" spans="15:21">
      <c r="O458" s="336"/>
      <c r="R458" s="336"/>
      <c r="S458" s="336"/>
      <c r="T458" s="336"/>
      <c r="U458" s="336"/>
    </row>
    <row r="459" spans="15:21">
      <c r="O459" s="336"/>
      <c r="R459" s="336"/>
      <c r="S459" s="336"/>
      <c r="T459" s="336"/>
      <c r="U459" s="336"/>
    </row>
    <row r="460" spans="15:21">
      <c r="O460" s="336"/>
      <c r="R460" s="336"/>
      <c r="S460" s="336"/>
      <c r="T460" s="336"/>
      <c r="U460" s="336"/>
    </row>
    <row r="461" spans="15:21">
      <c r="O461" s="336"/>
      <c r="R461" s="336"/>
      <c r="S461" s="336"/>
      <c r="T461" s="336"/>
      <c r="U461" s="336"/>
    </row>
    <row r="462" spans="15:21">
      <c r="O462" s="336"/>
      <c r="R462" s="336"/>
      <c r="S462" s="336"/>
      <c r="T462" s="336"/>
      <c r="U462" s="336"/>
    </row>
    <row r="463" spans="15:21">
      <c r="O463" s="336"/>
      <c r="R463" s="336"/>
      <c r="S463" s="336"/>
      <c r="T463" s="336"/>
      <c r="U463" s="336"/>
    </row>
    <row r="464" spans="15:21">
      <c r="O464" s="336"/>
      <c r="R464" s="336"/>
      <c r="S464" s="336"/>
      <c r="T464" s="336"/>
      <c r="U464" s="336"/>
    </row>
    <row r="465" spans="15:21">
      <c r="O465" s="336"/>
      <c r="R465" s="336"/>
      <c r="S465" s="336"/>
      <c r="T465" s="336"/>
      <c r="U465" s="336"/>
    </row>
    <row r="466" spans="15:21">
      <c r="O466" s="336"/>
      <c r="R466" s="336"/>
      <c r="S466" s="336"/>
      <c r="T466" s="336"/>
      <c r="U466" s="336"/>
    </row>
    <row r="467" spans="15:21">
      <c r="O467" s="336"/>
      <c r="R467" s="336"/>
      <c r="S467" s="336"/>
      <c r="T467" s="336"/>
      <c r="U467" s="336"/>
    </row>
    <row r="468" spans="15:21">
      <c r="O468" s="336"/>
      <c r="R468" s="336"/>
      <c r="S468" s="336"/>
      <c r="T468" s="336"/>
      <c r="U468" s="336"/>
    </row>
    <row r="469" spans="15:21">
      <c r="O469" s="336"/>
      <c r="R469" s="336"/>
      <c r="S469" s="336"/>
      <c r="T469" s="336"/>
      <c r="U469" s="336"/>
    </row>
    <row r="470" spans="15:21">
      <c r="O470" s="336"/>
      <c r="R470" s="336"/>
      <c r="S470" s="336"/>
      <c r="T470" s="336"/>
      <c r="U470" s="336"/>
    </row>
    <row r="471" spans="15:21">
      <c r="O471" s="336"/>
      <c r="R471" s="336"/>
      <c r="S471" s="336"/>
      <c r="T471" s="336"/>
      <c r="U471" s="336"/>
    </row>
    <row r="472" spans="15:21">
      <c r="O472" s="336"/>
      <c r="R472" s="336"/>
      <c r="S472" s="336"/>
      <c r="T472" s="336"/>
      <c r="U472" s="336"/>
    </row>
    <row r="473" spans="15:21">
      <c r="O473" s="336"/>
      <c r="R473" s="336"/>
      <c r="S473" s="336"/>
      <c r="T473" s="336"/>
      <c r="U473" s="336"/>
    </row>
    <row r="474" spans="15:21">
      <c r="O474" s="336"/>
      <c r="R474" s="336"/>
      <c r="S474" s="336"/>
      <c r="T474" s="336"/>
      <c r="U474" s="336"/>
    </row>
    <row r="475" spans="15:21">
      <c r="O475" s="336"/>
      <c r="R475" s="336"/>
      <c r="S475" s="336"/>
      <c r="T475" s="336"/>
      <c r="U475" s="336"/>
    </row>
    <row r="476" spans="15:21">
      <c r="O476" s="336"/>
      <c r="R476" s="336"/>
      <c r="S476" s="336"/>
      <c r="T476" s="336"/>
      <c r="U476" s="336"/>
    </row>
    <row r="477" spans="15:21">
      <c r="O477" s="336"/>
      <c r="R477" s="336"/>
      <c r="S477" s="336"/>
      <c r="T477" s="336"/>
      <c r="U477" s="336"/>
    </row>
    <row r="478" spans="15:21">
      <c r="O478" s="336"/>
      <c r="R478" s="336"/>
      <c r="S478" s="336"/>
      <c r="T478" s="336"/>
      <c r="U478" s="336"/>
    </row>
    <row r="479" spans="15:21">
      <c r="O479" s="336"/>
      <c r="R479" s="336"/>
      <c r="S479" s="336"/>
      <c r="T479" s="336"/>
      <c r="U479" s="336"/>
    </row>
    <row r="480" spans="15:21">
      <c r="O480" s="336"/>
      <c r="R480" s="336"/>
      <c r="S480" s="336"/>
      <c r="T480" s="336"/>
      <c r="U480" s="336"/>
    </row>
    <row r="481" spans="15:21">
      <c r="O481" s="336"/>
      <c r="R481" s="336"/>
      <c r="S481" s="336"/>
      <c r="T481" s="336"/>
      <c r="U481" s="336"/>
    </row>
    <row r="482" spans="15:21">
      <c r="O482" s="336"/>
      <c r="R482" s="336"/>
      <c r="S482" s="336"/>
      <c r="T482" s="336"/>
      <c r="U482" s="336"/>
    </row>
    <row r="483" spans="15:21">
      <c r="O483" s="336"/>
      <c r="R483" s="336"/>
      <c r="S483" s="336"/>
      <c r="T483" s="336"/>
      <c r="U483" s="336"/>
    </row>
    <row r="484" spans="15:21">
      <c r="O484" s="336"/>
      <c r="R484" s="336"/>
      <c r="S484" s="336"/>
      <c r="T484" s="336"/>
      <c r="U484" s="336"/>
    </row>
    <row r="485" spans="15:21">
      <c r="O485" s="336"/>
      <c r="R485" s="336"/>
      <c r="S485" s="336"/>
      <c r="T485" s="336"/>
      <c r="U485" s="336"/>
    </row>
    <row r="486" spans="15:21">
      <c r="O486" s="336"/>
      <c r="R486" s="336"/>
      <c r="S486" s="336"/>
      <c r="T486" s="336"/>
      <c r="U486" s="336"/>
    </row>
    <row r="487" spans="15:21">
      <c r="O487" s="336"/>
      <c r="R487" s="336"/>
      <c r="S487" s="336"/>
      <c r="T487" s="336"/>
      <c r="U487" s="336"/>
    </row>
    <row r="488" spans="15:21">
      <c r="O488" s="336"/>
      <c r="R488" s="336"/>
      <c r="S488" s="336"/>
      <c r="T488" s="336"/>
      <c r="U488" s="336"/>
    </row>
    <row r="489" spans="15:21">
      <c r="O489" s="336"/>
      <c r="R489" s="336"/>
      <c r="S489" s="336"/>
      <c r="T489" s="336"/>
      <c r="U489" s="336"/>
    </row>
    <row r="490" spans="15:21">
      <c r="O490" s="336"/>
      <c r="R490" s="336"/>
      <c r="S490" s="336"/>
      <c r="T490" s="336"/>
      <c r="U490" s="336"/>
    </row>
    <row r="491" spans="15:21">
      <c r="O491" s="336"/>
      <c r="R491" s="336"/>
      <c r="S491" s="336"/>
      <c r="T491" s="336"/>
      <c r="U491" s="336"/>
    </row>
    <row r="492" spans="15:21">
      <c r="O492" s="336"/>
      <c r="R492" s="336"/>
      <c r="S492" s="336"/>
      <c r="T492" s="336"/>
      <c r="U492" s="336"/>
    </row>
    <row r="493" spans="15:21">
      <c r="O493" s="336"/>
      <c r="R493" s="336"/>
      <c r="S493" s="336"/>
      <c r="T493" s="336"/>
      <c r="U493" s="336"/>
    </row>
    <row r="494" spans="15:21">
      <c r="O494" s="336"/>
      <c r="R494" s="336"/>
      <c r="S494" s="336"/>
      <c r="T494" s="336"/>
      <c r="U494" s="336"/>
    </row>
    <row r="495" spans="15:21">
      <c r="O495" s="336"/>
      <c r="R495" s="336"/>
      <c r="S495" s="336"/>
      <c r="T495" s="336"/>
      <c r="U495" s="336"/>
    </row>
    <row r="496" spans="15:21">
      <c r="O496" s="336"/>
      <c r="R496" s="336"/>
      <c r="S496" s="336"/>
      <c r="T496" s="336"/>
      <c r="U496" s="336"/>
    </row>
    <row r="497" spans="15:21">
      <c r="O497" s="336"/>
      <c r="R497" s="336"/>
      <c r="S497" s="336"/>
      <c r="T497" s="336"/>
      <c r="U497" s="336"/>
    </row>
    <row r="498" spans="15:21">
      <c r="O498" s="336"/>
      <c r="R498" s="336"/>
      <c r="S498" s="336"/>
      <c r="T498" s="336"/>
      <c r="U498" s="336"/>
    </row>
    <row r="499" spans="15:21">
      <c r="O499" s="336"/>
      <c r="R499" s="336"/>
      <c r="S499" s="336"/>
      <c r="T499" s="336"/>
      <c r="U499" s="336"/>
    </row>
    <row r="500" spans="15:21">
      <c r="O500" s="336"/>
      <c r="R500" s="336"/>
      <c r="S500" s="336"/>
      <c r="T500" s="336"/>
      <c r="U500" s="336"/>
    </row>
    <row r="501" spans="15:21">
      <c r="O501" s="336"/>
      <c r="R501" s="336"/>
      <c r="S501" s="336"/>
      <c r="T501" s="336"/>
      <c r="U501" s="336"/>
    </row>
    <row r="502" spans="15:21">
      <c r="O502" s="336"/>
      <c r="R502" s="336"/>
      <c r="S502" s="336"/>
      <c r="T502" s="336"/>
      <c r="U502" s="336"/>
    </row>
    <row r="503" spans="15:21">
      <c r="O503" s="336"/>
      <c r="R503" s="336"/>
      <c r="S503" s="336"/>
      <c r="T503" s="336"/>
      <c r="U503" s="336"/>
    </row>
    <row r="504" spans="15:21">
      <c r="O504" s="336"/>
      <c r="R504" s="336"/>
      <c r="S504" s="336"/>
      <c r="T504" s="336"/>
      <c r="U504" s="336"/>
    </row>
    <row r="505" spans="15:21">
      <c r="O505" s="336"/>
      <c r="R505" s="336"/>
      <c r="S505" s="336"/>
      <c r="T505" s="336"/>
      <c r="U505" s="336"/>
    </row>
    <row r="506" spans="15:21">
      <c r="O506" s="336"/>
      <c r="R506" s="336"/>
      <c r="S506" s="336"/>
      <c r="T506" s="336"/>
      <c r="U506" s="336"/>
    </row>
    <row r="507" spans="15:21">
      <c r="O507" s="336"/>
      <c r="R507" s="336"/>
      <c r="S507" s="336"/>
      <c r="T507" s="336"/>
      <c r="U507" s="336"/>
    </row>
    <row r="508" spans="15:21">
      <c r="O508" s="336"/>
      <c r="R508" s="336"/>
      <c r="S508" s="336"/>
      <c r="T508" s="336"/>
      <c r="U508" s="336"/>
    </row>
    <row r="509" spans="15:21">
      <c r="O509" s="336"/>
      <c r="R509" s="336"/>
      <c r="S509" s="336"/>
      <c r="T509" s="336"/>
      <c r="U509" s="336"/>
    </row>
    <row r="510" spans="15:21">
      <c r="O510" s="336"/>
      <c r="R510" s="336"/>
      <c r="S510" s="336"/>
      <c r="T510" s="336"/>
      <c r="U510" s="336"/>
    </row>
    <row r="511" spans="15:21">
      <c r="O511" s="336"/>
      <c r="R511" s="336"/>
      <c r="S511" s="336"/>
      <c r="T511" s="336"/>
      <c r="U511" s="336"/>
    </row>
    <row r="512" spans="15:21">
      <c r="O512" s="336"/>
      <c r="R512" s="336"/>
      <c r="S512" s="336"/>
      <c r="T512" s="336"/>
      <c r="U512" s="336"/>
    </row>
    <row r="513" spans="15:21">
      <c r="O513" s="336"/>
      <c r="R513" s="336"/>
      <c r="S513" s="336"/>
      <c r="T513" s="336"/>
      <c r="U513" s="336"/>
    </row>
    <row r="514" spans="15:21">
      <c r="O514" s="336"/>
      <c r="R514" s="336"/>
      <c r="S514" s="336"/>
      <c r="T514" s="336"/>
      <c r="U514" s="336"/>
    </row>
    <row r="515" spans="15:21">
      <c r="O515" s="336"/>
      <c r="R515" s="336"/>
      <c r="S515" s="336"/>
      <c r="T515" s="336"/>
      <c r="U515" s="336"/>
    </row>
    <row r="516" spans="15:21">
      <c r="O516" s="336"/>
      <c r="R516" s="336"/>
      <c r="S516" s="336"/>
      <c r="T516" s="336"/>
      <c r="U516" s="336"/>
    </row>
    <row r="517" spans="15:21">
      <c r="O517" s="336"/>
      <c r="R517" s="336"/>
      <c r="S517" s="336"/>
      <c r="T517" s="336"/>
      <c r="U517" s="336"/>
    </row>
    <row r="518" spans="15:21">
      <c r="O518" s="336"/>
      <c r="R518" s="336"/>
      <c r="S518" s="336"/>
      <c r="T518" s="336"/>
      <c r="U518" s="336"/>
    </row>
    <row r="519" spans="15:21">
      <c r="O519" s="336"/>
      <c r="R519" s="336"/>
      <c r="S519" s="336"/>
      <c r="T519" s="336"/>
      <c r="U519" s="336"/>
    </row>
    <row r="520" spans="15:21">
      <c r="O520" s="336"/>
      <c r="R520" s="336"/>
      <c r="S520" s="336"/>
      <c r="T520" s="336"/>
      <c r="U520" s="336"/>
    </row>
    <row r="521" spans="15:21">
      <c r="O521" s="336"/>
      <c r="R521" s="336"/>
      <c r="S521" s="336"/>
      <c r="T521" s="336"/>
      <c r="U521" s="336"/>
    </row>
    <row r="522" spans="15:21">
      <c r="O522" s="336"/>
      <c r="R522" s="336"/>
      <c r="S522" s="336"/>
      <c r="T522" s="336"/>
      <c r="U522" s="336"/>
    </row>
    <row r="523" spans="15:21">
      <c r="O523" s="336"/>
      <c r="R523" s="336"/>
      <c r="S523" s="336"/>
      <c r="T523" s="336"/>
      <c r="U523" s="336"/>
    </row>
    <row r="524" spans="15:21">
      <c r="O524" s="336"/>
      <c r="R524" s="336"/>
      <c r="S524" s="336"/>
      <c r="T524" s="336"/>
      <c r="U524" s="336"/>
    </row>
    <row r="525" spans="15:21">
      <c r="O525" s="336"/>
      <c r="R525" s="336"/>
      <c r="S525" s="336"/>
      <c r="T525" s="336"/>
      <c r="U525" s="336"/>
    </row>
    <row r="526" spans="15:21">
      <c r="O526" s="336"/>
      <c r="R526" s="336"/>
      <c r="S526" s="336"/>
      <c r="T526" s="336"/>
      <c r="U526" s="336"/>
    </row>
    <row r="527" spans="15:21">
      <c r="O527" s="336"/>
      <c r="R527" s="336"/>
      <c r="S527" s="336"/>
      <c r="T527" s="336"/>
      <c r="U527" s="336"/>
    </row>
    <row r="528" spans="15:21">
      <c r="O528" s="336"/>
      <c r="R528" s="336"/>
      <c r="S528" s="336"/>
      <c r="T528" s="336"/>
      <c r="U528" s="336"/>
    </row>
    <row r="529" spans="15:21">
      <c r="O529" s="336"/>
      <c r="R529" s="336"/>
      <c r="S529" s="336"/>
      <c r="T529" s="336"/>
      <c r="U529" s="336"/>
    </row>
    <row r="530" spans="15:21">
      <c r="O530" s="336"/>
      <c r="R530" s="336"/>
      <c r="S530" s="336"/>
      <c r="T530" s="336"/>
      <c r="U530" s="336"/>
    </row>
    <row r="531" spans="15:21">
      <c r="O531" s="336"/>
      <c r="R531" s="336"/>
      <c r="S531" s="336"/>
      <c r="T531" s="336"/>
      <c r="U531" s="336"/>
    </row>
    <row r="532" spans="15:21">
      <c r="O532" s="336"/>
      <c r="R532" s="336"/>
      <c r="S532" s="336"/>
      <c r="T532" s="336"/>
      <c r="U532" s="336"/>
    </row>
    <row r="533" spans="15:21">
      <c r="O533" s="336"/>
      <c r="R533" s="336"/>
      <c r="S533" s="336"/>
      <c r="T533" s="336"/>
      <c r="U533" s="336"/>
    </row>
    <row r="534" spans="15:21">
      <c r="O534" s="336"/>
      <c r="R534" s="336"/>
      <c r="S534" s="336"/>
      <c r="T534" s="336"/>
      <c r="U534" s="336"/>
    </row>
    <row r="535" spans="15:21">
      <c r="O535" s="336"/>
      <c r="R535" s="336"/>
      <c r="S535" s="336"/>
      <c r="T535" s="336"/>
      <c r="U535" s="336"/>
    </row>
    <row r="536" spans="15:21">
      <c r="O536" s="336"/>
      <c r="R536" s="336"/>
      <c r="S536" s="336"/>
      <c r="T536" s="336"/>
      <c r="U536" s="336"/>
    </row>
    <row r="537" spans="15:21">
      <c r="O537" s="336"/>
      <c r="R537" s="336"/>
      <c r="S537" s="336"/>
      <c r="T537" s="336"/>
      <c r="U537" s="336"/>
    </row>
    <row r="538" spans="15:21">
      <c r="O538" s="336"/>
      <c r="R538" s="336"/>
      <c r="S538" s="336"/>
      <c r="T538" s="336"/>
      <c r="U538" s="336"/>
    </row>
    <row r="539" spans="15:21">
      <c r="O539" s="336"/>
      <c r="R539" s="336"/>
      <c r="S539" s="336"/>
      <c r="T539" s="336"/>
      <c r="U539" s="336"/>
    </row>
    <row r="540" spans="15:21">
      <c r="O540" s="336"/>
      <c r="R540" s="336"/>
      <c r="S540" s="336"/>
      <c r="T540" s="336"/>
      <c r="U540" s="336"/>
    </row>
    <row r="541" spans="15:21">
      <c r="O541" s="336"/>
      <c r="R541" s="336"/>
      <c r="S541" s="336"/>
      <c r="T541" s="336"/>
      <c r="U541" s="336"/>
    </row>
    <row r="542" spans="15:21">
      <c r="O542" s="336"/>
      <c r="R542" s="336"/>
      <c r="S542" s="336"/>
      <c r="T542" s="336"/>
      <c r="U542" s="336"/>
    </row>
    <row r="543" spans="15:21">
      <c r="O543" s="336"/>
      <c r="R543" s="336"/>
      <c r="S543" s="336"/>
      <c r="T543" s="336"/>
      <c r="U543" s="336"/>
    </row>
    <row r="544" spans="15:21">
      <c r="O544" s="336"/>
      <c r="R544" s="336"/>
      <c r="S544" s="336"/>
      <c r="T544" s="336"/>
      <c r="U544" s="336"/>
    </row>
    <row r="545" spans="15:21">
      <c r="O545" s="336"/>
      <c r="R545" s="336"/>
      <c r="S545" s="336"/>
      <c r="T545" s="336"/>
      <c r="U545" s="336"/>
    </row>
    <row r="546" spans="15:21">
      <c r="O546" s="336"/>
      <c r="R546" s="336"/>
      <c r="S546" s="336"/>
      <c r="T546" s="336"/>
      <c r="U546" s="336"/>
    </row>
    <row r="547" spans="15:21">
      <c r="O547" s="336"/>
      <c r="R547" s="336"/>
      <c r="S547" s="336"/>
      <c r="T547" s="336"/>
      <c r="U547" s="336"/>
    </row>
    <row r="548" spans="15:21">
      <c r="O548" s="336"/>
      <c r="R548" s="336"/>
      <c r="S548" s="336"/>
      <c r="T548" s="336"/>
      <c r="U548" s="336"/>
    </row>
    <row r="549" spans="15:21">
      <c r="O549" s="336"/>
      <c r="R549" s="336"/>
      <c r="S549" s="336"/>
      <c r="T549" s="336"/>
      <c r="U549" s="336"/>
    </row>
    <row r="550" spans="15:21">
      <c r="O550" s="336"/>
      <c r="R550" s="336"/>
      <c r="S550" s="336"/>
      <c r="T550" s="336"/>
      <c r="U550" s="336"/>
    </row>
    <row r="551" spans="15:21">
      <c r="O551" s="336"/>
      <c r="R551" s="336"/>
      <c r="S551" s="336"/>
      <c r="T551" s="336"/>
      <c r="U551" s="336"/>
    </row>
    <row r="552" spans="15:21">
      <c r="O552" s="336"/>
      <c r="R552" s="336"/>
      <c r="S552" s="336"/>
      <c r="T552" s="336"/>
      <c r="U552" s="336"/>
    </row>
    <row r="553" spans="15:21">
      <c r="O553" s="336"/>
      <c r="R553" s="336"/>
      <c r="S553" s="336"/>
      <c r="T553" s="336"/>
      <c r="U553" s="336"/>
    </row>
    <row r="554" spans="15:21">
      <c r="O554" s="336"/>
      <c r="R554" s="336"/>
      <c r="S554" s="336"/>
      <c r="T554" s="336"/>
      <c r="U554" s="336"/>
    </row>
    <row r="555" spans="15:21">
      <c r="O555" s="336"/>
      <c r="R555" s="336"/>
      <c r="S555" s="336"/>
      <c r="T555" s="336"/>
      <c r="U555" s="336"/>
    </row>
    <row r="556" spans="15:21">
      <c r="O556" s="336"/>
      <c r="R556" s="336"/>
      <c r="S556" s="336"/>
      <c r="T556" s="336"/>
      <c r="U556" s="336"/>
    </row>
    <row r="557" spans="15:21">
      <c r="O557" s="336"/>
      <c r="R557" s="336"/>
      <c r="S557" s="336"/>
      <c r="T557" s="336"/>
      <c r="U557" s="336"/>
    </row>
    <row r="558" spans="15:21">
      <c r="O558" s="336"/>
      <c r="R558" s="336"/>
      <c r="S558" s="336"/>
      <c r="T558" s="336"/>
      <c r="U558" s="336"/>
    </row>
    <row r="559" spans="15:21">
      <c r="O559" s="336"/>
      <c r="R559" s="336"/>
      <c r="S559" s="336"/>
      <c r="T559" s="336"/>
      <c r="U559" s="336"/>
    </row>
    <row r="560" spans="15:21">
      <c r="O560" s="336"/>
      <c r="R560" s="336"/>
      <c r="S560" s="336"/>
      <c r="T560" s="336"/>
      <c r="U560" s="336"/>
    </row>
    <row r="561" spans="15:21">
      <c r="O561" s="336"/>
      <c r="R561" s="336"/>
      <c r="S561" s="336"/>
      <c r="T561" s="336"/>
      <c r="U561" s="336"/>
    </row>
    <row r="562" spans="15:21">
      <c r="O562" s="336"/>
      <c r="R562" s="336"/>
      <c r="S562" s="336"/>
      <c r="T562" s="336"/>
      <c r="U562" s="336"/>
    </row>
    <row r="563" spans="15:21">
      <c r="O563" s="336"/>
      <c r="R563" s="336"/>
      <c r="S563" s="336"/>
      <c r="T563" s="336"/>
      <c r="U563" s="336"/>
    </row>
    <row r="564" spans="15:21">
      <c r="O564" s="336"/>
      <c r="R564" s="336"/>
      <c r="S564" s="336"/>
      <c r="T564" s="336"/>
      <c r="U564" s="336"/>
    </row>
    <row r="565" spans="15:21">
      <c r="O565" s="336"/>
      <c r="R565" s="336"/>
      <c r="S565" s="336"/>
      <c r="T565" s="336"/>
      <c r="U565" s="336"/>
    </row>
    <row r="566" spans="15:21">
      <c r="O566" s="336"/>
      <c r="R566" s="336"/>
      <c r="S566" s="336"/>
      <c r="T566" s="336"/>
      <c r="U566" s="336"/>
    </row>
    <row r="567" spans="15:21">
      <c r="O567" s="336"/>
      <c r="R567" s="336"/>
      <c r="S567" s="336"/>
      <c r="T567" s="336"/>
      <c r="U567" s="336"/>
    </row>
    <row r="568" spans="15:21">
      <c r="O568" s="336"/>
      <c r="R568" s="336"/>
      <c r="S568" s="336"/>
      <c r="T568" s="336"/>
      <c r="U568" s="336"/>
    </row>
    <row r="569" spans="15:21">
      <c r="O569" s="336"/>
      <c r="R569" s="336"/>
      <c r="S569" s="336"/>
      <c r="T569" s="336"/>
      <c r="U569" s="336"/>
    </row>
    <row r="570" spans="15:21">
      <c r="O570" s="336"/>
      <c r="R570" s="336"/>
      <c r="S570" s="336"/>
      <c r="T570" s="336"/>
      <c r="U570" s="336"/>
    </row>
    <row r="571" spans="15:21">
      <c r="O571" s="336"/>
      <c r="R571" s="336"/>
      <c r="S571" s="336"/>
      <c r="T571" s="336"/>
      <c r="U571" s="336"/>
    </row>
    <row r="572" spans="15:21">
      <c r="O572" s="336"/>
      <c r="R572" s="336"/>
      <c r="S572" s="336"/>
      <c r="T572" s="336"/>
      <c r="U572" s="336"/>
    </row>
    <row r="573" spans="15:21">
      <c r="O573" s="336"/>
      <c r="R573" s="336"/>
      <c r="S573" s="336"/>
      <c r="T573" s="336"/>
      <c r="U573" s="336"/>
    </row>
    <row r="574" spans="15:21">
      <c r="O574" s="336"/>
      <c r="R574" s="336"/>
      <c r="S574" s="336"/>
      <c r="T574" s="336"/>
      <c r="U574" s="336"/>
    </row>
    <row r="575" spans="15:21">
      <c r="O575" s="336"/>
      <c r="R575" s="336"/>
      <c r="S575" s="336"/>
      <c r="T575" s="336"/>
      <c r="U575" s="336"/>
    </row>
    <row r="576" spans="15:21">
      <c r="O576" s="336"/>
      <c r="R576" s="336"/>
      <c r="S576" s="336"/>
      <c r="T576" s="336"/>
      <c r="U576" s="336"/>
    </row>
    <row r="577" spans="15:21">
      <c r="O577" s="336"/>
      <c r="R577" s="336"/>
      <c r="S577" s="336"/>
      <c r="T577" s="336"/>
      <c r="U577" s="336"/>
    </row>
    <row r="578" spans="15:21">
      <c r="O578" s="336"/>
      <c r="R578" s="336"/>
      <c r="S578" s="336"/>
      <c r="T578" s="336"/>
      <c r="U578" s="336"/>
    </row>
    <row r="579" spans="15:21">
      <c r="O579" s="336"/>
      <c r="R579" s="336"/>
      <c r="S579" s="336"/>
      <c r="T579" s="336"/>
      <c r="U579" s="336"/>
    </row>
    <row r="580" spans="15:21">
      <c r="O580" s="336"/>
      <c r="R580" s="336"/>
      <c r="S580" s="336"/>
      <c r="T580" s="336"/>
      <c r="U580" s="336"/>
    </row>
    <row r="581" spans="15:21">
      <c r="O581" s="336"/>
      <c r="R581" s="336"/>
      <c r="S581" s="336"/>
      <c r="T581" s="336"/>
      <c r="U581" s="336"/>
    </row>
    <row r="582" spans="15:21">
      <c r="O582" s="336"/>
      <c r="R582" s="336"/>
      <c r="S582" s="336"/>
      <c r="T582" s="336"/>
      <c r="U582" s="336"/>
    </row>
    <row r="583" spans="15:21">
      <c r="O583" s="336"/>
      <c r="R583" s="336"/>
      <c r="S583" s="336"/>
      <c r="T583" s="336"/>
      <c r="U583" s="336"/>
    </row>
    <row r="584" spans="15:21">
      <c r="O584" s="336"/>
      <c r="R584" s="336"/>
      <c r="S584" s="336"/>
      <c r="T584" s="336"/>
      <c r="U584" s="336"/>
    </row>
    <row r="585" spans="15:21">
      <c r="O585" s="336"/>
      <c r="R585" s="336"/>
      <c r="S585" s="336"/>
      <c r="T585" s="336"/>
      <c r="U585" s="336"/>
    </row>
    <row r="586" spans="15:21">
      <c r="O586" s="336"/>
      <c r="R586" s="336"/>
      <c r="S586" s="336"/>
      <c r="T586" s="336"/>
      <c r="U586" s="336"/>
    </row>
    <row r="587" spans="15:21">
      <c r="O587" s="336"/>
      <c r="R587" s="336"/>
      <c r="S587" s="336"/>
      <c r="T587" s="336"/>
      <c r="U587" s="336"/>
    </row>
    <row r="588" spans="15:21">
      <c r="O588" s="336"/>
      <c r="R588" s="336"/>
      <c r="S588" s="336"/>
      <c r="T588" s="336"/>
      <c r="U588" s="336"/>
    </row>
    <row r="589" spans="15:21">
      <c r="O589" s="336"/>
      <c r="R589" s="336"/>
      <c r="S589" s="336"/>
      <c r="T589" s="336"/>
      <c r="U589" s="336"/>
    </row>
    <row r="590" spans="15:21">
      <c r="O590" s="336"/>
      <c r="R590" s="336"/>
      <c r="S590" s="336"/>
      <c r="T590" s="336"/>
      <c r="U590" s="336"/>
    </row>
    <row r="591" spans="15:21">
      <c r="O591" s="336"/>
      <c r="R591" s="336"/>
      <c r="S591" s="336"/>
      <c r="T591" s="336"/>
      <c r="U591" s="336"/>
    </row>
    <row r="592" spans="15:21">
      <c r="O592" s="336"/>
      <c r="R592" s="336"/>
      <c r="S592" s="336"/>
      <c r="T592" s="336"/>
      <c r="U592" s="336"/>
    </row>
    <row r="593" spans="15:21">
      <c r="O593" s="336"/>
      <c r="R593" s="336"/>
      <c r="S593" s="336"/>
      <c r="T593" s="336"/>
      <c r="U593" s="336"/>
    </row>
    <row r="594" spans="15:21">
      <c r="O594" s="336"/>
      <c r="R594" s="336"/>
      <c r="S594" s="336"/>
      <c r="T594" s="336"/>
      <c r="U594" s="336"/>
    </row>
    <row r="595" spans="15:21">
      <c r="O595" s="336"/>
      <c r="R595" s="336"/>
      <c r="S595" s="336"/>
      <c r="T595" s="336"/>
      <c r="U595" s="336"/>
    </row>
    <row r="596" spans="15:21">
      <c r="O596" s="336"/>
      <c r="R596" s="336"/>
      <c r="S596" s="336"/>
      <c r="T596" s="336"/>
      <c r="U596" s="336"/>
    </row>
    <row r="597" spans="15:21">
      <c r="O597" s="336"/>
      <c r="R597" s="336"/>
      <c r="S597" s="336"/>
      <c r="T597" s="336"/>
      <c r="U597" s="336"/>
    </row>
    <row r="598" spans="15:21">
      <c r="O598" s="336"/>
      <c r="R598" s="336"/>
      <c r="S598" s="336"/>
      <c r="T598" s="336"/>
      <c r="U598" s="336"/>
    </row>
    <row r="599" spans="15:21">
      <c r="O599" s="336"/>
      <c r="R599" s="336"/>
      <c r="S599" s="336"/>
      <c r="T599" s="336"/>
      <c r="U599" s="336"/>
    </row>
    <row r="600" spans="15:21">
      <c r="O600" s="336"/>
      <c r="R600" s="336"/>
      <c r="S600" s="336"/>
      <c r="T600" s="336"/>
      <c r="U600" s="336"/>
    </row>
    <row r="601" spans="15:21">
      <c r="O601" s="336"/>
      <c r="R601" s="336"/>
      <c r="S601" s="336"/>
      <c r="T601" s="336"/>
      <c r="U601" s="336"/>
    </row>
    <row r="602" spans="15:21">
      <c r="O602" s="336"/>
      <c r="R602" s="336"/>
      <c r="S602" s="336"/>
      <c r="T602" s="336"/>
      <c r="U602" s="336"/>
    </row>
    <row r="603" spans="15:21">
      <c r="O603" s="336"/>
      <c r="R603" s="336"/>
      <c r="S603" s="336"/>
      <c r="T603" s="336"/>
      <c r="U603" s="336"/>
    </row>
    <row r="604" spans="15:21">
      <c r="O604" s="336"/>
      <c r="R604" s="336"/>
      <c r="S604" s="336"/>
      <c r="T604" s="336"/>
      <c r="U604" s="336"/>
    </row>
    <row r="605" spans="15:21">
      <c r="O605" s="336"/>
      <c r="R605" s="336"/>
      <c r="S605" s="336"/>
      <c r="T605" s="336"/>
      <c r="U605" s="336"/>
    </row>
    <row r="606" spans="15:21">
      <c r="O606" s="336"/>
      <c r="R606" s="336"/>
      <c r="S606" s="336"/>
      <c r="T606" s="336"/>
      <c r="U606" s="336"/>
    </row>
    <row r="607" spans="15:21">
      <c r="O607" s="336"/>
      <c r="R607" s="336"/>
      <c r="S607" s="336"/>
      <c r="T607" s="336"/>
      <c r="U607" s="336"/>
    </row>
    <row r="608" spans="15:21">
      <c r="O608" s="336"/>
      <c r="R608" s="336"/>
      <c r="S608" s="336"/>
      <c r="T608" s="336"/>
      <c r="U608" s="336"/>
    </row>
    <row r="609" spans="15:21">
      <c r="O609" s="336"/>
      <c r="R609" s="336"/>
      <c r="S609" s="336"/>
      <c r="T609" s="336"/>
      <c r="U609" s="336"/>
    </row>
    <row r="610" spans="15:21">
      <c r="O610" s="336"/>
      <c r="R610" s="336"/>
      <c r="S610" s="336"/>
      <c r="T610" s="336"/>
      <c r="U610" s="336"/>
    </row>
    <row r="611" spans="15:21">
      <c r="O611" s="336"/>
      <c r="R611" s="336"/>
      <c r="S611" s="336"/>
      <c r="T611" s="336"/>
      <c r="U611" s="336"/>
    </row>
    <row r="612" spans="15:21">
      <c r="O612" s="336"/>
      <c r="R612" s="336"/>
      <c r="S612" s="336"/>
      <c r="T612" s="336"/>
      <c r="U612" s="336"/>
    </row>
    <row r="613" spans="15:21">
      <c r="O613" s="336"/>
      <c r="R613" s="336"/>
      <c r="S613" s="336"/>
      <c r="T613" s="336"/>
      <c r="U613" s="336"/>
    </row>
    <row r="614" spans="15:21">
      <c r="O614" s="336"/>
      <c r="R614" s="336"/>
      <c r="S614" s="336"/>
      <c r="T614" s="336"/>
      <c r="U614" s="336"/>
    </row>
    <row r="615" spans="15:21">
      <c r="O615" s="336"/>
      <c r="R615" s="336"/>
      <c r="S615" s="336"/>
      <c r="T615" s="336"/>
      <c r="U615" s="336"/>
    </row>
    <row r="616" spans="15:21">
      <c r="O616" s="336"/>
      <c r="R616" s="336"/>
      <c r="S616" s="336"/>
      <c r="T616" s="336"/>
      <c r="U616" s="336"/>
    </row>
    <row r="617" spans="15:21">
      <c r="O617" s="336"/>
      <c r="R617" s="336"/>
      <c r="S617" s="336"/>
      <c r="T617" s="336"/>
      <c r="U617" s="336"/>
    </row>
    <row r="618" spans="15:21">
      <c r="O618" s="336"/>
      <c r="R618" s="336"/>
      <c r="S618" s="336"/>
      <c r="T618" s="336"/>
      <c r="U618" s="336"/>
    </row>
    <row r="619" spans="15:21">
      <c r="O619" s="336"/>
      <c r="R619" s="336"/>
      <c r="S619" s="336"/>
      <c r="T619" s="336"/>
      <c r="U619" s="336"/>
    </row>
    <row r="620" spans="15:21">
      <c r="O620" s="336"/>
      <c r="R620" s="336"/>
      <c r="S620" s="336"/>
      <c r="T620" s="336"/>
      <c r="U620" s="336"/>
    </row>
    <row r="621" spans="15:21">
      <c r="O621" s="336"/>
      <c r="R621" s="336"/>
      <c r="S621" s="336"/>
      <c r="T621" s="336"/>
      <c r="U621" s="336"/>
    </row>
    <row r="622" spans="15:21">
      <c r="O622" s="336"/>
      <c r="R622" s="336"/>
      <c r="S622" s="336"/>
      <c r="T622" s="336"/>
      <c r="U622" s="336"/>
    </row>
    <row r="623" spans="15:21">
      <c r="O623" s="336"/>
      <c r="R623" s="336"/>
      <c r="S623" s="336"/>
      <c r="T623" s="336"/>
      <c r="U623" s="336"/>
    </row>
    <row r="624" spans="15:21">
      <c r="O624" s="336"/>
      <c r="R624" s="336"/>
      <c r="S624" s="336"/>
      <c r="T624" s="336"/>
      <c r="U624" s="336"/>
    </row>
    <row r="625" spans="15:21">
      <c r="O625" s="336"/>
      <c r="R625" s="336"/>
      <c r="S625" s="336"/>
      <c r="T625" s="336"/>
      <c r="U625" s="336"/>
    </row>
    <row r="626" spans="15:21">
      <c r="O626" s="336"/>
      <c r="R626" s="336"/>
      <c r="S626" s="336"/>
      <c r="T626" s="336"/>
      <c r="U626" s="336"/>
    </row>
    <row r="627" spans="15:21">
      <c r="O627" s="336"/>
      <c r="R627" s="336"/>
      <c r="S627" s="336"/>
      <c r="T627" s="336"/>
      <c r="U627" s="336"/>
    </row>
    <row r="628" spans="15:21">
      <c r="O628" s="336"/>
      <c r="R628" s="336"/>
      <c r="S628" s="336"/>
      <c r="T628" s="336"/>
      <c r="U628" s="336"/>
    </row>
    <row r="629" spans="15:21">
      <c r="O629" s="336"/>
      <c r="R629" s="336"/>
      <c r="S629" s="336"/>
      <c r="T629" s="336"/>
      <c r="U629" s="336"/>
    </row>
    <row r="630" spans="15:21">
      <c r="O630" s="336"/>
      <c r="R630" s="336"/>
      <c r="S630" s="336"/>
      <c r="T630" s="336"/>
      <c r="U630" s="336"/>
    </row>
    <row r="631" spans="15:21">
      <c r="O631" s="336"/>
      <c r="R631" s="336"/>
      <c r="S631" s="336"/>
      <c r="T631" s="336"/>
      <c r="U631" s="336"/>
    </row>
    <row r="632" spans="15:21">
      <c r="O632" s="336"/>
      <c r="R632" s="336"/>
      <c r="S632" s="336"/>
      <c r="T632" s="336"/>
      <c r="U632" s="336"/>
    </row>
    <row r="633" spans="15:21">
      <c r="O633" s="336"/>
      <c r="R633" s="336"/>
      <c r="S633" s="336"/>
      <c r="T633" s="336"/>
      <c r="U633" s="336"/>
    </row>
    <row r="634" spans="15:21">
      <c r="O634" s="336"/>
      <c r="R634" s="336"/>
      <c r="S634" s="336"/>
      <c r="T634" s="336"/>
      <c r="U634" s="336"/>
    </row>
    <row r="635" spans="15:21">
      <c r="O635" s="336"/>
      <c r="R635" s="336"/>
      <c r="S635" s="336"/>
      <c r="T635" s="336"/>
      <c r="U635" s="336"/>
    </row>
    <row r="636" spans="15:21">
      <c r="O636" s="336"/>
      <c r="R636" s="336"/>
      <c r="S636" s="336"/>
      <c r="T636" s="336"/>
      <c r="U636" s="336"/>
    </row>
    <row r="637" spans="15:21">
      <c r="O637" s="336"/>
      <c r="R637" s="336"/>
      <c r="S637" s="336"/>
      <c r="T637" s="336"/>
      <c r="U637" s="336"/>
    </row>
    <row r="638" spans="15:21">
      <c r="O638" s="336"/>
      <c r="R638" s="336"/>
      <c r="S638" s="336"/>
      <c r="T638" s="336"/>
      <c r="U638" s="336"/>
    </row>
    <row r="639" spans="15:21">
      <c r="O639" s="336"/>
      <c r="R639" s="336"/>
      <c r="S639" s="336"/>
      <c r="T639" s="336"/>
      <c r="U639" s="336"/>
    </row>
    <row r="640" spans="15:21">
      <c r="O640" s="336"/>
      <c r="R640" s="336"/>
      <c r="S640" s="336"/>
      <c r="T640" s="336"/>
      <c r="U640" s="336"/>
    </row>
    <row r="641" spans="15:21">
      <c r="O641" s="336"/>
      <c r="R641" s="336"/>
      <c r="S641" s="336"/>
      <c r="T641" s="336"/>
      <c r="U641" s="336"/>
    </row>
    <row r="642" spans="15:21">
      <c r="O642" s="336"/>
      <c r="R642" s="336"/>
      <c r="S642" s="336"/>
      <c r="T642" s="336"/>
      <c r="U642" s="336"/>
    </row>
    <row r="643" spans="15:21">
      <c r="O643" s="336"/>
      <c r="R643" s="336"/>
      <c r="S643" s="336"/>
      <c r="T643" s="336"/>
      <c r="U643" s="336"/>
    </row>
    <row r="644" spans="15:21">
      <c r="O644" s="336"/>
      <c r="R644" s="336"/>
      <c r="S644" s="336"/>
      <c r="T644" s="336"/>
      <c r="U644" s="336"/>
    </row>
    <row r="645" spans="15:21">
      <c r="O645" s="336"/>
      <c r="R645" s="336"/>
      <c r="S645" s="336"/>
      <c r="T645" s="336"/>
      <c r="U645" s="336"/>
    </row>
    <row r="646" spans="15:21">
      <c r="O646" s="336"/>
      <c r="R646" s="336"/>
      <c r="S646" s="336"/>
      <c r="T646" s="336"/>
      <c r="U646" s="336"/>
    </row>
    <row r="647" spans="15:21">
      <c r="O647" s="336"/>
      <c r="R647" s="336"/>
      <c r="S647" s="336"/>
      <c r="T647" s="336"/>
      <c r="U647" s="336"/>
    </row>
    <row r="648" spans="15:21">
      <c r="O648" s="336"/>
      <c r="R648" s="336"/>
      <c r="S648" s="336"/>
      <c r="T648" s="336"/>
      <c r="U648" s="336"/>
    </row>
    <row r="649" spans="15:21">
      <c r="O649" s="336"/>
      <c r="R649" s="336"/>
      <c r="S649" s="336"/>
      <c r="T649" s="336"/>
      <c r="U649" s="336"/>
    </row>
    <row r="650" spans="15:21">
      <c r="O650" s="336"/>
      <c r="R650" s="336"/>
      <c r="S650" s="336"/>
      <c r="T650" s="336"/>
      <c r="U650" s="336"/>
    </row>
    <row r="651" spans="15:21">
      <c r="O651" s="336"/>
      <c r="R651" s="336"/>
      <c r="S651" s="336"/>
      <c r="T651" s="336"/>
      <c r="U651" s="336"/>
    </row>
    <row r="652" spans="15:21">
      <c r="O652" s="336"/>
      <c r="R652" s="336"/>
      <c r="S652" s="336"/>
      <c r="T652" s="336"/>
      <c r="U652" s="336"/>
    </row>
    <row r="653" spans="15:21">
      <c r="O653" s="336"/>
      <c r="R653" s="336"/>
      <c r="S653" s="336"/>
      <c r="T653" s="336"/>
      <c r="U653" s="336"/>
    </row>
    <row r="654" spans="15:21">
      <c r="O654" s="336"/>
      <c r="R654" s="336"/>
      <c r="S654" s="336"/>
      <c r="T654" s="336"/>
      <c r="U654" s="336"/>
    </row>
    <row r="655" spans="15:21">
      <c r="O655" s="336"/>
      <c r="R655" s="336"/>
      <c r="S655" s="336"/>
      <c r="T655" s="336"/>
      <c r="U655" s="336"/>
    </row>
    <row r="656" spans="15:21">
      <c r="O656" s="336"/>
      <c r="R656" s="336"/>
      <c r="S656" s="336"/>
      <c r="T656" s="336"/>
      <c r="U656" s="336"/>
    </row>
    <row r="657" spans="15:21">
      <c r="O657" s="336"/>
      <c r="R657" s="336"/>
      <c r="S657" s="336"/>
      <c r="T657" s="336"/>
      <c r="U657" s="336"/>
    </row>
    <row r="658" spans="15:21">
      <c r="O658" s="336"/>
      <c r="R658" s="336"/>
      <c r="S658" s="336"/>
      <c r="T658" s="336"/>
      <c r="U658" s="336"/>
    </row>
    <row r="659" spans="15:21">
      <c r="O659" s="336"/>
      <c r="R659" s="336"/>
      <c r="S659" s="336"/>
      <c r="T659" s="336"/>
      <c r="U659" s="336"/>
    </row>
    <row r="660" spans="15:21">
      <c r="O660" s="336"/>
      <c r="R660" s="336"/>
      <c r="S660" s="336"/>
      <c r="T660" s="336"/>
      <c r="U660" s="336"/>
    </row>
    <row r="661" spans="15:21">
      <c r="O661" s="336"/>
      <c r="R661" s="336"/>
      <c r="S661" s="336"/>
      <c r="T661" s="336"/>
      <c r="U661" s="336"/>
    </row>
    <row r="662" spans="15:21">
      <c r="O662" s="336"/>
      <c r="R662" s="336"/>
      <c r="S662" s="336"/>
      <c r="T662" s="336"/>
      <c r="U662" s="336"/>
    </row>
    <row r="663" spans="15:21">
      <c r="O663" s="336"/>
      <c r="R663" s="336"/>
      <c r="S663" s="336"/>
      <c r="T663" s="336"/>
      <c r="U663" s="336"/>
    </row>
    <row r="664" spans="15:21">
      <c r="O664" s="336"/>
      <c r="R664" s="336"/>
      <c r="S664" s="336"/>
      <c r="T664" s="336"/>
      <c r="U664" s="336"/>
    </row>
    <row r="665" spans="15:21">
      <c r="O665" s="336"/>
      <c r="R665" s="336"/>
      <c r="S665" s="336"/>
      <c r="T665" s="336"/>
      <c r="U665" s="336"/>
    </row>
    <row r="666" spans="15:21">
      <c r="O666" s="336"/>
      <c r="R666" s="336"/>
      <c r="S666" s="336"/>
      <c r="T666" s="336"/>
      <c r="U666" s="336"/>
    </row>
    <row r="667" spans="15:21">
      <c r="O667" s="336"/>
      <c r="R667" s="336"/>
      <c r="S667" s="336"/>
      <c r="T667" s="336"/>
      <c r="U667" s="336"/>
    </row>
    <row r="668" spans="15:21">
      <c r="O668" s="336"/>
      <c r="R668" s="336"/>
      <c r="S668" s="336"/>
      <c r="T668" s="336"/>
      <c r="U668" s="336"/>
    </row>
    <row r="669" spans="15:21">
      <c r="O669" s="336"/>
      <c r="R669" s="336"/>
      <c r="S669" s="336"/>
      <c r="T669" s="336"/>
      <c r="U669" s="336"/>
    </row>
    <row r="670" spans="15:21">
      <c r="O670" s="336"/>
      <c r="R670" s="336"/>
      <c r="S670" s="336"/>
      <c r="T670" s="336"/>
      <c r="U670" s="336"/>
    </row>
    <row r="671" spans="15:21">
      <c r="O671" s="336"/>
      <c r="R671" s="336"/>
      <c r="S671" s="336"/>
      <c r="T671" s="336"/>
      <c r="U671" s="336"/>
    </row>
    <row r="672" spans="15:21">
      <c r="O672" s="336"/>
      <c r="R672" s="336"/>
      <c r="S672" s="336"/>
      <c r="T672" s="336"/>
      <c r="U672" s="336"/>
    </row>
    <row r="673" spans="15:21">
      <c r="O673" s="336"/>
      <c r="R673" s="336"/>
      <c r="S673" s="336"/>
      <c r="T673" s="336"/>
      <c r="U673" s="336"/>
    </row>
    <row r="674" spans="15:21">
      <c r="O674" s="336"/>
      <c r="R674" s="336"/>
      <c r="S674" s="336"/>
      <c r="T674" s="336"/>
      <c r="U674" s="336"/>
    </row>
    <row r="675" spans="15:21">
      <c r="O675" s="336"/>
      <c r="R675" s="336"/>
      <c r="S675" s="336"/>
      <c r="T675" s="336"/>
      <c r="U675" s="336"/>
    </row>
    <row r="676" spans="15:21">
      <c r="O676" s="336"/>
      <c r="R676" s="336"/>
      <c r="S676" s="336"/>
      <c r="T676" s="336"/>
      <c r="U676" s="336"/>
    </row>
    <row r="677" spans="15:21">
      <c r="O677" s="336"/>
      <c r="R677" s="336"/>
      <c r="S677" s="336"/>
      <c r="T677" s="336"/>
      <c r="U677" s="336"/>
    </row>
    <row r="678" spans="15:21">
      <c r="O678" s="336"/>
      <c r="R678" s="336"/>
      <c r="S678" s="336"/>
      <c r="T678" s="336"/>
      <c r="U678" s="336"/>
    </row>
    <row r="679" spans="15:21">
      <c r="O679" s="336"/>
      <c r="R679" s="336"/>
      <c r="S679" s="336"/>
      <c r="T679" s="336"/>
      <c r="U679" s="336"/>
    </row>
    <row r="680" spans="15:21">
      <c r="O680" s="336"/>
      <c r="R680" s="336"/>
      <c r="S680" s="336"/>
      <c r="T680" s="336"/>
      <c r="U680" s="336"/>
    </row>
    <row r="681" spans="15:21">
      <c r="O681" s="336"/>
      <c r="R681" s="336"/>
      <c r="S681" s="336"/>
      <c r="T681" s="336"/>
      <c r="U681" s="336"/>
    </row>
    <row r="682" spans="15:21">
      <c r="O682" s="336"/>
      <c r="R682" s="336"/>
      <c r="S682" s="336"/>
      <c r="T682" s="336"/>
      <c r="U682" s="336"/>
    </row>
    <row r="683" spans="15:21">
      <c r="O683" s="336"/>
      <c r="R683" s="336"/>
      <c r="S683" s="336"/>
      <c r="T683" s="336"/>
      <c r="U683" s="336"/>
    </row>
    <row r="684" spans="15:21">
      <c r="O684" s="336"/>
      <c r="R684" s="336"/>
      <c r="S684" s="336"/>
      <c r="T684" s="336"/>
      <c r="U684" s="336"/>
    </row>
    <row r="685" spans="15:21">
      <c r="O685" s="336"/>
      <c r="R685" s="336"/>
      <c r="S685" s="336"/>
      <c r="T685" s="336"/>
      <c r="U685" s="336"/>
    </row>
    <row r="686" spans="15:21">
      <c r="O686" s="336"/>
      <c r="R686" s="336"/>
      <c r="S686" s="336"/>
      <c r="T686" s="336"/>
      <c r="U686" s="336"/>
    </row>
    <row r="687" spans="15:21">
      <c r="O687" s="336"/>
      <c r="R687" s="336"/>
      <c r="S687" s="336"/>
      <c r="T687" s="336"/>
      <c r="U687" s="336"/>
    </row>
    <row r="688" spans="15:21">
      <c r="O688" s="336"/>
      <c r="R688" s="336"/>
      <c r="S688" s="336"/>
      <c r="T688" s="336"/>
      <c r="U688" s="336"/>
    </row>
    <row r="689" spans="15:21">
      <c r="O689" s="336"/>
      <c r="R689" s="336"/>
      <c r="S689" s="336"/>
      <c r="T689" s="336"/>
      <c r="U689" s="336"/>
    </row>
    <row r="690" spans="15:21">
      <c r="O690" s="336"/>
      <c r="R690" s="336"/>
      <c r="S690" s="336"/>
      <c r="T690" s="336"/>
      <c r="U690" s="336"/>
    </row>
    <row r="691" spans="15:21">
      <c r="O691" s="336"/>
      <c r="R691" s="336"/>
      <c r="S691" s="336"/>
      <c r="T691" s="336"/>
      <c r="U691" s="336"/>
    </row>
    <row r="692" spans="15:21">
      <c r="O692" s="336"/>
      <c r="R692" s="336"/>
      <c r="S692" s="336"/>
      <c r="T692" s="336"/>
      <c r="U692" s="336"/>
    </row>
    <row r="693" spans="15:21">
      <c r="O693" s="336"/>
      <c r="R693" s="336"/>
      <c r="S693" s="336"/>
      <c r="T693" s="336"/>
      <c r="U693" s="336"/>
    </row>
    <row r="694" spans="15:21">
      <c r="O694" s="336"/>
      <c r="R694" s="336"/>
      <c r="S694" s="336"/>
      <c r="T694" s="336"/>
      <c r="U694" s="336"/>
    </row>
    <row r="695" spans="15:21">
      <c r="O695" s="336"/>
      <c r="R695" s="336"/>
      <c r="S695" s="336"/>
      <c r="T695" s="336"/>
      <c r="U695" s="336"/>
    </row>
    <row r="696" spans="15:21">
      <c r="O696" s="336"/>
      <c r="R696" s="336"/>
      <c r="S696" s="336"/>
      <c r="T696" s="336"/>
      <c r="U696" s="336"/>
    </row>
    <row r="697" spans="15:21">
      <c r="O697" s="336"/>
      <c r="R697" s="336"/>
      <c r="S697" s="336"/>
      <c r="T697" s="336"/>
      <c r="U697" s="336"/>
    </row>
    <row r="698" spans="15:21">
      <c r="O698" s="336"/>
      <c r="R698" s="336"/>
      <c r="S698" s="336"/>
      <c r="T698" s="336"/>
      <c r="U698" s="336"/>
    </row>
    <row r="699" spans="15:21">
      <c r="O699" s="336"/>
      <c r="R699" s="336"/>
      <c r="S699" s="336"/>
      <c r="T699" s="336"/>
      <c r="U699" s="336"/>
    </row>
    <row r="700" spans="15:21">
      <c r="O700" s="336"/>
      <c r="R700" s="336"/>
      <c r="S700" s="336"/>
      <c r="T700" s="336"/>
      <c r="U700" s="336"/>
    </row>
    <row r="701" spans="15:21">
      <c r="O701" s="336"/>
      <c r="R701" s="336"/>
      <c r="S701" s="336"/>
      <c r="T701" s="336"/>
      <c r="U701" s="336"/>
    </row>
    <row r="702" spans="15:21">
      <c r="O702" s="336"/>
      <c r="R702" s="336"/>
      <c r="S702" s="336"/>
      <c r="T702" s="336"/>
      <c r="U702" s="336"/>
    </row>
    <row r="703" spans="15:21">
      <c r="O703" s="336"/>
      <c r="R703" s="336"/>
      <c r="S703" s="336"/>
      <c r="T703" s="336"/>
      <c r="U703" s="336"/>
    </row>
    <row r="704" spans="15:21">
      <c r="O704" s="336"/>
      <c r="R704" s="336"/>
      <c r="S704" s="336"/>
      <c r="T704" s="336"/>
      <c r="U704" s="336"/>
    </row>
    <row r="705" spans="15:21">
      <c r="O705" s="336"/>
      <c r="R705" s="336"/>
      <c r="S705" s="336"/>
      <c r="T705" s="336"/>
      <c r="U705" s="336"/>
    </row>
    <row r="706" spans="15:21">
      <c r="O706" s="336"/>
      <c r="R706" s="336"/>
      <c r="S706" s="336"/>
      <c r="T706" s="336"/>
      <c r="U706" s="336"/>
    </row>
    <row r="707" spans="15:21">
      <c r="O707" s="336"/>
      <c r="R707" s="336"/>
      <c r="S707" s="336"/>
      <c r="T707" s="336"/>
      <c r="U707" s="336"/>
    </row>
    <row r="708" spans="15:21">
      <c r="O708" s="336"/>
      <c r="R708" s="336"/>
      <c r="S708" s="336"/>
      <c r="T708" s="336"/>
      <c r="U708" s="336"/>
    </row>
    <row r="709" spans="15:21">
      <c r="O709" s="336"/>
      <c r="R709" s="336"/>
      <c r="S709" s="336"/>
      <c r="T709" s="336"/>
      <c r="U709" s="336"/>
    </row>
    <row r="710" spans="15:21">
      <c r="O710" s="336"/>
      <c r="R710" s="336"/>
      <c r="S710" s="336"/>
      <c r="T710" s="336"/>
      <c r="U710" s="336"/>
    </row>
    <row r="711" spans="15:21">
      <c r="O711" s="336"/>
      <c r="R711" s="336"/>
      <c r="S711" s="336"/>
      <c r="T711" s="336"/>
      <c r="U711" s="336"/>
    </row>
    <row r="712" spans="15:21">
      <c r="O712" s="336"/>
      <c r="R712" s="336"/>
      <c r="S712" s="336"/>
      <c r="T712" s="336"/>
      <c r="U712" s="336"/>
    </row>
    <row r="713" spans="15:21">
      <c r="O713" s="336"/>
      <c r="R713" s="336"/>
      <c r="S713" s="336"/>
      <c r="T713" s="336"/>
      <c r="U713" s="336"/>
    </row>
    <row r="714" spans="15:21">
      <c r="O714" s="336"/>
      <c r="R714" s="336"/>
      <c r="S714" s="336"/>
      <c r="T714" s="336"/>
      <c r="U714" s="336"/>
    </row>
    <row r="715" spans="15:21">
      <c r="O715" s="336"/>
      <c r="R715" s="336"/>
      <c r="S715" s="336"/>
      <c r="T715" s="336"/>
      <c r="U715" s="336"/>
    </row>
    <row r="716" spans="15:21">
      <c r="O716" s="336"/>
      <c r="R716" s="336"/>
      <c r="S716" s="336"/>
      <c r="T716" s="336"/>
      <c r="U716" s="336"/>
    </row>
    <row r="717" spans="15:21">
      <c r="O717" s="336"/>
      <c r="R717" s="336"/>
      <c r="S717" s="336"/>
      <c r="T717" s="336"/>
      <c r="U717" s="336"/>
    </row>
    <row r="718" spans="15:21">
      <c r="O718" s="336"/>
      <c r="R718" s="336"/>
      <c r="S718" s="336"/>
      <c r="T718" s="336"/>
      <c r="U718" s="336"/>
    </row>
    <row r="719" spans="15:21">
      <c r="O719" s="336"/>
      <c r="R719" s="336"/>
      <c r="S719" s="336"/>
      <c r="T719" s="336"/>
      <c r="U719" s="336"/>
    </row>
    <row r="720" spans="15:21">
      <c r="O720" s="336"/>
      <c r="R720" s="336"/>
      <c r="S720" s="336"/>
      <c r="T720" s="336"/>
      <c r="U720" s="336"/>
    </row>
    <row r="721" spans="15:21">
      <c r="O721" s="336"/>
      <c r="R721" s="336"/>
      <c r="S721" s="336"/>
      <c r="T721" s="336"/>
      <c r="U721" s="336"/>
    </row>
    <row r="722" spans="15:21">
      <c r="O722" s="336"/>
      <c r="R722" s="336"/>
      <c r="S722" s="336"/>
      <c r="T722" s="336"/>
      <c r="U722" s="336"/>
    </row>
    <row r="723" spans="15:21">
      <c r="O723" s="336"/>
      <c r="R723" s="336"/>
      <c r="S723" s="336"/>
      <c r="T723" s="336"/>
      <c r="U723" s="336"/>
    </row>
    <row r="724" spans="15:21">
      <c r="O724" s="336"/>
      <c r="R724" s="336"/>
      <c r="S724" s="336"/>
      <c r="T724" s="336"/>
      <c r="U724" s="336"/>
    </row>
    <row r="725" spans="15:21">
      <c r="O725" s="336"/>
      <c r="R725" s="336"/>
      <c r="S725" s="336"/>
      <c r="T725" s="336"/>
      <c r="U725" s="336"/>
    </row>
    <row r="726" spans="15:21">
      <c r="O726" s="336"/>
      <c r="R726" s="336"/>
      <c r="S726" s="336"/>
      <c r="T726" s="336"/>
      <c r="U726" s="336"/>
    </row>
    <row r="727" spans="15:21">
      <c r="O727" s="336"/>
      <c r="R727" s="336"/>
      <c r="S727" s="336"/>
      <c r="T727" s="336"/>
      <c r="U727" s="336"/>
    </row>
    <row r="728" spans="15:21">
      <c r="O728" s="336"/>
      <c r="R728" s="336"/>
      <c r="S728" s="336"/>
      <c r="T728" s="336"/>
      <c r="U728" s="336"/>
    </row>
    <row r="729" spans="15:21">
      <c r="O729" s="336"/>
      <c r="R729" s="336"/>
      <c r="S729" s="336"/>
      <c r="T729" s="336"/>
      <c r="U729" s="336"/>
    </row>
    <row r="730" spans="15:21">
      <c r="O730" s="336"/>
      <c r="R730" s="336"/>
      <c r="S730" s="336"/>
      <c r="T730" s="336"/>
      <c r="U730" s="336"/>
    </row>
    <row r="731" spans="15:21">
      <c r="O731" s="336"/>
      <c r="R731" s="336"/>
      <c r="S731" s="336"/>
      <c r="T731" s="336"/>
      <c r="U731" s="336"/>
    </row>
    <row r="732" spans="15:21">
      <c r="O732" s="336"/>
      <c r="R732" s="336"/>
      <c r="S732" s="336"/>
      <c r="T732" s="336"/>
      <c r="U732" s="336"/>
    </row>
    <row r="733" spans="15:21">
      <c r="O733" s="336"/>
      <c r="R733" s="336"/>
      <c r="S733" s="336"/>
      <c r="T733" s="336"/>
      <c r="U733" s="336"/>
    </row>
    <row r="734" spans="15:21">
      <c r="O734" s="336"/>
      <c r="R734" s="336"/>
      <c r="S734" s="336"/>
      <c r="T734" s="336"/>
      <c r="U734" s="336"/>
    </row>
    <row r="735" spans="15:21">
      <c r="O735" s="336"/>
      <c r="R735" s="336"/>
      <c r="S735" s="336"/>
      <c r="T735" s="336"/>
      <c r="U735" s="336"/>
    </row>
    <row r="736" spans="15:21">
      <c r="O736" s="336"/>
      <c r="R736" s="336"/>
      <c r="S736" s="336"/>
      <c r="T736" s="336"/>
      <c r="U736" s="336"/>
    </row>
    <row r="737" spans="15:21">
      <c r="O737" s="336"/>
      <c r="R737" s="336"/>
      <c r="S737" s="336"/>
      <c r="T737" s="336"/>
      <c r="U737" s="336"/>
    </row>
    <row r="738" spans="15:21">
      <c r="O738" s="336"/>
      <c r="R738" s="336"/>
      <c r="S738" s="336"/>
      <c r="T738" s="336"/>
      <c r="U738" s="336"/>
    </row>
    <row r="739" spans="15:21">
      <c r="O739" s="336"/>
      <c r="R739" s="336"/>
      <c r="S739" s="336"/>
      <c r="T739" s="336"/>
      <c r="U739" s="336"/>
    </row>
    <row r="740" spans="15:21">
      <c r="O740" s="336"/>
      <c r="R740" s="336"/>
      <c r="S740" s="336"/>
      <c r="T740" s="336"/>
      <c r="U740" s="336"/>
    </row>
    <row r="741" spans="15:21">
      <c r="O741" s="336"/>
      <c r="R741" s="336"/>
      <c r="S741" s="336"/>
      <c r="T741" s="336"/>
      <c r="U741" s="336"/>
    </row>
    <row r="742" spans="15:21">
      <c r="O742" s="336"/>
      <c r="R742" s="336"/>
      <c r="S742" s="336"/>
      <c r="T742" s="336"/>
      <c r="U742" s="336"/>
    </row>
    <row r="743" spans="15:21">
      <c r="O743" s="336"/>
      <c r="R743" s="336"/>
      <c r="S743" s="336"/>
      <c r="T743" s="336"/>
      <c r="U743" s="336"/>
    </row>
    <row r="744" spans="15:21">
      <c r="O744" s="336"/>
      <c r="R744" s="336"/>
      <c r="S744" s="336"/>
      <c r="T744" s="336"/>
      <c r="U744" s="336"/>
    </row>
    <row r="745" spans="15:21">
      <c r="O745" s="336"/>
      <c r="R745" s="336"/>
      <c r="S745" s="336"/>
      <c r="T745" s="336"/>
      <c r="U745" s="336"/>
    </row>
    <row r="746" spans="15:21">
      <c r="O746" s="336"/>
      <c r="R746" s="336"/>
      <c r="S746" s="336"/>
      <c r="T746" s="336"/>
      <c r="U746" s="336"/>
    </row>
    <row r="747" spans="15:21">
      <c r="O747" s="336"/>
      <c r="R747" s="336"/>
      <c r="S747" s="336"/>
      <c r="T747" s="336"/>
      <c r="U747" s="336"/>
    </row>
    <row r="748" spans="15:21">
      <c r="O748" s="336"/>
      <c r="R748" s="336"/>
      <c r="S748" s="336"/>
      <c r="T748" s="336"/>
      <c r="U748" s="336"/>
    </row>
    <row r="749" spans="15:21">
      <c r="O749" s="336"/>
      <c r="R749" s="336"/>
      <c r="S749" s="336"/>
      <c r="T749" s="336"/>
      <c r="U749" s="336"/>
    </row>
    <row r="750" spans="15:21">
      <c r="O750" s="336"/>
      <c r="R750" s="336"/>
      <c r="S750" s="336"/>
      <c r="T750" s="336"/>
      <c r="U750" s="336"/>
    </row>
    <row r="751" spans="15:21">
      <c r="O751" s="336"/>
      <c r="R751" s="336"/>
      <c r="S751" s="336"/>
      <c r="T751" s="336"/>
      <c r="U751" s="336"/>
    </row>
    <row r="752" spans="15:21">
      <c r="O752" s="336"/>
      <c r="R752" s="336"/>
      <c r="S752" s="336"/>
      <c r="T752" s="336"/>
      <c r="U752" s="336"/>
    </row>
    <row r="753" spans="15:21">
      <c r="O753" s="336"/>
      <c r="R753" s="336"/>
      <c r="S753" s="336"/>
      <c r="T753" s="336"/>
      <c r="U753" s="336"/>
    </row>
    <row r="754" spans="15:21">
      <c r="O754" s="336"/>
      <c r="R754" s="336"/>
      <c r="S754" s="336"/>
      <c r="T754" s="336"/>
      <c r="U754" s="336"/>
    </row>
    <row r="755" spans="15:21">
      <c r="O755" s="336"/>
      <c r="R755" s="336"/>
      <c r="S755" s="336"/>
      <c r="T755" s="336"/>
      <c r="U755" s="336"/>
    </row>
    <row r="756" spans="15:21">
      <c r="O756" s="336"/>
      <c r="R756" s="336"/>
      <c r="S756" s="336"/>
      <c r="T756" s="336"/>
      <c r="U756" s="336"/>
    </row>
    <row r="757" spans="15:21">
      <c r="O757" s="336"/>
      <c r="R757" s="336"/>
      <c r="S757" s="336"/>
      <c r="T757" s="336"/>
      <c r="U757" s="336"/>
    </row>
    <row r="758" spans="15:21">
      <c r="O758" s="336"/>
      <c r="R758" s="336"/>
      <c r="S758" s="336"/>
      <c r="T758" s="336"/>
      <c r="U758" s="336"/>
    </row>
    <row r="759" spans="15:21">
      <c r="O759" s="336"/>
      <c r="R759" s="336"/>
      <c r="S759" s="336"/>
      <c r="T759" s="336"/>
      <c r="U759" s="336"/>
    </row>
    <row r="760" spans="15:21">
      <c r="O760" s="336"/>
      <c r="R760" s="336"/>
      <c r="S760" s="336"/>
      <c r="T760" s="336"/>
      <c r="U760" s="336"/>
    </row>
    <row r="761" spans="15:21">
      <c r="O761" s="336"/>
      <c r="R761" s="336"/>
      <c r="S761" s="336"/>
      <c r="T761" s="336"/>
      <c r="U761" s="336"/>
    </row>
    <row r="762" spans="15:21">
      <c r="O762" s="336"/>
      <c r="R762" s="336"/>
      <c r="S762" s="336"/>
      <c r="T762" s="336"/>
      <c r="U762" s="336"/>
    </row>
    <row r="763" spans="15:21">
      <c r="O763" s="336"/>
      <c r="R763" s="336"/>
      <c r="S763" s="336"/>
      <c r="T763" s="336"/>
      <c r="U763" s="336"/>
    </row>
    <row r="764" spans="15:21">
      <c r="O764" s="336"/>
      <c r="R764" s="336"/>
      <c r="S764" s="336"/>
      <c r="T764" s="336"/>
      <c r="U764" s="336"/>
    </row>
    <row r="765" spans="15:21">
      <c r="O765" s="336"/>
      <c r="R765" s="336"/>
      <c r="S765" s="336"/>
      <c r="T765" s="336"/>
      <c r="U765" s="336"/>
    </row>
    <row r="766" spans="15:21">
      <c r="O766" s="336"/>
      <c r="R766" s="336"/>
      <c r="S766" s="336"/>
      <c r="T766" s="336"/>
      <c r="U766" s="336"/>
    </row>
    <row r="767" spans="15:21">
      <c r="O767" s="336"/>
      <c r="R767" s="336"/>
      <c r="S767" s="336"/>
      <c r="T767" s="336"/>
      <c r="U767" s="336"/>
    </row>
    <row r="768" spans="15:21">
      <c r="O768" s="336"/>
      <c r="R768" s="336"/>
      <c r="S768" s="336"/>
      <c r="T768" s="336"/>
      <c r="U768" s="336"/>
    </row>
    <row r="769" spans="15:21">
      <c r="O769" s="336"/>
      <c r="R769" s="336"/>
      <c r="S769" s="336"/>
      <c r="T769" s="336"/>
      <c r="U769" s="336"/>
    </row>
    <row r="770" spans="15:21">
      <c r="O770" s="336"/>
      <c r="R770" s="336"/>
      <c r="S770" s="336"/>
      <c r="T770" s="336"/>
      <c r="U770" s="336"/>
    </row>
    <row r="771" spans="15:21">
      <c r="O771" s="336"/>
      <c r="R771" s="336"/>
      <c r="S771" s="336"/>
      <c r="T771" s="336"/>
      <c r="U771" s="336"/>
    </row>
    <row r="772" spans="15:21">
      <c r="O772" s="336"/>
      <c r="R772" s="336"/>
      <c r="S772" s="336"/>
      <c r="T772" s="336"/>
      <c r="U772" s="336"/>
    </row>
    <row r="773" spans="15:21">
      <c r="O773" s="336"/>
      <c r="R773" s="336"/>
      <c r="S773" s="336"/>
      <c r="T773" s="336"/>
      <c r="U773" s="336"/>
    </row>
    <row r="774" spans="15:21">
      <c r="O774" s="336"/>
      <c r="R774" s="336"/>
      <c r="S774" s="336"/>
      <c r="T774" s="336"/>
      <c r="U774" s="336"/>
    </row>
    <row r="775" spans="15:21">
      <c r="O775" s="336"/>
      <c r="R775" s="336"/>
      <c r="S775" s="336"/>
      <c r="T775" s="336"/>
      <c r="U775" s="336"/>
    </row>
    <row r="776" spans="15:21">
      <c r="O776" s="336"/>
      <c r="R776" s="336"/>
      <c r="S776" s="336"/>
      <c r="T776" s="336"/>
      <c r="U776" s="336"/>
    </row>
    <row r="777" spans="15:21">
      <c r="O777" s="336"/>
      <c r="R777" s="336"/>
      <c r="S777" s="336"/>
      <c r="T777" s="336"/>
      <c r="U777" s="336"/>
    </row>
    <row r="778" spans="15:21">
      <c r="O778" s="336"/>
      <c r="R778" s="336"/>
      <c r="S778" s="336"/>
      <c r="T778" s="336"/>
      <c r="U778" s="336"/>
    </row>
    <row r="779" spans="15:21">
      <c r="O779" s="336"/>
      <c r="R779" s="336"/>
      <c r="S779" s="336"/>
      <c r="T779" s="336"/>
      <c r="U779" s="336"/>
    </row>
    <row r="780" spans="15:21">
      <c r="O780" s="336"/>
      <c r="R780" s="336"/>
      <c r="S780" s="336"/>
      <c r="T780" s="336"/>
      <c r="U780" s="336"/>
    </row>
    <row r="781" spans="15:21">
      <c r="O781" s="336"/>
      <c r="R781" s="336"/>
      <c r="S781" s="336"/>
      <c r="T781" s="336"/>
      <c r="U781" s="336"/>
    </row>
    <row r="782" spans="15:21">
      <c r="O782" s="336"/>
      <c r="R782" s="336"/>
      <c r="S782" s="336"/>
      <c r="T782" s="336"/>
      <c r="U782" s="336"/>
    </row>
    <row r="783" spans="15:21">
      <c r="O783" s="336"/>
      <c r="R783" s="336"/>
      <c r="S783" s="336"/>
      <c r="T783" s="336"/>
      <c r="U783" s="336"/>
    </row>
    <row r="784" spans="15:21">
      <c r="O784" s="336"/>
      <c r="R784" s="336"/>
      <c r="S784" s="336"/>
      <c r="T784" s="336"/>
      <c r="U784" s="336"/>
    </row>
    <row r="785" spans="15:21">
      <c r="O785" s="336"/>
      <c r="R785" s="336"/>
      <c r="S785" s="336"/>
      <c r="T785" s="336"/>
      <c r="U785" s="336"/>
    </row>
    <row r="786" spans="15:21">
      <c r="O786" s="336"/>
      <c r="R786" s="336"/>
      <c r="S786" s="336"/>
      <c r="T786" s="336"/>
      <c r="U786" s="336"/>
    </row>
    <row r="787" spans="15:21">
      <c r="O787" s="336"/>
      <c r="R787" s="336"/>
      <c r="S787" s="336"/>
      <c r="T787" s="336"/>
      <c r="U787" s="336"/>
    </row>
    <row r="788" spans="15:21">
      <c r="O788" s="336"/>
      <c r="R788" s="336"/>
      <c r="S788" s="336"/>
      <c r="T788" s="336"/>
      <c r="U788" s="336"/>
    </row>
    <row r="789" spans="15:21">
      <c r="O789" s="336"/>
      <c r="R789" s="336"/>
      <c r="S789" s="336"/>
      <c r="T789" s="336"/>
      <c r="U789" s="336"/>
    </row>
    <row r="790" spans="15:21">
      <c r="O790" s="336"/>
      <c r="R790" s="336"/>
      <c r="S790" s="336"/>
      <c r="T790" s="336"/>
      <c r="U790" s="336"/>
    </row>
    <row r="791" spans="15:21">
      <c r="O791" s="336"/>
      <c r="R791" s="336"/>
      <c r="S791" s="336"/>
      <c r="T791" s="336"/>
      <c r="U791" s="336"/>
    </row>
    <row r="792" spans="15:21">
      <c r="O792" s="336"/>
      <c r="R792" s="336"/>
      <c r="S792" s="336"/>
      <c r="T792" s="336"/>
      <c r="U792" s="336"/>
    </row>
    <row r="793" spans="15:21">
      <c r="O793" s="336"/>
      <c r="R793" s="336"/>
      <c r="S793" s="336"/>
      <c r="T793" s="336"/>
      <c r="U793" s="336"/>
    </row>
    <row r="794" spans="15:21">
      <c r="O794" s="336"/>
      <c r="R794" s="336"/>
      <c r="S794" s="336"/>
      <c r="T794" s="336"/>
      <c r="U794" s="336"/>
    </row>
    <row r="795" spans="15:21">
      <c r="O795" s="336"/>
      <c r="R795" s="336"/>
      <c r="S795" s="336"/>
      <c r="T795" s="336"/>
      <c r="U795" s="336"/>
    </row>
    <row r="796" spans="15:21">
      <c r="O796" s="336"/>
      <c r="R796" s="336"/>
      <c r="S796" s="336"/>
      <c r="T796" s="336"/>
      <c r="U796" s="336"/>
    </row>
    <row r="797" spans="15:21">
      <c r="O797" s="336"/>
      <c r="R797" s="336"/>
      <c r="S797" s="336"/>
      <c r="T797" s="336"/>
      <c r="U797" s="336"/>
    </row>
    <row r="798" spans="15:21">
      <c r="O798" s="336"/>
      <c r="R798" s="336"/>
      <c r="S798" s="336"/>
      <c r="T798" s="336"/>
      <c r="U798" s="336"/>
    </row>
    <row r="799" spans="15:21">
      <c r="O799" s="336"/>
      <c r="R799" s="336"/>
      <c r="S799" s="336"/>
      <c r="T799" s="336"/>
      <c r="U799" s="336"/>
    </row>
    <row r="800" spans="15:21">
      <c r="O800" s="336"/>
      <c r="R800" s="336"/>
      <c r="S800" s="336"/>
      <c r="T800" s="336"/>
      <c r="U800" s="336"/>
    </row>
    <row r="801" spans="15:21">
      <c r="O801" s="336"/>
      <c r="R801" s="336"/>
      <c r="S801" s="336"/>
      <c r="T801" s="336"/>
      <c r="U801" s="336"/>
    </row>
    <row r="802" spans="15:21">
      <c r="O802" s="336"/>
      <c r="R802" s="336"/>
      <c r="S802" s="336"/>
      <c r="T802" s="336"/>
      <c r="U802" s="336"/>
    </row>
    <row r="803" spans="15:21">
      <c r="O803" s="336"/>
      <c r="R803" s="336"/>
      <c r="S803" s="336"/>
      <c r="T803" s="336"/>
      <c r="U803" s="336"/>
    </row>
    <row r="804" spans="15:21">
      <c r="O804" s="336"/>
      <c r="R804" s="336"/>
      <c r="S804" s="336"/>
      <c r="T804" s="336"/>
      <c r="U804" s="336"/>
    </row>
    <row r="805" spans="15:21">
      <c r="O805" s="336"/>
      <c r="R805" s="336"/>
      <c r="S805" s="336"/>
      <c r="T805" s="336"/>
      <c r="U805" s="336"/>
    </row>
    <row r="806" spans="15:21">
      <c r="O806" s="336"/>
      <c r="R806" s="336"/>
      <c r="S806" s="336"/>
      <c r="T806" s="336"/>
      <c r="U806" s="336"/>
    </row>
    <row r="807" spans="15:21">
      <c r="O807" s="336"/>
      <c r="R807" s="336"/>
      <c r="S807" s="336"/>
      <c r="T807" s="336"/>
      <c r="U807" s="336"/>
    </row>
    <row r="808" spans="15:21">
      <c r="O808" s="336"/>
      <c r="R808" s="336"/>
      <c r="S808" s="336"/>
      <c r="T808" s="336"/>
      <c r="U808" s="336"/>
    </row>
    <row r="809" spans="15:21">
      <c r="O809" s="336"/>
      <c r="R809" s="336"/>
      <c r="S809" s="336"/>
      <c r="T809" s="336"/>
      <c r="U809" s="336"/>
    </row>
    <row r="810" spans="15:21">
      <c r="O810" s="336"/>
      <c r="R810" s="336"/>
      <c r="S810" s="336"/>
      <c r="T810" s="336"/>
      <c r="U810" s="336"/>
    </row>
    <row r="811" spans="15:21">
      <c r="O811" s="336"/>
      <c r="R811" s="336"/>
      <c r="S811" s="336"/>
      <c r="T811" s="336"/>
      <c r="U811" s="336"/>
    </row>
    <row r="812" spans="15:21">
      <c r="O812" s="336"/>
      <c r="R812" s="336"/>
      <c r="S812" s="336"/>
      <c r="T812" s="336"/>
      <c r="U812" s="336"/>
    </row>
    <row r="813" spans="15:21">
      <c r="O813" s="336"/>
      <c r="R813" s="336"/>
      <c r="S813" s="336"/>
      <c r="T813" s="336"/>
      <c r="U813" s="336"/>
    </row>
    <row r="814" spans="15:21">
      <c r="O814" s="336"/>
      <c r="R814" s="336"/>
      <c r="S814" s="336"/>
      <c r="T814" s="336"/>
      <c r="U814" s="336"/>
    </row>
    <row r="815" spans="15:21">
      <c r="O815" s="336"/>
      <c r="R815" s="336"/>
      <c r="S815" s="336"/>
      <c r="T815" s="336"/>
      <c r="U815" s="336"/>
    </row>
    <row r="816" spans="15:21">
      <c r="O816" s="336"/>
      <c r="R816" s="336"/>
      <c r="S816" s="336"/>
      <c r="T816" s="336"/>
      <c r="U816" s="336"/>
    </row>
    <row r="817" spans="15:21">
      <c r="O817" s="336"/>
      <c r="R817" s="336"/>
      <c r="S817" s="336"/>
      <c r="T817" s="336"/>
      <c r="U817" s="336"/>
    </row>
    <row r="818" spans="15:21">
      <c r="O818" s="336"/>
      <c r="R818" s="336"/>
      <c r="S818" s="336"/>
      <c r="T818" s="336"/>
      <c r="U818" s="336"/>
    </row>
    <row r="819" spans="15:21">
      <c r="O819" s="336"/>
      <c r="R819" s="336"/>
      <c r="S819" s="336"/>
      <c r="T819" s="336"/>
      <c r="U819" s="336"/>
    </row>
    <row r="820" spans="15:21">
      <c r="O820" s="336"/>
      <c r="R820" s="336"/>
      <c r="S820" s="336"/>
      <c r="T820" s="336"/>
      <c r="U820" s="336"/>
    </row>
    <row r="821" spans="15:21">
      <c r="O821" s="336"/>
      <c r="R821" s="336"/>
      <c r="S821" s="336"/>
      <c r="T821" s="336"/>
      <c r="U821" s="336"/>
    </row>
    <row r="822" spans="15:21">
      <c r="O822" s="336"/>
      <c r="R822" s="336"/>
      <c r="S822" s="336"/>
      <c r="T822" s="336"/>
      <c r="U822" s="336"/>
    </row>
    <row r="823" spans="15:21">
      <c r="O823" s="336"/>
      <c r="R823" s="336"/>
      <c r="S823" s="336"/>
      <c r="T823" s="336"/>
      <c r="U823" s="336"/>
    </row>
    <row r="824" spans="15:21">
      <c r="O824" s="336"/>
      <c r="R824" s="336"/>
      <c r="S824" s="336"/>
      <c r="T824" s="336"/>
      <c r="U824" s="336"/>
    </row>
    <row r="825" spans="15:21">
      <c r="O825" s="336"/>
      <c r="R825" s="336"/>
      <c r="S825" s="336"/>
      <c r="T825" s="336"/>
      <c r="U825" s="336"/>
    </row>
    <row r="826" spans="15:21">
      <c r="O826" s="336"/>
      <c r="R826" s="336"/>
      <c r="S826" s="336"/>
      <c r="T826" s="336"/>
      <c r="U826" s="336"/>
    </row>
    <row r="827" spans="15:21">
      <c r="O827" s="336"/>
      <c r="R827" s="336"/>
      <c r="S827" s="336"/>
      <c r="T827" s="336"/>
      <c r="U827" s="336"/>
    </row>
    <row r="828" spans="15:21">
      <c r="O828" s="336"/>
      <c r="R828" s="336"/>
      <c r="S828" s="336"/>
      <c r="T828" s="336"/>
      <c r="U828" s="336"/>
    </row>
    <row r="829" spans="15:21">
      <c r="O829" s="336"/>
      <c r="R829" s="336"/>
      <c r="S829" s="336"/>
      <c r="T829" s="336"/>
      <c r="U829" s="336"/>
    </row>
    <row r="830" spans="15:21">
      <c r="O830" s="336"/>
      <c r="R830" s="336"/>
      <c r="S830" s="336"/>
      <c r="T830" s="336"/>
      <c r="U830" s="336"/>
    </row>
    <row r="831" spans="15:21">
      <c r="O831" s="336"/>
      <c r="R831" s="336"/>
      <c r="S831" s="336"/>
      <c r="T831" s="336"/>
      <c r="U831" s="336"/>
    </row>
    <row r="832" spans="15:21">
      <c r="O832" s="336"/>
      <c r="R832" s="336"/>
      <c r="S832" s="336"/>
      <c r="T832" s="336"/>
      <c r="U832" s="336"/>
    </row>
    <row r="833" spans="15:21">
      <c r="O833" s="336"/>
      <c r="R833" s="336"/>
      <c r="S833" s="336"/>
      <c r="T833" s="336"/>
      <c r="U833" s="336"/>
    </row>
    <row r="834" spans="15:21">
      <c r="O834" s="336"/>
      <c r="R834" s="336"/>
      <c r="S834" s="336"/>
      <c r="T834" s="336"/>
      <c r="U834" s="336"/>
    </row>
    <row r="835" spans="15:21">
      <c r="O835" s="336"/>
      <c r="R835" s="336"/>
      <c r="S835" s="336"/>
      <c r="T835" s="336"/>
      <c r="U835" s="336"/>
    </row>
    <row r="836" spans="15:21">
      <c r="O836" s="336"/>
      <c r="R836" s="336"/>
      <c r="S836" s="336"/>
      <c r="T836" s="336"/>
      <c r="U836" s="336"/>
    </row>
    <row r="837" spans="15:21">
      <c r="O837" s="336"/>
      <c r="R837" s="336"/>
      <c r="S837" s="336"/>
      <c r="T837" s="336"/>
      <c r="U837" s="336"/>
    </row>
    <row r="838" spans="15:21">
      <c r="O838" s="336"/>
      <c r="R838" s="336"/>
      <c r="S838" s="336"/>
      <c r="T838" s="336"/>
      <c r="U838" s="336"/>
    </row>
    <row r="839" spans="15:21">
      <c r="O839" s="336"/>
      <c r="R839" s="336"/>
      <c r="S839" s="336"/>
      <c r="T839" s="336"/>
      <c r="U839" s="336"/>
    </row>
    <row r="840" spans="15:21">
      <c r="O840" s="336"/>
      <c r="R840" s="336"/>
      <c r="S840" s="336"/>
      <c r="T840" s="336"/>
      <c r="U840" s="336"/>
    </row>
    <row r="841" spans="15:21">
      <c r="O841" s="336"/>
      <c r="R841" s="336"/>
      <c r="S841" s="336"/>
      <c r="T841" s="336"/>
      <c r="U841" s="336"/>
    </row>
    <row r="842" spans="15:21">
      <c r="O842" s="336"/>
      <c r="R842" s="336"/>
      <c r="S842" s="336"/>
      <c r="T842" s="336"/>
      <c r="U842" s="336"/>
    </row>
    <row r="843" spans="15:21">
      <c r="O843" s="336"/>
      <c r="R843" s="336"/>
      <c r="S843" s="336"/>
      <c r="T843" s="336"/>
      <c r="U843" s="336"/>
    </row>
    <row r="844" spans="15:21">
      <c r="O844" s="336"/>
      <c r="R844" s="336"/>
      <c r="S844" s="336"/>
      <c r="T844" s="336"/>
      <c r="U844" s="336"/>
    </row>
    <row r="845" spans="15:21">
      <c r="O845" s="336"/>
      <c r="R845" s="336"/>
      <c r="S845" s="336"/>
      <c r="T845" s="336"/>
      <c r="U845" s="336"/>
    </row>
    <row r="846" spans="15:21">
      <c r="O846" s="336"/>
      <c r="R846" s="336"/>
      <c r="S846" s="336"/>
      <c r="T846" s="336"/>
      <c r="U846" s="336"/>
    </row>
    <row r="847" spans="15:21">
      <c r="O847" s="336"/>
      <c r="R847" s="336"/>
      <c r="S847" s="336"/>
      <c r="T847" s="336"/>
      <c r="U847" s="336"/>
    </row>
    <row r="848" spans="15:21">
      <c r="O848" s="336"/>
      <c r="R848" s="336"/>
      <c r="S848" s="336"/>
      <c r="T848" s="336"/>
      <c r="U848" s="336"/>
    </row>
    <row r="849" spans="15:21">
      <c r="O849" s="336"/>
      <c r="R849" s="336"/>
      <c r="S849" s="336"/>
      <c r="T849" s="336"/>
      <c r="U849" s="336"/>
    </row>
    <row r="850" spans="15:21">
      <c r="O850" s="336"/>
      <c r="R850" s="336"/>
      <c r="S850" s="336"/>
      <c r="T850" s="336"/>
      <c r="U850" s="336"/>
    </row>
    <row r="851" spans="15:21">
      <c r="O851" s="336"/>
      <c r="R851" s="336"/>
      <c r="S851" s="336"/>
      <c r="T851" s="336"/>
      <c r="U851" s="336"/>
    </row>
    <row r="852" spans="15:21">
      <c r="O852" s="336"/>
      <c r="R852" s="336"/>
      <c r="S852" s="336"/>
      <c r="T852" s="336"/>
      <c r="U852" s="336"/>
    </row>
    <row r="853" spans="15:21">
      <c r="O853" s="336"/>
      <c r="R853" s="336"/>
      <c r="S853" s="336"/>
      <c r="T853" s="336"/>
      <c r="U853" s="336"/>
    </row>
    <row r="854" spans="15:21">
      <c r="O854" s="336"/>
      <c r="R854" s="336"/>
      <c r="S854" s="336"/>
      <c r="T854" s="336"/>
      <c r="U854" s="336"/>
    </row>
    <row r="855" spans="15:21">
      <c r="O855" s="336"/>
      <c r="R855" s="336"/>
      <c r="S855" s="336"/>
      <c r="T855" s="336"/>
      <c r="U855" s="336"/>
    </row>
    <row r="856" spans="15:21">
      <c r="O856" s="336"/>
      <c r="R856" s="336"/>
      <c r="S856" s="336"/>
      <c r="T856" s="336"/>
      <c r="U856" s="336"/>
    </row>
    <row r="857" spans="15:21">
      <c r="O857" s="336"/>
      <c r="R857" s="336"/>
      <c r="S857" s="336"/>
      <c r="T857" s="336"/>
      <c r="U857" s="336"/>
    </row>
    <row r="858" spans="15:21">
      <c r="O858" s="336"/>
      <c r="R858" s="336"/>
      <c r="S858" s="336"/>
      <c r="T858" s="336"/>
      <c r="U858" s="336"/>
    </row>
    <row r="859" spans="15:21">
      <c r="O859" s="336"/>
      <c r="R859" s="336"/>
      <c r="S859" s="336"/>
      <c r="T859" s="336"/>
      <c r="U859" s="336"/>
    </row>
    <row r="860" spans="15:21">
      <c r="O860" s="336"/>
      <c r="R860" s="336"/>
      <c r="S860" s="336"/>
      <c r="T860" s="336"/>
      <c r="U860" s="336"/>
    </row>
    <row r="861" spans="15:21">
      <c r="O861" s="336"/>
      <c r="R861" s="336"/>
      <c r="S861" s="336"/>
      <c r="T861" s="336"/>
      <c r="U861" s="336"/>
    </row>
    <row r="862" spans="15:21">
      <c r="O862" s="336"/>
      <c r="R862" s="336"/>
      <c r="S862" s="336"/>
      <c r="T862" s="336"/>
      <c r="U862" s="336"/>
    </row>
    <row r="863" spans="15:21">
      <c r="O863" s="336"/>
      <c r="R863" s="336"/>
      <c r="S863" s="336"/>
      <c r="T863" s="336"/>
      <c r="U863" s="336"/>
    </row>
    <row r="864" spans="15:21">
      <c r="O864" s="336"/>
      <c r="R864" s="336"/>
      <c r="S864" s="336"/>
      <c r="T864" s="336"/>
      <c r="U864" s="336"/>
    </row>
    <row r="865" spans="15:21">
      <c r="O865" s="336"/>
      <c r="R865" s="336"/>
      <c r="S865" s="336"/>
      <c r="T865" s="336"/>
      <c r="U865" s="336"/>
    </row>
    <row r="866" spans="15:21">
      <c r="O866" s="336"/>
      <c r="R866" s="336"/>
      <c r="S866" s="336"/>
      <c r="T866" s="336"/>
      <c r="U866" s="336"/>
    </row>
    <row r="867" spans="15:21">
      <c r="O867" s="336"/>
      <c r="R867" s="336"/>
      <c r="S867" s="336"/>
      <c r="T867" s="336"/>
      <c r="U867" s="336"/>
    </row>
    <row r="868" spans="15:21">
      <c r="O868" s="336"/>
      <c r="R868" s="336"/>
      <c r="S868" s="336"/>
      <c r="T868" s="336"/>
      <c r="U868" s="336"/>
    </row>
    <row r="869" spans="15:21">
      <c r="O869" s="336"/>
      <c r="R869" s="336"/>
      <c r="S869" s="336"/>
      <c r="T869" s="336"/>
      <c r="U869" s="336"/>
    </row>
    <row r="870" spans="15:21">
      <c r="O870" s="336"/>
      <c r="R870" s="336"/>
      <c r="S870" s="336"/>
      <c r="T870" s="336"/>
      <c r="U870" s="336"/>
    </row>
    <row r="871" spans="15:21">
      <c r="O871" s="336"/>
      <c r="R871" s="336"/>
      <c r="S871" s="336"/>
      <c r="T871" s="336"/>
      <c r="U871" s="336"/>
    </row>
    <row r="872" spans="15:21">
      <c r="O872" s="336"/>
      <c r="R872" s="336"/>
      <c r="S872" s="336"/>
      <c r="T872" s="336"/>
      <c r="U872" s="336"/>
    </row>
    <row r="873" spans="15:21">
      <c r="O873" s="336"/>
      <c r="R873" s="336"/>
      <c r="S873" s="336"/>
      <c r="T873" s="336"/>
      <c r="U873" s="336"/>
    </row>
    <row r="874" spans="15:21">
      <c r="O874" s="336"/>
      <c r="R874" s="336"/>
      <c r="S874" s="336"/>
      <c r="T874" s="336"/>
      <c r="U874" s="336"/>
    </row>
    <row r="875" spans="15:21">
      <c r="O875" s="336"/>
      <c r="R875" s="336"/>
      <c r="S875" s="336"/>
      <c r="T875" s="336"/>
      <c r="U875" s="336"/>
    </row>
    <row r="876" spans="15:21">
      <c r="O876" s="336"/>
      <c r="R876" s="336"/>
      <c r="S876" s="336"/>
      <c r="T876" s="336"/>
      <c r="U876" s="336"/>
    </row>
    <row r="877" spans="15:21">
      <c r="O877" s="336"/>
      <c r="R877" s="336"/>
      <c r="S877" s="336"/>
      <c r="T877" s="336"/>
      <c r="U877" s="336"/>
    </row>
    <row r="878" spans="15:21">
      <c r="O878" s="336"/>
      <c r="R878" s="336"/>
      <c r="S878" s="336"/>
      <c r="T878" s="336"/>
      <c r="U878" s="336"/>
    </row>
    <row r="879" spans="15:21">
      <c r="O879" s="336"/>
      <c r="R879" s="336"/>
      <c r="S879" s="336"/>
      <c r="T879" s="336"/>
      <c r="U879" s="336"/>
    </row>
    <row r="880" spans="15:21">
      <c r="O880" s="336"/>
      <c r="R880" s="336"/>
      <c r="S880" s="336"/>
      <c r="T880" s="336"/>
      <c r="U880" s="336"/>
    </row>
    <row r="881" spans="15:21">
      <c r="O881" s="336"/>
      <c r="R881" s="336"/>
      <c r="S881" s="336"/>
      <c r="T881" s="336"/>
      <c r="U881" s="336"/>
    </row>
    <row r="882" spans="15:21">
      <c r="O882" s="336"/>
      <c r="R882" s="336"/>
      <c r="S882" s="336"/>
      <c r="T882" s="336"/>
      <c r="U882" s="336"/>
    </row>
    <row r="883" spans="15:21">
      <c r="O883" s="336"/>
      <c r="R883" s="336"/>
      <c r="S883" s="336"/>
      <c r="T883" s="336"/>
      <c r="U883" s="336"/>
    </row>
    <row r="884" spans="15:21">
      <c r="O884" s="336"/>
      <c r="R884" s="336"/>
      <c r="S884" s="336"/>
      <c r="T884" s="336"/>
      <c r="U884" s="336"/>
    </row>
    <row r="885" spans="15:21">
      <c r="O885" s="336"/>
      <c r="R885" s="336"/>
      <c r="S885" s="336"/>
      <c r="T885" s="336"/>
      <c r="U885" s="336"/>
    </row>
    <row r="886" spans="15:21">
      <c r="O886" s="336"/>
      <c r="R886" s="336"/>
      <c r="S886" s="336"/>
      <c r="T886" s="336"/>
      <c r="U886" s="336"/>
    </row>
    <row r="887" spans="15:21">
      <c r="O887" s="336"/>
      <c r="R887" s="336"/>
      <c r="S887" s="336"/>
      <c r="T887" s="336"/>
      <c r="U887" s="336"/>
    </row>
    <row r="888" spans="15:21">
      <c r="O888" s="336"/>
      <c r="R888" s="336"/>
      <c r="S888" s="336"/>
      <c r="T888" s="336"/>
      <c r="U888" s="336"/>
    </row>
    <row r="889" spans="15:21">
      <c r="O889" s="336"/>
      <c r="R889" s="336"/>
      <c r="S889" s="336"/>
      <c r="T889" s="336"/>
      <c r="U889" s="336"/>
    </row>
    <row r="890" spans="15:21">
      <c r="O890" s="336"/>
      <c r="R890" s="336"/>
      <c r="S890" s="336"/>
      <c r="T890" s="336"/>
      <c r="U890" s="336"/>
    </row>
    <row r="891" spans="15:21">
      <c r="O891" s="336"/>
      <c r="R891" s="336"/>
      <c r="S891" s="336"/>
      <c r="T891" s="336"/>
      <c r="U891" s="336"/>
    </row>
    <row r="892" spans="15:21">
      <c r="O892" s="336"/>
      <c r="R892" s="336"/>
      <c r="S892" s="336"/>
      <c r="T892" s="336"/>
      <c r="U892" s="336"/>
    </row>
    <row r="893" spans="15:21">
      <c r="O893" s="336"/>
      <c r="R893" s="336"/>
      <c r="S893" s="336"/>
      <c r="T893" s="336"/>
      <c r="U893" s="336"/>
    </row>
    <row r="894" spans="15:21">
      <c r="O894" s="336"/>
      <c r="R894" s="336"/>
      <c r="S894" s="336"/>
      <c r="T894" s="336"/>
      <c r="U894" s="336"/>
    </row>
    <row r="895" spans="15:21">
      <c r="O895" s="336"/>
      <c r="R895" s="336"/>
      <c r="S895" s="336"/>
      <c r="T895" s="336"/>
      <c r="U895" s="336"/>
    </row>
    <row r="896" spans="15:21">
      <c r="O896" s="336"/>
      <c r="R896" s="336"/>
      <c r="S896" s="336"/>
      <c r="T896" s="336"/>
      <c r="U896" s="336"/>
    </row>
    <row r="897" spans="15:21">
      <c r="O897" s="336"/>
      <c r="R897" s="336"/>
      <c r="S897" s="336"/>
      <c r="T897" s="336"/>
      <c r="U897" s="336"/>
    </row>
    <row r="898" spans="15:21">
      <c r="O898" s="336"/>
      <c r="R898" s="336"/>
      <c r="S898" s="336"/>
      <c r="T898" s="336"/>
      <c r="U898" s="336"/>
    </row>
    <row r="899" spans="15:21">
      <c r="O899" s="336"/>
      <c r="R899" s="336"/>
      <c r="S899" s="336"/>
      <c r="T899" s="336"/>
      <c r="U899" s="336"/>
    </row>
    <row r="900" spans="15:21">
      <c r="O900" s="336"/>
      <c r="R900" s="336"/>
      <c r="S900" s="336"/>
      <c r="T900" s="336"/>
      <c r="U900" s="336"/>
    </row>
    <row r="901" spans="15:21">
      <c r="O901" s="336"/>
      <c r="R901" s="336"/>
      <c r="S901" s="336"/>
      <c r="T901" s="336"/>
      <c r="U901" s="336"/>
    </row>
    <row r="902" spans="15:21">
      <c r="O902" s="336"/>
      <c r="R902" s="336"/>
      <c r="S902" s="336"/>
      <c r="T902" s="336"/>
      <c r="U902" s="336"/>
    </row>
    <row r="903" spans="15:21">
      <c r="O903" s="336"/>
      <c r="R903" s="336"/>
      <c r="S903" s="336"/>
      <c r="T903" s="336"/>
      <c r="U903" s="336"/>
    </row>
    <row r="904" spans="15:21">
      <c r="O904" s="336"/>
      <c r="R904" s="336"/>
      <c r="S904" s="336"/>
      <c r="T904" s="336"/>
      <c r="U904" s="336"/>
    </row>
    <row r="905" spans="15:21">
      <c r="O905" s="336"/>
      <c r="R905" s="336"/>
      <c r="S905" s="336"/>
      <c r="T905" s="336"/>
      <c r="U905" s="336"/>
    </row>
    <row r="906" spans="15:21">
      <c r="O906" s="336"/>
      <c r="R906" s="336"/>
      <c r="S906" s="336"/>
      <c r="T906" s="336"/>
      <c r="U906" s="336"/>
    </row>
    <row r="907" spans="15:21">
      <c r="O907" s="336"/>
      <c r="R907" s="336"/>
      <c r="S907" s="336"/>
      <c r="T907" s="336"/>
      <c r="U907" s="336"/>
    </row>
    <row r="908" spans="15:21">
      <c r="O908" s="336"/>
      <c r="R908" s="336"/>
      <c r="S908" s="336"/>
      <c r="T908" s="336"/>
      <c r="U908" s="336"/>
    </row>
    <row r="909" spans="15:21">
      <c r="O909" s="336"/>
      <c r="R909" s="336"/>
      <c r="S909" s="336"/>
      <c r="T909" s="336"/>
      <c r="U909" s="336"/>
    </row>
    <row r="910" spans="15:21">
      <c r="O910" s="336"/>
      <c r="R910" s="336"/>
      <c r="S910" s="336"/>
      <c r="T910" s="336"/>
      <c r="U910" s="336"/>
    </row>
    <row r="911" spans="15:21">
      <c r="O911" s="336"/>
      <c r="R911" s="336"/>
      <c r="S911" s="336"/>
      <c r="T911" s="336"/>
      <c r="U911" s="336"/>
    </row>
    <row r="912" spans="15:21">
      <c r="O912" s="336"/>
      <c r="R912" s="336"/>
      <c r="S912" s="336"/>
      <c r="T912" s="336"/>
      <c r="U912" s="336"/>
    </row>
    <row r="913" spans="15:21">
      <c r="O913" s="336"/>
      <c r="R913" s="336"/>
      <c r="S913" s="336"/>
      <c r="T913" s="336"/>
      <c r="U913" s="336"/>
    </row>
    <row r="914" spans="15:21">
      <c r="O914" s="336"/>
      <c r="R914" s="336"/>
      <c r="S914" s="336"/>
      <c r="T914" s="336"/>
      <c r="U914" s="336"/>
    </row>
    <row r="915" spans="15:21">
      <c r="O915" s="336"/>
      <c r="R915" s="336"/>
      <c r="S915" s="336"/>
      <c r="T915" s="336"/>
      <c r="U915" s="336"/>
    </row>
    <row r="916" spans="15:21">
      <c r="O916" s="336"/>
      <c r="R916" s="336"/>
      <c r="S916" s="336"/>
      <c r="T916" s="336"/>
      <c r="U916" s="336"/>
    </row>
    <row r="917" spans="15:21">
      <c r="O917" s="336"/>
      <c r="R917" s="336"/>
      <c r="S917" s="336"/>
      <c r="T917" s="336"/>
      <c r="U917" s="336"/>
    </row>
    <row r="918" spans="15:21">
      <c r="O918" s="336"/>
      <c r="R918" s="336"/>
      <c r="S918" s="336"/>
      <c r="T918" s="336"/>
      <c r="U918" s="336"/>
    </row>
    <row r="919" spans="15:21">
      <c r="O919" s="336"/>
      <c r="R919" s="336"/>
      <c r="S919" s="336"/>
      <c r="T919" s="336"/>
      <c r="U919" s="336"/>
    </row>
    <row r="920" spans="15:21">
      <c r="O920" s="336"/>
      <c r="R920" s="336"/>
      <c r="S920" s="336"/>
      <c r="T920" s="336"/>
      <c r="U920" s="336"/>
    </row>
    <row r="921" spans="15:21">
      <c r="O921" s="336"/>
      <c r="R921" s="336"/>
      <c r="S921" s="336"/>
      <c r="T921" s="336"/>
      <c r="U921" s="336"/>
    </row>
    <row r="922" spans="15:21">
      <c r="O922" s="336"/>
      <c r="R922" s="336"/>
      <c r="S922" s="336"/>
      <c r="T922" s="336"/>
      <c r="U922" s="336"/>
    </row>
    <row r="923" spans="15:21">
      <c r="O923" s="336"/>
      <c r="R923" s="336"/>
      <c r="S923" s="336"/>
      <c r="T923" s="336"/>
      <c r="U923" s="336"/>
    </row>
    <row r="924" spans="15:21">
      <c r="O924" s="336"/>
      <c r="R924" s="336"/>
      <c r="S924" s="336"/>
      <c r="T924" s="336"/>
      <c r="U924" s="336"/>
    </row>
    <row r="925" spans="15:21">
      <c r="O925" s="336"/>
      <c r="R925" s="336"/>
      <c r="S925" s="336"/>
      <c r="T925" s="336"/>
      <c r="U925" s="336"/>
    </row>
    <row r="926" spans="15:21">
      <c r="O926" s="336"/>
      <c r="R926" s="336"/>
      <c r="S926" s="336"/>
      <c r="T926" s="336"/>
      <c r="U926" s="336"/>
    </row>
    <row r="927" spans="15:21">
      <c r="O927" s="336"/>
      <c r="R927" s="336"/>
      <c r="S927" s="336"/>
      <c r="T927" s="336"/>
      <c r="U927" s="336"/>
    </row>
    <row r="928" spans="15:21">
      <c r="O928" s="336"/>
      <c r="R928" s="336"/>
      <c r="S928" s="336"/>
      <c r="T928" s="336"/>
      <c r="U928" s="336"/>
    </row>
    <row r="929" spans="15:21">
      <c r="O929" s="336"/>
      <c r="R929" s="336"/>
      <c r="S929" s="336"/>
      <c r="T929" s="336"/>
      <c r="U929" s="336"/>
    </row>
    <row r="930" spans="15:21">
      <c r="O930" s="336"/>
      <c r="R930" s="336"/>
      <c r="S930" s="336"/>
      <c r="T930" s="336"/>
      <c r="U930" s="336"/>
    </row>
    <row r="931" spans="15:21">
      <c r="O931" s="336"/>
      <c r="R931" s="336"/>
      <c r="S931" s="336"/>
      <c r="T931" s="336"/>
      <c r="U931" s="336"/>
    </row>
    <row r="932" spans="15:21">
      <c r="O932" s="336"/>
      <c r="R932" s="336"/>
      <c r="S932" s="336"/>
      <c r="T932" s="336"/>
      <c r="U932" s="336"/>
    </row>
    <row r="933" spans="15:21">
      <c r="O933" s="336"/>
      <c r="R933" s="336"/>
      <c r="S933" s="336"/>
      <c r="T933" s="336"/>
      <c r="U933" s="336"/>
    </row>
    <row r="934" spans="15:21">
      <c r="O934" s="336"/>
      <c r="R934" s="336"/>
      <c r="S934" s="336"/>
      <c r="T934" s="336"/>
      <c r="U934" s="336"/>
    </row>
    <row r="935" spans="15:21">
      <c r="O935" s="336"/>
      <c r="R935" s="336"/>
      <c r="S935" s="336"/>
      <c r="T935" s="336"/>
      <c r="U935" s="336"/>
    </row>
    <row r="936" spans="15:21">
      <c r="O936" s="336"/>
      <c r="R936" s="336"/>
      <c r="S936" s="336"/>
      <c r="T936" s="336"/>
      <c r="U936" s="336"/>
    </row>
    <row r="937" spans="15:21">
      <c r="O937" s="336"/>
      <c r="R937" s="336"/>
      <c r="S937" s="336"/>
      <c r="T937" s="336"/>
      <c r="U937" s="336"/>
    </row>
    <row r="938" spans="15:21">
      <c r="O938" s="336"/>
      <c r="R938" s="336"/>
      <c r="S938" s="336"/>
      <c r="T938" s="336"/>
      <c r="U938" s="336"/>
    </row>
    <row r="939" spans="15:21">
      <c r="O939" s="336"/>
      <c r="R939" s="336"/>
      <c r="S939" s="336"/>
      <c r="T939" s="336"/>
      <c r="U939" s="336"/>
    </row>
    <row r="940" spans="15:21">
      <c r="O940" s="336"/>
      <c r="R940" s="336"/>
      <c r="S940" s="336"/>
      <c r="T940" s="336"/>
      <c r="U940" s="336"/>
    </row>
    <row r="941" spans="15:21">
      <c r="O941" s="336"/>
      <c r="R941" s="336"/>
      <c r="S941" s="336"/>
      <c r="T941" s="336"/>
      <c r="U941" s="336"/>
    </row>
    <row r="942" spans="15:21">
      <c r="O942" s="336"/>
      <c r="R942" s="336"/>
      <c r="S942" s="336"/>
      <c r="T942" s="336"/>
      <c r="U942" s="336"/>
    </row>
    <row r="943" spans="15:21">
      <c r="O943" s="336"/>
      <c r="R943" s="336"/>
      <c r="S943" s="336"/>
      <c r="T943" s="336"/>
      <c r="U943" s="336"/>
    </row>
    <row r="944" spans="15:21">
      <c r="O944" s="336"/>
      <c r="R944" s="336"/>
      <c r="S944" s="336"/>
      <c r="T944" s="336"/>
      <c r="U944" s="336"/>
    </row>
    <row r="945" spans="15:21">
      <c r="O945" s="336"/>
      <c r="R945" s="336"/>
      <c r="S945" s="336"/>
      <c r="T945" s="336"/>
      <c r="U945" s="336"/>
    </row>
    <row r="946" spans="15:21">
      <c r="O946" s="336"/>
      <c r="R946" s="336"/>
      <c r="S946" s="336"/>
      <c r="T946" s="336"/>
      <c r="U946" s="336"/>
    </row>
    <row r="947" spans="15:21">
      <c r="O947" s="336"/>
      <c r="R947" s="336"/>
      <c r="S947" s="336"/>
      <c r="T947" s="336"/>
      <c r="U947" s="336"/>
    </row>
    <row r="948" spans="15:21">
      <c r="O948" s="336"/>
      <c r="R948" s="336"/>
      <c r="S948" s="336"/>
      <c r="T948" s="336"/>
      <c r="U948" s="336"/>
    </row>
    <row r="949" spans="15:21">
      <c r="O949" s="336"/>
      <c r="R949" s="336"/>
      <c r="S949" s="336"/>
      <c r="T949" s="336"/>
      <c r="U949" s="336"/>
    </row>
    <row r="950" spans="15:21">
      <c r="O950" s="336"/>
      <c r="R950" s="336"/>
      <c r="S950" s="336"/>
      <c r="T950" s="336"/>
      <c r="U950" s="336"/>
    </row>
    <row r="951" spans="15:21">
      <c r="O951" s="336"/>
      <c r="R951" s="336"/>
      <c r="S951" s="336"/>
      <c r="T951" s="336"/>
      <c r="U951" s="336"/>
    </row>
    <row r="952" spans="15:21">
      <c r="O952" s="336"/>
      <c r="R952" s="336"/>
      <c r="S952" s="336"/>
      <c r="T952" s="336"/>
      <c r="U952" s="336"/>
    </row>
    <row r="953" spans="15:21">
      <c r="O953" s="336"/>
      <c r="R953" s="336"/>
      <c r="S953" s="336"/>
      <c r="T953" s="336"/>
      <c r="U953" s="336"/>
    </row>
    <row r="954" spans="15:21">
      <c r="O954" s="336"/>
      <c r="R954" s="336"/>
      <c r="S954" s="336"/>
      <c r="T954" s="336"/>
      <c r="U954" s="336"/>
    </row>
    <row r="955" spans="15:21">
      <c r="O955" s="336"/>
      <c r="R955" s="336"/>
      <c r="S955" s="336"/>
      <c r="T955" s="336"/>
      <c r="U955" s="336"/>
    </row>
    <row r="956" spans="15:21">
      <c r="O956" s="336"/>
      <c r="R956" s="336"/>
      <c r="S956" s="336"/>
      <c r="T956" s="336"/>
      <c r="U956" s="336"/>
    </row>
    <row r="957" spans="15:21">
      <c r="O957" s="336"/>
      <c r="R957" s="336"/>
      <c r="S957" s="336"/>
      <c r="T957" s="336"/>
      <c r="U957" s="336"/>
    </row>
    <row r="958" spans="15:21">
      <c r="O958" s="336"/>
      <c r="R958" s="336"/>
      <c r="S958" s="336"/>
      <c r="T958" s="336"/>
      <c r="U958" s="336"/>
    </row>
    <row r="959" spans="15:21">
      <c r="O959" s="336"/>
      <c r="R959" s="336"/>
      <c r="S959" s="336"/>
      <c r="T959" s="336"/>
      <c r="U959" s="336"/>
    </row>
    <row r="960" spans="15:21">
      <c r="O960" s="336"/>
      <c r="R960" s="336"/>
      <c r="S960" s="336"/>
      <c r="T960" s="336"/>
      <c r="U960" s="336"/>
    </row>
    <row r="961" spans="15:21">
      <c r="O961" s="336"/>
      <c r="R961" s="336"/>
      <c r="S961" s="336"/>
      <c r="T961" s="336"/>
      <c r="U961" s="336"/>
    </row>
    <row r="962" spans="15:21">
      <c r="O962" s="336"/>
      <c r="R962" s="336"/>
      <c r="S962" s="336"/>
      <c r="T962" s="336"/>
      <c r="U962" s="336"/>
    </row>
    <row r="963" spans="15:21">
      <c r="O963" s="336"/>
      <c r="R963" s="336"/>
      <c r="S963" s="336"/>
      <c r="T963" s="336"/>
      <c r="U963" s="336"/>
    </row>
    <row r="964" spans="15:21">
      <c r="O964" s="336"/>
      <c r="R964" s="336"/>
      <c r="S964" s="336"/>
      <c r="T964" s="336"/>
      <c r="U964" s="336"/>
    </row>
    <row r="965" spans="15:21">
      <c r="O965" s="336"/>
      <c r="R965" s="336"/>
      <c r="S965" s="336"/>
      <c r="T965" s="336"/>
      <c r="U965" s="336"/>
    </row>
    <row r="966" spans="15:21">
      <c r="O966" s="336"/>
      <c r="R966" s="336"/>
      <c r="S966" s="336"/>
      <c r="T966" s="336"/>
      <c r="U966" s="336"/>
    </row>
    <row r="967" spans="15:21">
      <c r="O967" s="336"/>
      <c r="R967" s="336"/>
      <c r="S967" s="336"/>
      <c r="T967" s="336"/>
      <c r="U967" s="336"/>
    </row>
    <row r="968" spans="15:21">
      <c r="O968" s="336"/>
      <c r="R968" s="336"/>
      <c r="S968" s="336"/>
      <c r="T968" s="336"/>
      <c r="U968" s="336"/>
    </row>
    <row r="969" spans="15:21">
      <c r="O969" s="336"/>
      <c r="R969" s="336"/>
      <c r="S969" s="336"/>
      <c r="T969" s="336"/>
      <c r="U969" s="336"/>
    </row>
    <row r="970" spans="15:21">
      <c r="O970" s="336"/>
      <c r="R970" s="336"/>
      <c r="S970" s="336"/>
      <c r="T970" s="336"/>
      <c r="U970" s="336"/>
    </row>
    <row r="971" spans="15:21">
      <c r="O971" s="336"/>
      <c r="R971" s="336"/>
      <c r="S971" s="336"/>
      <c r="T971" s="336"/>
      <c r="U971" s="336"/>
    </row>
    <row r="972" spans="15:21">
      <c r="O972" s="336"/>
      <c r="R972" s="336"/>
      <c r="S972" s="336"/>
      <c r="T972" s="336"/>
      <c r="U972" s="336"/>
    </row>
    <row r="973" spans="15:21">
      <c r="O973" s="336"/>
      <c r="R973" s="336"/>
      <c r="S973" s="336"/>
      <c r="T973" s="336"/>
      <c r="U973" s="336"/>
    </row>
    <row r="974" spans="15:21">
      <c r="O974" s="336"/>
      <c r="R974" s="336"/>
      <c r="S974" s="336"/>
      <c r="T974" s="336"/>
      <c r="U974" s="336"/>
    </row>
    <row r="975" spans="15:21">
      <c r="O975" s="336"/>
      <c r="R975" s="336"/>
      <c r="S975" s="336"/>
      <c r="T975" s="336"/>
      <c r="U975" s="336"/>
    </row>
    <row r="976" spans="15:21">
      <c r="O976" s="336"/>
      <c r="R976" s="336"/>
      <c r="S976" s="336"/>
      <c r="T976" s="336"/>
      <c r="U976" s="336"/>
    </row>
    <row r="977" spans="15:21">
      <c r="O977" s="336"/>
      <c r="R977" s="336"/>
      <c r="S977" s="336"/>
      <c r="T977" s="336"/>
      <c r="U977" s="336"/>
    </row>
    <row r="978" spans="15:21">
      <c r="O978" s="336"/>
      <c r="R978" s="336"/>
      <c r="S978" s="336"/>
      <c r="T978" s="336"/>
      <c r="U978" s="336"/>
    </row>
    <row r="979" spans="15:21">
      <c r="O979" s="336"/>
      <c r="R979" s="336"/>
      <c r="S979" s="336"/>
      <c r="T979" s="336"/>
      <c r="U979" s="336"/>
    </row>
    <row r="980" spans="15:21">
      <c r="O980" s="336"/>
      <c r="R980" s="336"/>
      <c r="S980" s="336"/>
      <c r="T980" s="336"/>
      <c r="U980" s="336"/>
    </row>
    <row r="981" spans="15:21">
      <c r="O981" s="336"/>
      <c r="R981" s="336"/>
      <c r="S981" s="336"/>
      <c r="T981" s="336"/>
      <c r="U981" s="336"/>
    </row>
    <row r="982" spans="15:21">
      <c r="O982" s="336"/>
      <c r="R982" s="336"/>
      <c r="S982" s="336"/>
      <c r="T982" s="336"/>
      <c r="U982" s="336"/>
    </row>
    <row r="983" spans="15:21">
      <c r="O983" s="336"/>
      <c r="R983" s="336"/>
      <c r="S983" s="336"/>
      <c r="T983" s="336"/>
      <c r="U983" s="336"/>
    </row>
    <row r="984" spans="15:21">
      <c r="O984" s="336"/>
      <c r="R984" s="336"/>
      <c r="S984" s="336"/>
      <c r="T984" s="336"/>
      <c r="U984" s="336"/>
    </row>
    <row r="985" spans="15:21">
      <c r="O985" s="336"/>
      <c r="R985" s="336"/>
      <c r="S985" s="336"/>
      <c r="T985" s="336"/>
      <c r="U985" s="336"/>
    </row>
    <row r="986" spans="15:21">
      <c r="O986" s="336"/>
      <c r="R986" s="336"/>
      <c r="S986" s="336"/>
      <c r="T986" s="336"/>
      <c r="U986" s="336"/>
    </row>
    <row r="987" spans="15:21">
      <c r="O987" s="336"/>
      <c r="R987" s="336"/>
      <c r="S987" s="336"/>
      <c r="T987" s="336"/>
      <c r="U987" s="336"/>
    </row>
    <row r="988" spans="15:21">
      <c r="O988" s="336"/>
      <c r="R988" s="336"/>
      <c r="S988" s="336"/>
      <c r="T988" s="336"/>
      <c r="U988" s="336"/>
    </row>
    <row r="989" spans="15:21">
      <c r="O989" s="336"/>
      <c r="R989" s="336"/>
      <c r="S989" s="336"/>
      <c r="T989" s="336"/>
      <c r="U989" s="336"/>
    </row>
    <row r="990" spans="15:21">
      <c r="O990" s="336"/>
      <c r="R990" s="336"/>
      <c r="S990" s="336"/>
      <c r="T990" s="336"/>
      <c r="U990" s="336"/>
    </row>
    <row r="991" spans="15:21">
      <c r="O991" s="336"/>
      <c r="R991" s="336"/>
      <c r="S991" s="336"/>
      <c r="T991" s="336"/>
      <c r="U991" s="336"/>
    </row>
    <row r="992" spans="15:21">
      <c r="O992" s="336"/>
      <c r="R992" s="336"/>
      <c r="S992" s="336"/>
      <c r="T992" s="336"/>
      <c r="U992" s="336"/>
    </row>
    <row r="993" spans="15:21">
      <c r="O993" s="336"/>
      <c r="R993" s="336"/>
      <c r="S993" s="336"/>
      <c r="T993" s="336"/>
      <c r="U993" s="336"/>
    </row>
    <row r="994" spans="15:21">
      <c r="O994" s="336"/>
      <c r="R994" s="336"/>
      <c r="S994" s="336"/>
      <c r="T994" s="336"/>
      <c r="U994" s="336"/>
    </row>
    <row r="995" spans="15:21">
      <c r="O995" s="336"/>
      <c r="R995" s="336"/>
      <c r="S995" s="336"/>
      <c r="T995" s="336"/>
      <c r="U995" s="336"/>
    </row>
    <row r="996" spans="15:21">
      <c r="O996" s="336"/>
      <c r="R996" s="336"/>
      <c r="S996" s="336"/>
      <c r="T996" s="336"/>
      <c r="U996" s="336"/>
    </row>
    <row r="997" spans="15:21">
      <c r="O997" s="336"/>
      <c r="R997" s="336"/>
      <c r="S997" s="336"/>
      <c r="T997" s="336"/>
      <c r="U997" s="336"/>
    </row>
    <row r="998" spans="15:21">
      <c r="O998" s="336"/>
      <c r="R998" s="336"/>
      <c r="S998" s="336"/>
      <c r="T998" s="336"/>
      <c r="U998" s="336"/>
    </row>
    <row r="999" spans="15:21">
      <c r="O999" s="336"/>
      <c r="R999" s="336"/>
      <c r="S999" s="336"/>
      <c r="T999" s="336"/>
      <c r="U999" s="336"/>
    </row>
    <row r="1000" spans="15:21">
      <c r="O1000" s="336"/>
      <c r="R1000" s="336"/>
      <c r="S1000" s="336"/>
      <c r="T1000" s="336"/>
      <c r="U1000" s="336"/>
    </row>
    <row r="1001" spans="15:21">
      <c r="O1001" s="336"/>
      <c r="R1001" s="336"/>
      <c r="S1001" s="336"/>
      <c r="T1001" s="336"/>
      <c r="U1001" s="336"/>
    </row>
    <row r="1002" spans="15:21">
      <c r="O1002" s="336"/>
      <c r="R1002" s="336"/>
      <c r="S1002" s="336"/>
      <c r="T1002" s="336"/>
      <c r="U1002" s="336"/>
    </row>
    <row r="1003" spans="15:21">
      <c r="O1003" s="336"/>
      <c r="R1003" s="336"/>
      <c r="S1003" s="336"/>
      <c r="T1003" s="336"/>
      <c r="U1003" s="336"/>
    </row>
    <row r="1004" spans="15:21">
      <c r="O1004" s="336"/>
      <c r="R1004" s="336"/>
      <c r="S1004" s="336"/>
      <c r="T1004" s="336"/>
      <c r="U1004" s="336"/>
    </row>
    <row r="1005" spans="15:21">
      <c r="O1005" s="336"/>
      <c r="R1005" s="336"/>
      <c r="S1005" s="336"/>
      <c r="T1005" s="336"/>
      <c r="U1005" s="336"/>
    </row>
    <row r="1006" spans="15:21">
      <c r="O1006" s="336"/>
      <c r="R1006" s="336"/>
      <c r="S1006" s="336"/>
      <c r="T1006" s="336"/>
      <c r="U1006" s="336"/>
    </row>
    <row r="1007" spans="15:21">
      <c r="O1007" s="336"/>
      <c r="R1007" s="336"/>
      <c r="S1007" s="336"/>
      <c r="T1007" s="336"/>
      <c r="U1007" s="336"/>
    </row>
    <row r="1008" spans="15:21">
      <c r="O1008" s="336"/>
      <c r="R1008" s="336"/>
      <c r="S1008" s="336"/>
      <c r="T1008" s="336"/>
      <c r="U1008" s="336"/>
    </row>
    <row r="1009" spans="15:21">
      <c r="O1009" s="336"/>
      <c r="R1009" s="336"/>
      <c r="S1009" s="336"/>
      <c r="T1009" s="336"/>
      <c r="U1009" s="336"/>
    </row>
    <row r="1010" spans="15:21">
      <c r="O1010" s="336"/>
      <c r="R1010" s="336"/>
      <c r="S1010" s="336"/>
      <c r="T1010" s="336"/>
      <c r="U1010" s="336"/>
    </row>
    <row r="1011" spans="15:21">
      <c r="O1011" s="336"/>
      <c r="R1011" s="336"/>
      <c r="S1011" s="336"/>
      <c r="T1011" s="336"/>
      <c r="U1011" s="336"/>
    </row>
    <row r="1012" spans="15:21">
      <c r="O1012" s="336"/>
      <c r="R1012" s="336"/>
      <c r="S1012" s="336"/>
      <c r="T1012" s="336"/>
      <c r="U1012" s="336"/>
    </row>
    <row r="1013" spans="15:21">
      <c r="O1013" s="336"/>
      <c r="R1013" s="336"/>
      <c r="S1013" s="336"/>
      <c r="T1013" s="336"/>
      <c r="U1013" s="336"/>
    </row>
    <row r="1014" spans="15:21">
      <c r="O1014" s="336"/>
      <c r="R1014" s="336"/>
      <c r="S1014" s="336"/>
      <c r="T1014" s="336"/>
      <c r="U1014" s="336"/>
    </row>
    <row r="1015" spans="15:21">
      <c r="O1015" s="336"/>
      <c r="R1015" s="336"/>
      <c r="S1015" s="336"/>
      <c r="T1015" s="336"/>
      <c r="U1015" s="336"/>
    </row>
    <row r="1016" spans="15:21">
      <c r="O1016" s="336"/>
      <c r="R1016" s="336"/>
      <c r="S1016" s="336"/>
      <c r="T1016" s="336"/>
      <c r="U1016" s="336"/>
    </row>
    <row r="1017" spans="15:21">
      <c r="O1017" s="336"/>
      <c r="R1017" s="336"/>
      <c r="S1017" s="336"/>
      <c r="T1017" s="336"/>
      <c r="U1017" s="336"/>
    </row>
    <row r="1018" spans="15:21">
      <c r="O1018" s="336"/>
      <c r="R1018" s="336"/>
      <c r="S1018" s="336"/>
      <c r="T1018" s="336"/>
      <c r="U1018" s="336"/>
    </row>
    <row r="1019" spans="15:21">
      <c r="O1019" s="336"/>
      <c r="R1019" s="336"/>
      <c r="S1019" s="336"/>
      <c r="T1019" s="336"/>
      <c r="U1019" s="336"/>
    </row>
    <row r="1020" spans="15:21">
      <c r="O1020" s="336"/>
      <c r="R1020" s="336"/>
      <c r="S1020" s="336"/>
      <c r="T1020" s="336"/>
      <c r="U1020" s="336"/>
    </row>
    <row r="1021" spans="15:21">
      <c r="O1021" s="336"/>
      <c r="R1021" s="336"/>
      <c r="S1021" s="336"/>
      <c r="T1021" s="336"/>
      <c r="U1021" s="336"/>
    </row>
    <row r="1022" spans="15:21">
      <c r="O1022" s="336"/>
      <c r="R1022" s="336"/>
      <c r="S1022" s="336"/>
      <c r="T1022" s="336"/>
      <c r="U1022" s="336"/>
    </row>
    <row r="1023" spans="15:21">
      <c r="O1023" s="336"/>
      <c r="R1023" s="336"/>
      <c r="S1023" s="336"/>
      <c r="T1023" s="336"/>
      <c r="U1023" s="336"/>
    </row>
    <row r="1024" spans="15:21">
      <c r="O1024" s="336"/>
      <c r="R1024" s="336"/>
      <c r="S1024" s="336"/>
      <c r="T1024" s="336"/>
      <c r="U1024" s="336"/>
    </row>
    <row r="1025" spans="15:21">
      <c r="O1025" s="336"/>
      <c r="R1025" s="336"/>
      <c r="S1025" s="336"/>
      <c r="T1025" s="336"/>
      <c r="U1025" s="336"/>
    </row>
    <row r="1026" spans="15:21">
      <c r="O1026" s="336"/>
      <c r="R1026" s="336"/>
      <c r="S1026" s="336"/>
      <c r="T1026" s="336"/>
      <c r="U1026" s="336"/>
    </row>
    <row r="1027" spans="15:21">
      <c r="O1027" s="336"/>
      <c r="R1027" s="336"/>
      <c r="S1027" s="336"/>
      <c r="T1027" s="336"/>
      <c r="U1027" s="336"/>
    </row>
    <row r="1028" spans="15:21">
      <c r="O1028" s="336"/>
      <c r="R1028" s="336"/>
      <c r="S1028" s="336"/>
      <c r="T1028" s="336"/>
      <c r="U1028" s="336"/>
    </row>
    <row r="1029" spans="15:21">
      <c r="O1029" s="336"/>
      <c r="R1029" s="336"/>
      <c r="S1029" s="336"/>
      <c r="T1029" s="336"/>
      <c r="U1029" s="336"/>
    </row>
    <row r="1030" spans="15:21">
      <c r="O1030" s="336"/>
      <c r="R1030" s="336"/>
      <c r="S1030" s="336"/>
      <c r="T1030" s="336"/>
      <c r="U1030" s="336"/>
    </row>
    <row r="1031" spans="15:21">
      <c r="O1031" s="336"/>
      <c r="R1031" s="336"/>
      <c r="S1031" s="336"/>
      <c r="T1031" s="336"/>
      <c r="U1031" s="336"/>
    </row>
    <row r="1032" spans="15:21">
      <c r="O1032" s="336"/>
      <c r="R1032" s="336"/>
      <c r="S1032" s="336"/>
      <c r="T1032" s="336"/>
      <c r="U1032" s="336"/>
    </row>
    <row r="1033" spans="15:21">
      <c r="O1033" s="336"/>
      <c r="R1033" s="336"/>
      <c r="S1033" s="336"/>
      <c r="T1033" s="336"/>
      <c r="U1033" s="336"/>
    </row>
    <row r="1034" spans="15:21">
      <c r="O1034" s="336"/>
      <c r="R1034" s="336"/>
      <c r="S1034" s="336"/>
      <c r="T1034" s="336"/>
      <c r="U1034" s="336"/>
    </row>
    <row r="1035" spans="15:21">
      <c r="O1035" s="336"/>
      <c r="R1035" s="336"/>
      <c r="S1035" s="336"/>
      <c r="T1035" s="336"/>
      <c r="U1035" s="336"/>
    </row>
    <row r="1036" spans="15:21">
      <c r="O1036" s="336"/>
      <c r="R1036" s="336"/>
      <c r="S1036" s="336"/>
      <c r="T1036" s="336"/>
      <c r="U1036" s="336"/>
    </row>
    <row r="1037" spans="15:21">
      <c r="O1037" s="336"/>
      <c r="R1037" s="336"/>
      <c r="S1037" s="336"/>
      <c r="T1037" s="336"/>
      <c r="U1037" s="336"/>
    </row>
    <row r="1038" spans="15:21">
      <c r="O1038" s="336"/>
      <c r="R1038" s="336"/>
      <c r="S1038" s="336"/>
      <c r="T1038" s="336"/>
      <c r="U1038" s="336"/>
    </row>
    <row r="1039" spans="15:21">
      <c r="O1039" s="336"/>
      <c r="R1039" s="336"/>
      <c r="S1039" s="336"/>
      <c r="T1039" s="336"/>
      <c r="U1039" s="336"/>
    </row>
    <row r="1040" spans="15:21">
      <c r="O1040" s="336"/>
      <c r="R1040" s="336"/>
      <c r="S1040" s="336"/>
      <c r="T1040" s="336"/>
      <c r="U1040" s="336"/>
    </row>
    <row r="1041" spans="15:21">
      <c r="O1041" s="336"/>
      <c r="R1041" s="336"/>
      <c r="S1041" s="336"/>
      <c r="T1041" s="336"/>
      <c r="U1041" s="336"/>
    </row>
    <row r="1042" spans="15:21">
      <c r="O1042" s="336"/>
      <c r="R1042" s="336"/>
      <c r="S1042" s="336"/>
      <c r="T1042" s="336"/>
      <c r="U1042" s="336"/>
    </row>
    <row r="1043" spans="15:21">
      <c r="O1043" s="336"/>
      <c r="R1043" s="336"/>
      <c r="S1043" s="336"/>
      <c r="T1043" s="336"/>
      <c r="U1043" s="336"/>
    </row>
    <row r="1044" spans="15:21">
      <c r="O1044" s="336"/>
      <c r="R1044" s="336"/>
      <c r="S1044" s="336"/>
      <c r="T1044" s="336"/>
      <c r="U1044" s="336"/>
    </row>
    <row r="1045" spans="15:21">
      <c r="O1045" s="336"/>
      <c r="R1045" s="336"/>
      <c r="S1045" s="336"/>
      <c r="T1045" s="336"/>
      <c r="U1045" s="336"/>
    </row>
    <row r="1046" spans="15:21">
      <c r="O1046" s="336"/>
      <c r="R1046" s="336"/>
      <c r="S1046" s="336"/>
      <c r="T1046" s="336"/>
      <c r="U1046" s="336"/>
    </row>
    <row r="1047" spans="15:21">
      <c r="O1047" s="336"/>
      <c r="R1047" s="336"/>
      <c r="S1047" s="336"/>
      <c r="T1047" s="336"/>
      <c r="U1047" s="336"/>
    </row>
    <row r="1048" spans="15:21">
      <c r="O1048" s="336"/>
      <c r="R1048" s="336"/>
      <c r="S1048" s="336"/>
      <c r="T1048" s="336"/>
      <c r="U1048" s="336"/>
    </row>
    <row r="1049" spans="15:21">
      <c r="O1049" s="336"/>
      <c r="R1049" s="336"/>
      <c r="S1049" s="336"/>
      <c r="T1049" s="336"/>
      <c r="U1049" s="336"/>
    </row>
    <row r="1050" spans="15:21">
      <c r="O1050" s="336"/>
      <c r="R1050" s="336"/>
      <c r="S1050" s="336"/>
      <c r="T1050" s="336"/>
      <c r="U1050" s="336"/>
    </row>
    <row r="1051" spans="15:21">
      <c r="O1051" s="336"/>
      <c r="R1051" s="336"/>
      <c r="S1051" s="336"/>
      <c r="T1051" s="336"/>
      <c r="U1051" s="336"/>
    </row>
    <row r="1052" spans="15:21">
      <c r="O1052" s="336"/>
      <c r="R1052" s="336"/>
      <c r="S1052" s="336"/>
      <c r="T1052" s="336"/>
      <c r="U1052" s="336"/>
    </row>
    <row r="1053" spans="15:21">
      <c r="O1053" s="336"/>
      <c r="R1053" s="336"/>
      <c r="S1053" s="336"/>
      <c r="T1053" s="336"/>
      <c r="U1053" s="336"/>
    </row>
    <row r="1054" spans="15:21">
      <c r="O1054" s="336"/>
      <c r="R1054" s="336"/>
      <c r="S1054" s="336"/>
      <c r="T1054" s="336"/>
      <c r="U1054" s="336"/>
    </row>
    <row r="1055" spans="15:21">
      <c r="O1055" s="336"/>
      <c r="R1055" s="336"/>
      <c r="S1055" s="336"/>
      <c r="T1055" s="336"/>
      <c r="U1055" s="336"/>
    </row>
    <row r="1056" spans="15:21">
      <c r="O1056" s="336"/>
      <c r="R1056" s="336"/>
      <c r="S1056" s="336"/>
      <c r="T1056" s="336"/>
      <c r="U1056" s="336"/>
    </row>
    <row r="1057" spans="15:21">
      <c r="O1057" s="336"/>
      <c r="R1057" s="336"/>
      <c r="S1057" s="336"/>
      <c r="T1057" s="336"/>
      <c r="U1057" s="336"/>
    </row>
    <row r="1058" spans="15:21">
      <c r="O1058" s="336"/>
      <c r="R1058" s="336"/>
      <c r="S1058" s="336"/>
      <c r="T1058" s="336"/>
      <c r="U1058" s="336"/>
    </row>
    <row r="1059" spans="15:21">
      <c r="O1059" s="336"/>
      <c r="R1059" s="336"/>
      <c r="S1059" s="336"/>
      <c r="T1059" s="336"/>
      <c r="U1059" s="336"/>
    </row>
    <row r="1060" spans="15:21">
      <c r="O1060" s="336"/>
      <c r="R1060" s="336"/>
      <c r="S1060" s="336"/>
      <c r="T1060" s="336"/>
      <c r="U1060" s="336"/>
    </row>
    <row r="1061" spans="15:21">
      <c r="O1061" s="336"/>
      <c r="R1061" s="336"/>
      <c r="S1061" s="336"/>
      <c r="T1061" s="336"/>
      <c r="U1061" s="336"/>
    </row>
    <row r="1062" spans="15:21">
      <c r="O1062" s="336"/>
      <c r="R1062" s="336"/>
      <c r="S1062" s="336"/>
      <c r="T1062" s="336"/>
      <c r="U1062" s="336"/>
    </row>
    <row r="1063" spans="15:21">
      <c r="O1063" s="336"/>
      <c r="R1063" s="336"/>
      <c r="S1063" s="336"/>
      <c r="T1063" s="336"/>
      <c r="U1063" s="336"/>
    </row>
    <row r="1064" spans="15:21">
      <c r="O1064" s="336"/>
      <c r="R1064" s="336"/>
      <c r="S1064" s="336"/>
      <c r="T1064" s="336"/>
      <c r="U1064" s="336"/>
    </row>
    <row r="1065" spans="15:21">
      <c r="O1065" s="336"/>
      <c r="R1065" s="336"/>
      <c r="S1065" s="336"/>
      <c r="T1065" s="336"/>
      <c r="U1065" s="336"/>
    </row>
    <row r="1066" spans="15:21">
      <c r="O1066" s="336"/>
      <c r="R1066" s="336"/>
      <c r="S1066" s="336"/>
      <c r="T1066" s="336"/>
      <c r="U1066" s="336"/>
    </row>
    <row r="1067" spans="15:21">
      <c r="O1067" s="336"/>
      <c r="R1067" s="336"/>
      <c r="S1067" s="336"/>
      <c r="T1067" s="336"/>
      <c r="U1067" s="336"/>
    </row>
    <row r="1068" spans="15:21">
      <c r="O1068" s="336"/>
      <c r="R1068" s="336"/>
      <c r="S1068" s="336"/>
      <c r="T1068" s="336"/>
      <c r="U1068" s="336"/>
    </row>
    <row r="1069" spans="15:21">
      <c r="O1069" s="336"/>
      <c r="R1069" s="336"/>
      <c r="S1069" s="336"/>
      <c r="T1069" s="336"/>
      <c r="U1069" s="336"/>
    </row>
    <row r="1070" spans="15:21">
      <c r="O1070" s="336"/>
      <c r="R1070" s="336"/>
      <c r="S1070" s="336"/>
      <c r="T1070" s="336"/>
      <c r="U1070" s="336"/>
    </row>
    <row r="1071" spans="15:21">
      <c r="O1071" s="336"/>
      <c r="R1071" s="336"/>
      <c r="S1071" s="336"/>
      <c r="T1071" s="336"/>
      <c r="U1071" s="336"/>
    </row>
    <row r="1072" spans="15:21">
      <c r="O1072" s="336"/>
      <c r="R1072" s="336"/>
      <c r="S1072" s="336"/>
      <c r="T1072" s="336"/>
      <c r="U1072" s="336"/>
    </row>
    <row r="1073" spans="15:21">
      <c r="O1073" s="336"/>
      <c r="R1073" s="336"/>
      <c r="S1073" s="336"/>
      <c r="T1073" s="336"/>
      <c r="U1073" s="336"/>
    </row>
    <row r="1074" spans="15:21">
      <c r="O1074" s="336"/>
      <c r="R1074" s="336"/>
      <c r="S1074" s="336"/>
      <c r="T1074" s="336"/>
      <c r="U1074" s="336"/>
    </row>
    <row r="1075" spans="15:21">
      <c r="O1075" s="336"/>
      <c r="R1075" s="336"/>
      <c r="S1075" s="336"/>
      <c r="T1075" s="336"/>
      <c r="U1075" s="336"/>
    </row>
    <row r="1076" spans="15:21">
      <c r="O1076" s="336"/>
      <c r="R1076" s="336"/>
      <c r="S1076" s="336"/>
      <c r="T1076" s="336"/>
      <c r="U1076" s="336"/>
    </row>
    <row r="1077" spans="15:21">
      <c r="O1077" s="336"/>
      <c r="R1077" s="336"/>
      <c r="S1077" s="336"/>
      <c r="T1077" s="336"/>
      <c r="U1077" s="336"/>
    </row>
    <row r="1078" spans="15:21">
      <c r="O1078" s="336"/>
      <c r="R1078" s="336"/>
      <c r="S1078" s="336"/>
      <c r="T1078" s="336"/>
      <c r="U1078" s="336"/>
    </row>
    <row r="1079" spans="15:21">
      <c r="O1079" s="336"/>
      <c r="R1079" s="336"/>
      <c r="S1079" s="336"/>
      <c r="T1079" s="336"/>
      <c r="U1079" s="336"/>
    </row>
    <row r="1080" spans="15:21">
      <c r="O1080" s="336"/>
      <c r="R1080" s="336"/>
      <c r="S1080" s="336"/>
      <c r="T1080" s="336"/>
      <c r="U1080" s="336"/>
    </row>
    <row r="1081" spans="15:21">
      <c r="O1081" s="336"/>
      <c r="R1081" s="336"/>
      <c r="S1081" s="336"/>
      <c r="T1081" s="336"/>
      <c r="U1081" s="336"/>
    </row>
    <row r="1082" spans="15:21">
      <c r="O1082" s="336"/>
      <c r="R1082" s="336"/>
      <c r="S1082" s="336"/>
      <c r="T1082" s="336"/>
      <c r="U1082" s="336"/>
    </row>
    <row r="1083" spans="15:21">
      <c r="O1083" s="336"/>
      <c r="R1083" s="336"/>
      <c r="S1083" s="336"/>
      <c r="T1083" s="336"/>
      <c r="U1083" s="336"/>
    </row>
    <row r="1084" spans="15:21">
      <c r="O1084" s="336"/>
      <c r="R1084" s="336"/>
      <c r="S1084" s="336"/>
      <c r="T1084" s="336"/>
      <c r="U1084" s="336"/>
    </row>
    <row r="1085" spans="15:21">
      <c r="O1085" s="336"/>
      <c r="R1085" s="336"/>
      <c r="S1085" s="336"/>
      <c r="T1085" s="336"/>
      <c r="U1085" s="336"/>
    </row>
    <row r="1086" spans="15:21">
      <c r="O1086" s="336"/>
      <c r="R1086" s="336"/>
      <c r="S1086" s="336"/>
      <c r="T1086" s="336"/>
      <c r="U1086" s="336"/>
    </row>
    <row r="1087" spans="15:21">
      <c r="O1087" s="336"/>
      <c r="R1087" s="336"/>
      <c r="S1087" s="336"/>
      <c r="T1087" s="336"/>
      <c r="U1087" s="336"/>
    </row>
    <row r="1088" spans="15:21">
      <c r="O1088" s="336"/>
      <c r="R1088" s="336"/>
      <c r="S1088" s="336"/>
      <c r="T1088" s="336"/>
      <c r="U1088" s="336"/>
    </row>
    <row r="1089" spans="15:21">
      <c r="O1089" s="336"/>
      <c r="R1089" s="336"/>
      <c r="S1089" s="336"/>
      <c r="T1089" s="336"/>
      <c r="U1089" s="336"/>
    </row>
    <row r="1090" spans="15:21">
      <c r="O1090" s="336"/>
      <c r="R1090" s="336"/>
      <c r="S1090" s="336"/>
      <c r="T1090" s="336"/>
      <c r="U1090" s="336"/>
    </row>
    <row r="1091" spans="15:21">
      <c r="O1091" s="336"/>
      <c r="R1091" s="336"/>
      <c r="S1091" s="336"/>
      <c r="T1091" s="336"/>
      <c r="U1091" s="336"/>
    </row>
    <row r="1092" spans="15:21">
      <c r="O1092" s="336"/>
      <c r="R1092" s="336"/>
      <c r="S1092" s="336"/>
      <c r="T1092" s="336"/>
      <c r="U1092" s="336"/>
    </row>
    <row r="1093" spans="15:21">
      <c r="O1093" s="336"/>
      <c r="R1093" s="336"/>
      <c r="S1093" s="336"/>
      <c r="T1093" s="336"/>
      <c r="U1093" s="336"/>
    </row>
    <row r="1094" spans="15:21">
      <c r="O1094" s="336"/>
      <c r="R1094" s="336"/>
      <c r="S1094" s="336"/>
      <c r="T1094" s="336"/>
      <c r="U1094" s="336"/>
    </row>
    <row r="1095" spans="15:21">
      <c r="O1095" s="336"/>
      <c r="R1095" s="336"/>
      <c r="S1095" s="336"/>
      <c r="T1095" s="336"/>
      <c r="U1095" s="336"/>
    </row>
    <row r="1096" spans="15:21">
      <c r="O1096" s="336"/>
      <c r="R1096" s="336"/>
      <c r="S1096" s="336"/>
      <c r="T1096" s="336"/>
      <c r="U1096" s="336"/>
    </row>
    <row r="1097" spans="15:21">
      <c r="O1097" s="336"/>
      <c r="R1097" s="336"/>
      <c r="S1097" s="336"/>
      <c r="T1097" s="336"/>
      <c r="U1097" s="336"/>
    </row>
    <row r="1098" spans="15:21">
      <c r="O1098" s="336"/>
      <c r="R1098" s="336"/>
      <c r="S1098" s="336"/>
      <c r="T1098" s="336"/>
      <c r="U1098" s="336"/>
    </row>
    <row r="1099" spans="15:21">
      <c r="O1099" s="336"/>
      <c r="R1099" s="336"/>
      <c r="S1099" s="336"/>
      <c r="T1099" s="336"/>
      <c r="U1099" s="336"/>
    </row>
    <row r="1100" spans="15:21">
      <c r="O1100" s="336"/>
      <c r="R1100" s="336"/>
      <c r="S1100" s="336"/>
      <c r="T1100" s="336"/>
      <c r="U1100" s="336"/>
    </row>
    <row r="1101" spans="15:21">
      <c r="O1101" s="336"/>
      <c r="R1101" s="336"/>
      <c r="S1101" s="336"/>
      <c r="T1101" s="336"/>
      <c r="U1101" s="336"/>
    </row>
    <row r="1102" spans="15:21">
      <c r="O1102" s="336"/>
      <c r="R1102" s="336"/>
      <c r="S1102" s="336"/>
      <c r="T1102" s="336"/>
      <c r="U1102" s="336"/>
    </row>
    <row r="1103" spans="15:21">
      <c r="O1103" s="336"/>
      <c r="R1103" s="336"/>
      <c r="S1103" s="336"/>
      <c r="T1103" s="336"/>
      <c r="U1103" s="336"/>
    </row>
    <row r="1104" spans="15:21">
      <c r="O1104" s="336"/>
      <c r="R1104" s="336"/>
      <c r="S1104" s="336"/>
      <c r="T1104" s="336"/>
      <c r="U1104" s="336"/>
    </row>
    <row r="1105" spans="15:21">
      <c r="O1105" s="336"/>
      <c r="R1105" s="336"/>
      <c r="S1105" s="336"/>
      <c r="T1105" s="336"/>
      <c r="U1105" s="336"/>
    </row>
    <row r="1106" spans="15:21">
      <c r="O1106" s="336"/>
      <c r="R1106" s="336"/>
      <c r="S1106" s="336"/>
      <c r="T1106" s="336"/>
      <c r="U1106" s="336"/>
    </row>
    <row r="1107" spans="15:21">
      <c r="O1107" s="336"/>
      <c r="R1107" s="336"/>
      <c r="S1107" s="336"/>
      <c r="T1107" s="336"/>
      <c r="U1107" s="336"/>
    </row>
    <row r="1108" spans="15:21">
      <c r="O1108" s="336"/>
      <c r="R1108" s="336"/>
      <c r="S1108" s="336"/>
      <c r="T1108" s="336"/>
      <c r="U1108" s="336"/>
    </row>
    <row r="1109" spans="15:21">
      <c r="O1109" s="336"/>
      <c r="R1109" s="336"/>
      <c r="S1109" s="336"/>
      <c r="T1109" s="336"/>
      <c r="U1109" s="336"/>
    </row>
    <row r="1110" spans="15:21">
      <c r="O1110" s="336"/>
      <c r="R1110" s="336"/>
      <c r="S1110" s="336"/>
      <c r="T1110" s="336"/>
      <c r="U1110" s="336"/>
    </row>
    <row r="1111" spans="15:21">
      <c r="O1111" s="336"/>
      <c r="R1111" s="336"/>
      <c r="S1111" s="336"/>
      <c r="T1111" s="336"/>
      <c r="U1111" s="336"/>
    </row>
    <row r="1112" spans="15:21">
      <c r="O1112" s="336"/>
      <c r="R1112" s="336"/>
      <c r="S1112" s="336"/>
      <c r="T1112" s="336"/>
      <c r="U1112" s="336"/>
    </row>
    <row r="1113" spans="15:21">
      <c r="O1113" s="336"/>
      <c r="R1113" s="336"/>
      <c r="S1113" s="336"/>
      <c r="T1113" s="336"/>
      <c r="U1113" s="336"/>
    </row>
    <row r="1114" spans="15:21">
      <c r="O1114" s="336"/>
      <c r="R1114" s="336"/>
      <c r="S1114" s="336"/>
      <c r="T1114" s="336"/>
      <c r="U1114" s="336"/>
    </row>
    <row r="1115" spans="15:21">
      <c r="O1115" s="336"/>
      <c r="R1115" s="336"/>
      <c r="S1115" s="336"/>
      <c r="T1115" s="336"/>
      <c r="U1115" s="336"/>
    </row>
    <row r="1116" spans="15:21">
      <c r="O1116" s="336"/>
      <c r="R1116" s="336"/>
      <c r="S1116" s="336"/>
      <c r="T1116" s="336"/>
      <c r="U1116" s="336"/>
    </row>
    <row r="1117" spans="15:21">
      <c r="O1117" s="336"/>
      <c r="R1117" s="336"/>
      <c r="S1117" s="336"/>
      <c r="T1117" s="336"/>
      <c r="U1117" s="336"/>
    </row>
    <row r="1118" spans="15:21">
      <c r="O1118" s="336"/>
      <c r="R1118" s="336"/>
      <c r="S1118" s="336"/>
      <c r="T1118" s="336"/>
      <c r="U1118" s="336"/>
    </row>
    <row r="1119" spans="15:21">
      <c r="O1119" s="336"/>
      <c r="R1119" s="336"/>
      <c r="S1119" s="336"/>
      <c r="T1119" s="336"/>
      <c r="U1119" s="336"/>
    </row>
    <row r="1120" spans="15:21">
      <c r="O1120" s="336"/>
      <c r="R1120" s="336"/>
      <c r="S1120" s="336"/>
      <c r="T1120" s="336"/>
      <c r="U1120" s="336"/>
    </row>
    <row r="1121" spans="15:21">
      <c r="O1121" s="336"/>
      <c r="R1121" s="336"/>
      <c r="S1121" s="336"/>
      <c r="T1121" s="336"/>
      <c r="U1121" s="336"/>
    </row>
    <row r="1122" spans="15:21">
      <c r="O1122" s="336"/>
      <c r="R1122" s="336"/>
      <c r="S1122" s="336"/>
      <c r="T1122" s="336"/>
      <c r="U1122" s="336"/>
    </row>
    <row r="1123" spans="15:21">
      <c r="O1123" s="336"/>
      <c r="R1123" s="336"/>
      <c r="S1123" s="336"/>
      <c r="T1123" s="336"/>
      <c r="U1123" s="336"/>
    </row>
    <row r="1124" spans="15:21">
      <c r="O1124" s="336"/>
      <c r="R1124" s="336"/>
      <c r="S1124" s="336"/>
      <c r="T1124" s="336"/>
      <c r="U1124" s="336"/>
    </row>
    <row r="1125" spans="15:21">
      <c r="O1125" s="336"/>
      <c r="R1125" s="336"/>
      <c r="S1125" s="336"/>
      <c r="T1125" s="336"/>
      <c r="U1125" s="336"/>
    </row>
    <row r="1126" spans="15:21">
      <c r="O1126" s="336"/>
      <c r="R1126" s="336"/>
      <c r="S1126" s="336"/>
      <c r="T1126" s="336"/>
      <c r="U1126" s="336"/>
    </row>
    <row r="1127" spans="15:21">
      <c r="O1127" s="336"/>
      <c r="R1127" s="336"/>
      <c r="S1127" s="336"/>
      <c r="T1127" s="336"/>
      <c r="U1127" s="336"/>
    </row>
    <row r="1128" spans="15:21">
      <c r="O1128" s="336"/>
      <c r="R1128" s="336"/>
      <c r="S1128" s="336"/>
      <c r="T1128" s="336"/>
      <c r="U1128" s="336"/>
    </row>
    <row r="1129" spans="15:21">
      <c r="O1129" s="336"/>
      <c r="R1129" s="336"/>
      <c r="S1129" s="336"/>
      <c r="T1129" s="336"/>
      <c r="U1129" s="336"/>
    </row>
    <row r="1130" spans="15:21">
      <c r="O1130" s="336"/>
      <c r="R1130" s="336"/>
      <c r="S1130" s="336"/>
      <c r="T1130" s="336"/>
      <c r="U1130" s="336"/>
    </row>
    <row r="1131" spans="15:21">
      <c r="O1131" s="336"/>
      <c r="R1131" s="336"/>
      <c r="S1131" s="336"/>
      <c r="T1131" s="336"/>
      <c r="U1131" s="336"/>
    </row>
    <row r="1132" spans="15:21">
      <c r="O1132" s="336"/>
      <c r="R1132" s="336"/>
      <c r="S1132" s="336"/>
      <c r="T1132" s="336"/>
      <c r="U1132" s="336"/>
    </row>
    <row r="1133" spans="15:21">
      <c r="O1133" s="336"/>
      <c r="R1133" s="336"/>
      <c r="S1133" s="336"/>
      <c r="T1133" s="336"/>
      <c r="U1133" s="336"/>
    </row>
    <row r="1134" spans="15:21">
      <c r="O1134" s="336"/>
      <c r="R1134" s="336"/>
      <c r="S1134" s="336"/>
      <c r="T1134" s="336"/>
      <c r="U1134" s="336"/>
    </row>
    <row r="1135" spans="15:21">
      <c r="O1135" s="336"/>
      <c r="R1135" s="336"/>
      <c r="S1135" s="336"/>
      <c r="T1135" s="336"/>
      <c r="U1135" s="336"/>
    </row>
    <row r="1136" spans="15:21">
      <c r="O1136" s="336"/>
      <c r="R1136" s="336"/>
      <c r="S1136" s="336"/>
      <c r="T1136" s="336"/>
      <c r="U1136" s="336"/>
    </row>
    <row r="1137" spans="15:21">
      <c r="O1137" s="336"/>
      <c r="R1137" s="336"/>
      <c r="S1137" s="336"/>
      <c r="T1137" s="336"/>
      <c r="U1137" s="336"/>
    </row>
    <row r="1138" spans="15:21">
      <c r="O1138" s="336"/>
      <c r="R1138" s="336"/>
      <c r="S1138" s="336"/>
      <c r="T1138" s="336"/>
      <c r="U1138" s="336"/>
    </row>
    <row r="1139" spans="15:21">
      <c r="O1139" s="336"/>
      <c r="R1139" s="336"/>
      <c r="S1139" s="336"/>
      <c r="T1139" s="336"/>
      <c r="U1139" s="336"/>
    </row>
    <row r="1140" spans="15:21">
      <c r="O1140" s="336"/>
      <c r="R1140" s="336"/>
      <c r="S1140" s="336"/>
      <c r="T1140" s="336"/>
      <c r="U1140" s="336"/>
    </row>
    <row r="1141" spans="15:21">
      <c r="O1141" s="336"/>
      <c r="R1141" s="336"/>
      <c r="S1141" s="336"/>
      <c r="T1141" s="336"/>
      <c r="U1141" s="336"/>
    </row>
    <row r="1142" spans="15:21">
      <c r="O1142" s="336"/>
      <c r="R1142" s="336"/>
      <c r="S1142" s="336"/>
      <c r="T1142" s="336"/>
      <c r="U1142" s="336"/>
    </row>
    <row r="1143" spans="15:21">
      <c r="O1143" s="336"/>
      <c r="R1143" s="336"/>
      <c r="S1143" s="336"/>
      <c r="T1143" s="336"/>
      <c r="U1143" s="336"/>
    </row>
    <row r="1144" spans="15:21">
      <c r="O1144" s="336"/>
      <c r="R1144" s="336"/>
      <c r="S1144" s="336"/>
      <c r="T1144" s="336"/>
      <c r="U1144" s="336"/>
    </row>
    <row r="1145" spans="15:21">
      <c r="O1145" s="336"/>
      <c r="R1145" s="336"/>
      <c r="S1145" s="336"/>
      <c r="T1145" s="336"/>
      <c r="U1145" s="336"/>
    </row>
    <row r="1146" spans="15:21">
      <c r="O1146" s="336"/>
      <c r="R1146" s="336"/>
      <c r="S1146" s="336"/>
      <c r="T1146" s="336"/>
      <c r="U1146" s="336"/>
    </row>
    <row r="1147" spans="15:21">
      <c r="O1147" s="336"/>
      <c r="R1147" s="336"/>
      <c r="S1147" s="336"/>
      <c r="T1147" s="336"/>
      <c r="U1147" s="336"/>
    </row>
    <row r="1148" spans="15:21">
      <c r="O1148" s="336"/>
      <c r="R1148" s="336"/>
      <c r="S1148" s="336"/>
      <c r="T1148" s="336"/>
      <c r="U1148" s="336"/>
    </row>
    <row r="1149" spans="15:21">
      <c r="O1149" s="336"/>
      <c r="R1149" s="336"/>
      <c r="S1149" s="336"/>
      <c r="T1149" s="336"/>
      <c r="U1149" s="336"/>
    </row>
    <row r="1150" spans="15:21">
      <c r="O1150" s="336"/>
      <c r="R1150" s="336"/>
      <c r="S1150" s="336"/>
      <c r="T1150" s="336"/>
      <c r="U1150" s="336"/>
    </row>
    <row r="1151" spans="15:21">
      <c r="O1151" s="336"/>
      <c r="R1151" s="336"/>
      <c r="S1151" s="336"/>
      <c r="T1151" s="336"/>
      <c r="U1151" s="336"/>
    </row>
    <row r="1152" spans="15:21">
      <c r="O1152" s="336"/>
      <c r="R1152" s="336"/>
      <c r="S1152" s="336"/>
      <c r="T1152" s="336"/>
      <c r="U1152" s="336"/>
    </row>
    <row r="1153" spans="15:21">
      <c r="O1153" s="336"/>
      <c r="R1153" s="336"/>
      <c r="S1153" s="336"/>
      <c r="T1153" s="336"/>
      <c r="U1153" s="336"/>
    </row>
    <row r="1154" spans="15:21">
      <c r="O1154" s="336"/>
      <c r="R1154" s="336"/>
      <c r="S1154" s="336"/>
      <c r="T1154" s="336"/>
      <c r="U1154" s="336"/>
    </row>
    <row r="1155" spans="15:21">
      <c r="O1155" s="336"/>
      <c r="R1155" s="336"/>
      <c r="S1155" s="336"/>
      <c r="T1155" s="336"/>
      <c r="U1155" s="336"/>
    </row>
    <row r="1156" spans="15:21">
      <c r="O1156" s="336"/>
      <c r="R1156" s="336"/>
      <c r="S1156" s="336"/>
      <c r="T1156" s="336"/>
      <c r="U1156" s="336"/>
    </row>
    <row r="1157" spans="15:21">
      <c r="O1157" s="336"/>
      <c r="R1157" s="336"/>
      <c r="S1157" s="336"/>
      <c r="T1157" s="336"/>
      <c r="U1157" s="336"/>
    </row>
    <row r="1158" spans="15:21">
      <c r="O1158" s="336"/>
      <c r="R1158" s="336"/>
      <c r="S1158" s="336"/>
      <c r="T1158" s="336"/>
      <c r="U1158" s="336"/>
    </row>
    <row r="1159" spans="15:21">
      <c r="O1159" s="336"/>
      <c r="R1159" s="336"/>
      <c r="S1159" s="336"/>
      <c r="T1159" s="336"/>
      <c r="U1159" s="336"/>
    </row>
    <row r="1160" spans="15:21">
      <c r="O1160" s="336"/>
      <c r="R1160" s="336"/>
      <c r="S1160" s="336"/>
      <c r="T1160" s="336"/>
      <c r="U1160" s="336"/>
    </row>
    <row r="1161" spans="15:21">
      <c r="O1161" s="336"/>
      <c r="R1161" s="336"/>
      <c r="S1161" s="336"/>
      <c r="T1161" s="336"/>
      <c r="U1161" s="336"/>
    </row>
    <row r="1162" spans="15:21">
      <c r="O1162" s="336"/>
      <c r="R1162" s="336"/>
      <c r="S1162" s="336"/>
      <c r="T1162" s="336"/>
      <c r="U1162" s="336"/>
    </row>
    <row r="1163" spans="15:21">
      <c r="O1163" s="336"/>
      <c r="R1163" s="336"/>
      <c r="S1163" s="336"/>
      <c r="T1163" s="336"/>
      <c r="U1163" s="336"/>
    </row>
    <row r="1164" spans="15:21">
      <c r="O1164" s="336"/>
      <c r="R1164" s="336"/>
      <c r="S1164" s="336"/>
      <c r="T1164" s="336"/>
      <c r="U1164" s="336"/>
    </row>
    <row r="1165" spans="15:21">
      <c r="O1165" s="336"/>
      <c r="R1165" s="336"/>
      <c r="S1165" s="336"/>
      <c r="T1165" s="336"/>
      <c r="U1165" s="336"/>
    </row>
    <row r="1166" spans="15:21">
      <c r="O1166" s="336"/>
      <c r="R1166" s="336"/>
      <c r="S1166" s="336"/>
      <c r="T1166" s="336"/>
      <c r="U1166" s="336"/>
    </row>
    <row r="1167" spans="15:21">
      <c r="O1167" s="336"/>
      <c r="R1167" s="336"/>
      <c r="S1167" s="336"/>
      <c r="T1167" s="336"/>
      <c r="U1167" s="336"/>
    </row>
    <row r="1168" spans="15:21">
      <c r="O1168" s="336"/>
      <c r="R1168" s="336"/>
      <c r="S1168" s="336"/>
      <c r="T1168" s="336"/>
      <c r="U1168" s="336"/>
    </row>
    <row r="1169" spans="15:21">
      <c r="O1169" s="336"/>
      <c r="R1169" s="336"/>
      <c r="S1169" s="336"/>
      <c r="T1169" s="336"/>
      <c r="U1169" s="336"/>
    </row>
    <row r="1170" spans="15:21">
      <c r="O1170" s="336"/>
      <c r="R1170" s="336"/>
      <c r="S1170" s="336"/>
      <c r="T1170" s="336"/>
      <c r="U1170" s="336"/>
    </row>
    <row r="1171" spans="15:21">
      <c r="O1171" s="336"/>
      <c r="R1171" s="336"/>
      <c r="S1171" s="336"/>
      <c r="T1171" s="336"/>
      <c r="U1171" s="336"/>
    </row>
    <row r="1172" spans="15:21">
      <c r="O1172" s="336"/>
      <c r="R1172" s="336"/>
      <c r="S1172" s="336"/>
      <c r="T1172" s="336"/>
      <c r="U1172" s="336"/>
    </row>
    <row r="1173" spans="15:21">
      <c r="O1173" s="336"/>
      <c r="R1173" s="336"/>
      <c r="S1173" s="336"/>
      <c r="T1173" s="336"/>
      <c r="U1173" s="336"/>
    </row>
    <row r="1174" spans="15:21">
      <c r="O1174" s="336"/>
      <c r="R1174" s="336"/>
      <c r="S1174" s="336"/>
      <c r="T1174" s="336"/>
      <c r="U1174" s="336"/>
    </row>
    <row r="1175" spans="15:21">
      <c r="O1175" s="336"/>
      <c r="R1175" s="336"/>
      <c r="S1175" s="336"/>
      <c r="T1175" s="336"/>
      <c r="U1175" s="336"/>
    </row>
    <row r="1176" spans="15:21">
      <c r="O1176" s="336"/>
      <c r="R1176" s="336"/>
      <c r="S1176" s="336"/>
      <c r="T1176" s="336"/>
      <c r="U1176" s="336"/>
    </row>
    <row r="1177" spans="15:21">
      <c r="O1177" s="336"/>
      <c r="R1177" s="336"/>
      <c r="S1177" s="336"/>
      <c r="T1177" s="336"/>
      <c r="U1177" s="336"/>
    </row>
    <row r="1178" spans="15:21">
      <c r="O1178" s="336"/>
      <c r="R1178" s="336"/>
      <c r="S1178" s="336"/>
      <c r="T1178" s="336"/>
      <c r="U1178" s="336"/>
    </row>
    <row r="1179" spans="15:21">
      <c r="O1179" s="336"/>
      <c r="R1179" s="336"/>
      <c r="S1179" s="336"/>
      <c r="T1179" s="336"/>
      <c r="U1179" s="336"/>
    </row>
    <row r="1180" spans="15:21">
      <c r="O1180" s="336"/>
      <c r="R1180" s="336"/>
      <c r="S1180" s="336"/>
      <c r="T1180" s="336"/>
      <c r="U1180" s="336"/>
    </row>
    <row r="1181" spans="15:21">
      <c r="O1181" s="336"/>
      <c r="R1181" s="336"/>
      <c r="S1181" s="336"/>
      <c r="T1181" s="336"/>
      <c r="U1181" s="336"/>
    </row>
    <row r="1182" spans="15:21">
      <c r="O1182" s="336"/>
      <c r="R1182" s="336"/>
      <c r="S1182" s="336"/>
      <c r="T1182" s="336"/>
      <c r="U1182" s="336"/>
    </row>
    <row r="1183" spans="15:21">
      <c r="O1183" s="336"/>
      <c r="R1183" s="336"/>
      <c r="S1183" s="336"/>
      <c r="T1183" s="336"/>
      <c r="U1183" s="336"/>
    </row>
    <row r="1184" spans="15:21">
      <c r="O1184" s="336"/>
      <c r="R1184" s="336"/>
      <c r="S1184" s="336"/>
      <c r="T1184" s="336"/>
      <c r="U1184" s="336"/>
    </row>
    <row r="1185" spans="15:21">
      <c r="O1185" s="336"/>
      <c r="R1185" s="336"/>
      <c r="S1185" s="336"/>
      <c r="T1185" s="336"/>
      <c r="U1185" s="336"/>
    </row>
    <row r="1186" spans="15:21">
      <c r="O1186" s="336"/>
      <c r="R1186" s="336"/>
      <c r="S1186" s="336"/>
      <c r="T1186" s="336"/>
      <c r="U1186" s="336"/>
    </row>
    <row r="1187" spans="15:21">
      <c r="O1187" s="336"/>
      <c r="R1187" s="336"/>
      <c r="S1187" s="336"/>
      <c r="T1187" s="336"/>
      <c r="U1187" s="336"/>
    </row>
    <row r="1188" spans="15:21">
      <c r="O1188" s="336"/>
      <c r="R1188" s="336"/>
      <c r="S1188" s="336"/>
      <c r="T1188" s="336"/>
      <c r="U1188" s="336"/>
    </row>
    <row r="1189" spans="15:21">
      <c r="O1189" s="336"/>
      <c r="R1189" s="336"/>
      <c r="S1189" s="336"/>
      <c r="T1189" s="336"/>
      <c r="U1189" s="336"/>
    </row>
    <row r="1190" spans="15:21">
      <c r="O1190" s="336"/>
      <c r="R1190" s="336"/>
      <c r="S1190" s="336"/>
      <c r="T1190" s="336"/>
      <c r="U1190" s="336"/>
    </row>
    <row r="1191" spans="15:21">
      <c r="O1191" s="336"/>
      <c r="R1191" s="336"/>
      <c r="S1191" s="336"/>
      <c r="T1191" s="336"/>
      <c r="U1191" s="336"/>
    </row>
    <row r="1192" spans="15:21">
      <c r="O1192" s="336"/>
      <c r="R1192" s="336"/>
      <c r="S1192" s="336"/>
      <c r="T1192" s="336"/>
      <c r="U1192" s="336"/>
    </row>
    <row r="1193" spans="15:21">
      <c r="O1193" s="336"/>
      <c r="R1193" s="336"/>
      <c r="S1193" s="336"/>
      <c r="T1193" s="336"/>
      <c r="U1193" s="336"/>
    </row>
    <row r="1194" spans="15:21">
      <c r="O1194" s="336"/>
      <c r="R1194" s="336"/>
      <c r="S1194" s="336"/>
      <c r="T1194" s="336"/>
      <c r="U1194" s="336"/>
    </row>
    <row r="1195" spans="15:21">
      <c r="O1195" s="336"/>
      <c r="R1195" s="336"/>
      <c r="S1195" s="336"/>
      <c r="T1195" s="336"/>
      <c r="U1195" s="336"/>
    </row>
    <row r="1196" spans="15:21">
      <c r="O1196" s="336"/>
      <c r="R1196" s="336"/>
      <c r="S1196" s="336"/>
      <c r="T1196" s="336"/>
      <c r="U1196" s="336"/>
    </row>
    <row r="1197" spans="15:21">
      <c r="O1197" s="336"/>
      <c r="R1197" s="336"/>
      <c r="S1197" s="336"/>
      <c r="T1197" s="336"/>
      <c r="U1197" s="336"/>
    </row>
    <row r="1198" spans="15:21">
      <c r="O1198" s="336"/>
      <c r="R1198" s="336"/>
      <c r="S1198" s="336"/>
      <c r="T1198" s="336"/>
      <c r="U1198" s="336"/>
    </row>
    <row r="1199" spans="15:21">
      <c r="O1199" s="336"/>
      <c r="R1199" s="336"/>
      <c r="S1199" s="336"/>
      <c r="T1199" s="336"/>
      <c r="U1199" s="336"/>
    </row>
    <row r="1200" spans="15:21">
      <c r="O1200" s="336"/>
      <c r="R1200" s="336"/>
      <c r="S1200" s="336"/>
      <c r="T1200" s="336"/>
      <c r="U1200" s="336"/>
    </row>
    <row r="1201" spans="15:21">
      <c r="O1201" s="336"/>
      <c r="R1201" s="336"/>
      <c r="S1201" s="336"/>
      <c r="T1201" s="336"/>
      <c r="U1201" s="336"/>
    </row>
    <row r="1202" spans="15:21">
      <c r="O1202" s="336"/>
      <c r="R1202" s="336"/>
      <c r="S1202" s="336"/>
      <c r="T1202" s="336"/>
      <c r="U1202" s="336"/>
    </row>
    <row r="1203" spans="15:21">
      <c r="O1203" s="336"/>
      <c r="R1203" s="336"/>
      <c r="S1203" s="336"/>
      <c r="T1203" s="336"/>
      <c r="U1203" s="336"/>
    </row>
    <row r="1204" spans="15:21">
      <c r="O1204" s="336"/>
      <c r="R1204" s="336"/>
      <c r="S1204" s="336"/>
      <c r="T1204" s="336"/>
      <c r="U1204" s="336"/>
    </row>
    <row r="1205" spans="15:21">
      <c r="O1205" s="336"/>
      <c r="R1205" s="336"/>
      <c r="S1205" s="336"/>
      <c r="T1205" s="336"/>
      <c r="U1205" s="336"/>
    </row>
    <row r="1206" spans="15:21">
      <c r="O1206" s="336"/>
      <c r="R1206" s="336"/>
      <c r="S1206" s="336"/>
      <c r="T1206" s="336"/>
      <c r="U1206" s="336"/>
    </row>
    <row r="1207" spans="15:21">
      <c r="O1207" s="336"/>
      <c r="R1207" s="336"/>
      <c r="S1207" s="336"/>
      <c r="T1207" s="336"/>
      <c r="U1207" s="336"/>
    </row>
    <row r="1208" spans="15:21">
      <c r="O1208" s="336"/>
      <c r="R1208" s="336"/>
      <c r="S1208" s="336"/>
      <c r="T1208" s="336"/>
      <c r="U1208" s="336"/>
    </row>
    <row r="1209" spans="15:21">
      <c r="O1209" s="336"/>
      <c r="R1209" s="336"/>
      <c r="S1209" s="336"/>
      <c r="T1209" s="336"/>
      <c r="U1209" s="336"/>
    </row>
    <row r="1210" spans="15:21">
      <c r="O1210" s="336"/>
      <c r="R1210" s="336"/>
      <c r="S1210" s="336"/>
      <c r="T1210" s="336"/>
      <c r="U1210" s="336"/>
    </row>
    <row r="1211" spans="15:21">
      <c r="O1211" s="336"/>
      <c r="R1211" s="336"/>
      <c r="S1211" s="336"/>
      <c r="T1211" s="336"/>
      <c r="U1211" s="336"/>
    </row>
    <row r="1212" spans="15:21">
      <c r="O1212" s="336"/>
      <c r="R1212" s="336"/>
      <c r="S1212" s="336"/>
      <c r="T1212" s="336"/>
      <c r="U1212" s="336"/>
    </row>
    <row r="1213" spans="15:21">
      <c r="O1213" s="336"/>
      <c r="R1213" s="336"/>
      <c r="S1213" s="336"/>
      <c r="T1213" s="336"/>
      <c r="U1213" s="336"/>
    </row>
    <row r="1214" spans="15:21">
      <c r="O1214" s="336"/>
      <c r="R1214" s="336"/>
      <c r="S1214" s="336"/>
      <c r="T1214" s="336"/>
      <c r="U1214" s="336"/>
    </row>
    <row r="1215" spans="15:21">
      <c r="O1215" s="336"/>
      <c r="R1215" s="336"/>
      <c r="S1215" s="336"/>
      <c r="T1215" s="336"/>
      <c r="U1215" s="336"/>
    </row>
    <row r="1216" spans="15:21">
      <c r="O1216" s="336"/>
      <c r="R1216" s="336"/>
      <c r="S1216" s="336"/>
      <c r="T1216" s="336"/>
      <c r="U1216" s="336"/>
    </row>
    <row r="1217" spans="15:21">
      <c r="O1217" s="336"/>
      <c r="R1217" s="336"/>
      <c r="S1217" s="336"/>
      <c r="T1217" s="336"/>
      <c r="U1217" s="336"/>
    </row>
    <row r="1218" spans="15:21">
      <c r="O1218" s="336"/>
      <c r="R1218" s="336"/>
      <c r="S1218" s="336"/>
      <c r="T1218" s="336"/>
      <c r="U1218" s="336"/>
    </row>
    <row r="1219" spans="15:21">
      <c r="O1219" s="336"/>
      <c r="R1219" s="336"/>
      <c r="S1219" s="336"/>
      <c r="T1219" s="336"/>
      <c r="U1219" s="336"/>
    </row>
    <row r="1220" spans="15:21">
      <c r="O1220" s="336"/>
      <c r="R1220" s="336"/>
      <c r="S1220" s="336"/>
      <c r="T1220" s="336"/>
      <c r="U1220" s="336"/>
    </row>
    <row r="1221" spans="15:21">
      <c r="O1221" s="336"/>
      <c r="R1221" s="336"/>
      <c r="S1221" s="336"/>
      <c r="T1221" s="336"/>
      <c r="U1221" s="336"/>
    </row>
    <row r="1222" spans="15:21">
      <c r="O1222" s="336"/>
      <c r="R1222" s="336"/>
      <c r="S1222" s="336"/>
      <c r="T1222" s="336"/>
      <c r="U1222" s="336"/>
    </row>
    <row r="1223" spans="15:21">
      <c r="O1223" s="336"/>
      <c r="R1223" s="336"/>
      <c r="S1223" s="336"/>
      <c r="T1223" s="336"/>
      <c r="U1223" s="336"/>
    </row>
    <row r="1224" spans="15:21">
      <c r="O1224" s="336"/>
      <c r="R1224" s="336"/>
      <c r="S1224" s="336"/>
      <c r="T1224" s="336"/>
      <c r="U1224" s="336"/>
    </row>
    <row r="1225" spans="15:21">
      <c r="O1225" s="336"/>
      <c r="R1225" s="336"/>
      <c r="S1225" s="336"/>
      <c r="T1225" s="336"/>
      <c r="U1225" s="336"/>
    </row>
    <row r="1226" spans="15:21">
      <c r="O1226" s="336"/>
      <c r="R1226" s="336"/>
      <c r="S1226" s="336"/>
      <c r="T1226" s="336"/>
      <c r="U1226" s="336"/>
    </row>
    <row r="1227" spans="15:21">
      <c r="O1227" s="336"/>
      <c r="R1227" s="336"/>
      <c r="S1227" s="336"/>
      <c r="T1227" s="336"/>
      <c r="U1227" s="336"/>
    </row>
    <row r="1228" spans="15:21">
      <c r="O1228" s="336"/>
      <c r="R1228" s="336"/>
      <c r="S1228" s="336"/>
      <c r="T1228" s="336"/>
      <c r="U1228" s="336"/>
    </row>
    <row r="1229" spans="15:21">
      <c r="O1229" s="336"/>
      <c r="R1229" s="336"/>
      <c r="S1229" s="336"/>
      <c r="T1229" s="336"/>
      <c r="U1229" s="336"/>
    </row>
    <row r="1230" spans="15:21">
      <c r="O1230" s="336"/>
      <c r="R1230" s="336"/>
      <c r="S1230" s="336"/>
      <c r="T1230" s="336"/>
      <c r="U1230" s="336"/>
    </row>
    <row r="1231" spans="15:21">
      <c r="O1231" s="336"/>
      <c r="R1231" s="336"/>
      <c r="S1231" s="336"/>
      <c r="T1231" s="336"/>
      <c r="U1231" s="336"/>
    </row>
    <row r="1232" spans="15:21">
      <c r="O1232" s="336"/>
      <c r="R1232" s="336"/>
      <c r="S1232" s="336"/>
      <c r="T1232" s="336"/>
      <c r="U1232" s="336"/>
    </row>
    <row r="1233" spans="15:21">
      <c r="O1233" s="336"/>
      <c r="R1233" s="336"/>
      <c r="S1233" s="336"/>
      <c r="T1233" s="336"/>
      <c r="U1233" s="336"/>
    </row>
    <row r="1234" spans="15:21">
      <c r="O1234" s="336"/>
      <c r="R1234" s="336"/>
      <c r="S1234" s="336"/>
      <c r="T1234" s="336"/>
      <c r="U1234" s="336"/>
    </row>
    <row r="1235" spans="15:21">
      <c r="O1235" s="336"/>
      <c r="R1235" s="336"/>
      <c r="S1235" s="336"/>
      <c r="T1235" s="336"/>
      <c r="U1235" s="336"/>
    </row>
    <row r="1236" spans="15:21">
      <c r="O1236" s="336"/>
      <c r="R1236" s="336"/>
      <c r="S1236" s="336"/>
      <c r="T1236" s="336"/>
      <c r="U1236" s="336"/>
    </row>
    <row r="1237" spans="15:21">
      <c r="O1237" s="336"/>
      <c r="R1237" s="336"/>
      <c r="S1237" s="336"/>
      <c r="T1237" s="336"/>
      <c r="U1237" s="336"/>
    </row>
    <row r="1238" spans="15:21">
      <c r="O1238" s="336"/>
      <c r="R1238" s="336"/>
      <c r="S1238" s="336"/>
      <c r="T1238" s="336"/>
      <c r="U1238" s="336"/>
    </row>
    <row r="1239" spans="15:21">
      <c r="O1239" s="336"/>
      <c r="R1239" s="336"/>
      <c r="S1239" s="336"/>
      <c r="T1239" s="336"/>
      <c r="U1239" s="336"/>
    </row>
    <row r="1240" spans="15:21">
      <c r="O1240" s="336"/>
      <c r="R1240" s="336"/>
      <c r="S1240" s="336"/>
      <c r="T1240" s="336"/>
      <c r="U1240" s="336"/>
    </row>
    <row r="1241" spans="15:21">
      <c r="O1241" s="336"/>
      <c r="R1241" s="336"/>
      <c r="S1241" s="336"/>
      <c r="T1241" s="336"/>
      <c r="U1241" s="336"/>
    </row>
    <row r="1242" spans="15:21">
      <c r="O1242" s="336"/>
      <c r="R1242" s="336"/>
      <c r="S1242" s="336"/>
      <c r="T1242" s="336"/>
      <c r="U1242" s="336"/>
    </row>
    <row r="1243" spans="15:21">
      <c r="O1243" s="336"/>
      <c r="R1243" s="336"/>
      <c r="S1243" s="336"/>
      <c r="T1243" s="336"/>
      <c r="U1243" s="336"/>
    </row>
    <row r="1244" spans="15:21">
      <c r="O1244" s="336"/>
      <c r="R1244" s="336"/>
      <c r="S1244" s="336"/>
      <c r="T1244" s="336"/>
      <c r="U1244" s="336"/>
    </row>
    <row r="1245" spans="15:21">
      <c r="O1245" s="336"/>
      <c r="R1245" s="336"/>
      <c r="S1245" s="336"/>
      <c r="T1245" s="336"/>
      <c r="U1245" s="336"/>
    </row>
    <row r="1246" spans="15:21">
      <c r="O1246" s="336"/>
      <c r="R1246" s="336"/>
      <c r="S1246" s="336"/>
      <c r="T1246" s="336"/>
      <c r="U1246" s="336"/>
    </row>
    <row r="1247" spans="15:21">
      <c r="O1247" s="336"/>
      <c r="R1247" s="336"/>
      <c r="S1247" s="336"/>
      <c r="T1247" s="336"/>
      <c r="U1247" s="336"/>
    </row>
    <row r="1248" spans="15:21">
      <c r="O1248" s="336"/>
      <c r="R1248" s="336"/>
      <c r="S1248" s="336"/>
      <c r="T1248" s="336"/>
      <c r="U1248" s="336"/>
    </row>
    <row r="1249" spans="15:21">
      <c r="O1249" s="336"/>
      <c r="R1249" s="336"/>
      <c r="S1249" s="336"/>
      <c r="T1249" s="336"/>
      <c r="U1249" s="336"/>
    </row>
    <row r="1250" spans="15:21">
      <c r="O1250" s="336"/>
      <c r="R1250" s="336"/>
      <c r="S1250" s="336"/>
      <c r="T1250" s="336"/>
      <c r="U1250" s="336"/>
    </row>
    <row r="1251" spans="15:21">
      <c r="O1251" s="336"/>
      <c r="R1251" s="336"/>
      <c r="S1251" s="336"/>
      <c r="T1251" s="336"/>
      <c r="U1251" s="336"/>
    </row>
    <row r="1252" spans="15:21">
      <c r="O1252" s="336"/>
      <c r="R1252" s="336"/>
      <c r="S1252" s="336"/>
      <c r="T1252" s="336"/>
      <c r="U1252" s="336"/>
    </row>
    <row r="1253" spans="15:21">
      <c r="O1253" s="336"/>
      <c r="R1253" s="336"/>
      <c r="S1253" s="336"/>
      <c r="T1253" s="336"/>
      <c r="U1253" s="336"/>
    </row>
    <row r="1254" spans="15:21">
      <c r="O1254" s="336"/>
      <c r="R1254" s="336"/>
      <c r="S1254" s="336"/>
      <c r="T1254" s="336"/>
      <c r="U1254" s="336"/>
    </row>
    <row r="1255" spans="15:21">
      <c r="O1255" s="336"/>
      <c r="R1255" s="336"/>
      <c r="S1255" s="336"/>
      <c r="T1255" s="336"/>
      <c r="U1255" s="336"/>
    </row>
    <row r="1256" spans="15:21">
      <c r="O1256" s="336"/>
      <c r="R1256" s="336"/>
      <c r="S1256" s="336"/>
      <c r="T1256" s="336"/>
      <c r="U1256" s="336"/>
    </row>
    <row r="1257" spans="15:21">
      <c r="O1257" s="336"/>
      <c r="R1257" s="336"/>
      <c r="S1257" s="336"/>
      <c r="T1257" s="336"/>
      <c r="U1257" s="336"/>
    </row>
    <row r="1258" spans="15:21">
      <c r="O1258" s="336"/>
      <c r="R1258" s="336"/>
      <c r="S1258" s="336"/>
      <c r="T1258" s="336"/>
      <c r="U1258" s="336"/>
    </row>
    <row r="1259" spans="15:21">
      <c r="O1259" s="336"/>
      <c r="R1259" s="336"/>
      <c r="S1259" s="336"/>
      <c r="T1259" s="336"/>
      <c r="U1259" s="336"/>
    </row>
    <row r="1260" spans="15:21">
      <c r="O1260" s="336"/>
      <c r="R1260" s="336"/>
      <c r="S1260" s="336"/>
      <c r="T1260" s="336"/>
      <c r="U1260" s="336"/>
    </row>
    <row r="1261" spans="15:21">
      <c r="O1261" s="336"/>
      <c r="R1261" s="336"/>
      <c r="S1261" s="336"/>
      <c r="T1261" s="336"/>
      <c r="U1261" s="336"/>
    </row>
    <row r="1262" spans="15:21">
      <c r="O1262" s="336"/>
      <c r="R1262" s="336"/>
      <c r="S1262" s="336"/>
      <c r="T1262" s="336"/>
      <c r="U1262" s="336"/>
    </row>
    <row r="1263" spans="15:21">
      <c r="O1263" s="336"/>
      <c r="R1263" s="336"/>
      <c r="S1263" s="336"/>
      <c r="T1263" s="336"/>
      <c r="U1263" s="336"/>
    </row>
    <row r="1264" spans="15:21">
      <c r="O1264" s="336"/>
      <c r="R1264" s="336"/>
      <c r="S1264" s="336"/>
      <c r="T1264" s="336"/>
      <c r="U1264" s="336"/>
    </row>
    <row r="1265" spans="15:21">
      <c r="O1265" s="336"/>
      <c r="R1265" s="336"/>
      <c r="S1265" s="336"/>
      <c r="T1265" s="336"/>
      <c r="U1265" s="336"/>
    </row>
    <row r="1266" spans="15:21">
      <c r="O1266" s="336"/>
      <c r="R1266" s="336"/>
      <c r="S1266" s="336"/>
      <c r="T1266" s="336"/>
      <c r="U1266" s="336"/>
    </row>
    <row r="1267" spans="15:21">
      <c r="O1267" s="336"/>
      <c r="R1267" s="336"/>
      <c r="S1267" s="336"/>
      <c r="T1267" s="336"/>
      <c r="U1267" s="336"/>
    </row>
    <row r="1268" spans="15:21">
      <c r="O1268" s="336"/>
      <c r="R1268" s="336"/>
      <c r="S1268" s="336"/>
      <c r="T1268" s="336"/>
      <c r="U1268" s="336"/>
    </row>
    <row r="1269" spans="15:21">
      <c r="O1269" s="336"/>
      <c r="R1269" s="336"/>
      <c r="S1269" s="336"/>
      <c r="T1269" s="336"/>
      <c r="U1269" s="336"/>
    </row>
    <row r="1270" spans="15:21">
      <c r="O1270" s="336"/>
      <c r="R1270" s="336"/>
      <c r="S1270" s="336"/>
      <c r="T1270" s="336"/>
      <c r="U1270" s="336"/>
    </row>
    <row r="1271" spans="15:21">
      <c r="O1271" s="336"/>
      <c r="R1271" s="336"/>
      <c r="S1271" s="336"/>
      <c r="T1271" s="336"/>
      <c r="U1271" s="336"/>
    </row>
    <row r="1272" spans="15:21">
      <c r="O1272" s="336"/>
      <c r="R1272" s="336"/>
      <c r="S1272" s="336"/>
      <c r="T1272" s="336"/>
      <c r="U1272" s="336"/>
    </row>
    <row r="1273" spans="15:21">
      <c r="O1273" s="336"/>
      <c r="R1273" s="336"/>
      <c r="S1273" s="336"/>
      <c r="T1273" s="336"/>
      <c r="U1273" s="336"/>
    </row>
    <row r="1274" spans="15:21">
      <c r="O1274" s="336"/>
      <c r="R1274" s="336"/>
      <c r="S1274" s="336"/>
      <c r="T1274" s="336"/>
      <c r="U1274" s="336"/>
    </row>
    <row r="1275" spans="15:21">
      <c r="O1275" s="336"/>
      <c r="R1275" s="336"/>
      <c r="S1275" s="336"/>
      <c r="T1275" s="336"/>
      <c r="U1275" s="336"/>
    </row>
    <row r="1276" spans="15:21">
      <c r="O1276" s="336"/>
      <c r="R1276" s="336"/>
      <c r="S1276" s="336"/>
      <c r="T1276" s="336"/>
      <c r="U1276" s="336"/>
    </row>
    <row r="1277" spans="15:21">
      <c r="O1277" s="336"/>
      <c r="R1277" s="336"/>
      <c r="S1277" s="336"/>
      <c r="T1277" s="336"/>
      <c r="U1277" s="336"/>
    </row>
    <row r="1278" spans="15:21">
      <c r="O1278" s="336"/>
      <c r="R1278" s="336"/>
      <c r="S1278" s="336"/>
      <c r="T1278" s="336"/>
      <c r="U1278" s="336"/>
    </row>
    <row r="1279" spans="15:21">
      <c r="O1279" s="336"/>
      <c r="R1279" s="336"/>
      <c r="S1279" s="336"/>
      <c r="T1279" s="336"/>
      <c r="U1279" s="336"/>
    </row>
    <row r="1280" spans="15:21">
      <c r="O1280" s="336"/>
      <c r="R1280" s="336"/>
      <c r="S1280" s="336"/>
      <c r="T1280" s="336"/>
      <c r="U1280" s="336"/>
    </row>
    <row r="1281" spans="15:21">
      <c r="O1281" s="336"/>
      <c r="R1281" s="336"/>
      <c r="S1281" s="336"/>
      <c r="T1281" s="336"/>
      <c r="U1281" s="336"/>
    </row>
    <row r="1282" spans="15:21">
      <c r="O1282" s="336"/>
      <c r="R1282" s="336"/>
      <c r="S1282" s="336"/>
      <c r="T1282" s="336"/>
      <c r="U1282" s="336"/>
    </row>
    <row r="1283" spans="15:21">
      <c r="O1283" s="336"/>
      <c r="R1283" s="336"/>
      <c r="S1283" s="336"/>
      <c r="T1283" s="336"/>
      <c r="U1283" s="336"/>
    </row>
    <row r="1284" spans="15:21">
      <c r="O1284" s="336"/>
      <c r="R1284" s="336"/>
      <c r="S1284" s="336"/>
      <c r="T1284" s="336"/>
      <c r="U1284" s="336"/>
    </row>
    <row r="1285" spans="15:21">
      <c r="O1285" s="336"/>
      <c r="R1285" s="336"/>
      <c r="S1285" s="336"/>
      <c r="T1285" s="336"/>
      <c r="U1285" s="336"/>
    </row>
    <row r="1286" spans="15:21">
      <c r="O1286" s="336"/>
      <c r="R1286" s="336"/>
      <c r="S1286" s="336"/>
      <c r="T1286" s="336"/>
      <c r="U1286" s="336"/>
    </row>
    <row r="1287" spans="15:21">
      <c r="O1287" s="336"/>
      <c r="R1287" s="336"/>
      <c r="S1287" s="336"/>
      <c r="T1287" s="336"/>
      <c r="U1287" s="336"/>
    </row>
    <row r="1288" spans="15:21">
      <c r="O1288" s="336"/>
      <c r="R1288" s="336"/>
      <c r="S1288" s="336"/>
      <c r="T1288" s="336"/>
      <c r="U1288" s="336"/>
    </row>
    <row r="1289" spans="15:21">
      <c r="O1289" s="336"/>
      <c r="R1289" s="336"/>
      <c r="S1289" s="336"/>
      <c r="T1289" s="336"/>
      <c r="U1289" s="336"/>
    </row>
    <row r="1290" spans="15:21">
      <c r="O1290" s="336"/>
      <c r="R1290" s="336"/>
      <c r="S1290" s="336"/>
      <c r="T1290" s="336"/>
      <c r="U1290" s="336"/>
    </row>
    <row r="1291" spans="15:21">
      <c r="O1291" s="336"/>
      <c r="R1291" s="336"/>
      <c r="S1291" s="336"/>
      <c r="T1291" s="336"/>
      <c r="U1291" s="336"/>
    </row>
    <row r="1292" spans="15:21">
      <c r="O1292" s="336"/>
      <c r="R1292" s="336"/>
      <c r="S1292" s="336"/>
      <c r="T1292" s="336"/>
      <c r="U1292" s="336"/>
    </row>
    <row r="1293" spans="15:21">
      <c r="O1293" s="336"/>
      <c r="R1293" s="336"/>
      <c r="S1293" s="336"/>
      <c r="T1293" s="336"/>
      <c r="U1293" s="336"/>
    </row>
    <row r="1294" spans="15:21">
      <c r="O1294" s="336"/>
      <c r="R1294" s="336"/>
      <c r="S1294" s="336"/>
      <c r="T1294" s="336"/>
      <c r="U1294" s="336"/>
    </row>
    <row r="1295" spans="15:21">
      <c r="O1295" s="336"/>
      <c r="R1295" s="336"/>
      <c r="S1295" s="336"/>
      <c r="T1295" s="336"/>
      <c r="U1295" s="336"/>
    </row>
    <row r="1296" spans="15:21">
      <c r="O1296" s="336"/>
      <c r="R1296" s="336"/>
      <c r="S1296" s="336"/>
      <c r="T1296" s="336"/>
      <c r="U1296" s="336"/>
    </row>
    <row r="1297" spans="15:21">
      <c r="O1297" s="336"/>
      <c r="R1297" s="336"/>
      <c r="S1297" s="336"/>
      <c r="T1297" s="336"/>
      <c r="U1297" s="336"/>
    </row>
    <row r="1298" spans="15:21">
      <c r="O1298" s="336"/>
      <c r="R1298" s="336"/>
      <c r="S1298" s="336"/>
      <c r="T1298" s="336"/>
      <c r="U1298" s="336"/>
    </row>
    <row r="1299" spans="15:21">
      <c r="O1299" s="336"/>
      <c r="R1299" s="336"/>
      <c r="S1299" s="336"/>
      <c r="T1299" s="336"/>
      <c r="U1299" s="336"/>
    </row>
    <row r="1300" spans="15:21">
      <c r="O1300" s="336"/>
      <c r="R1300" s="336"/>
      <c r="S1300" s="336"/>
      <c r="T1300" s="336"/>
      <c r="U1300" s="336"/>
    </row>
    <row r="1301" spans="15:21">
      <c r="O1301" s="336"/>
      <c r="R1301" s="336"/>
      <c r="S1301" s="336"/>
      <c r="T1301" s="336"/>
      <c r="U1301" s="336"/>
    </row>
    <row r="1302" spans="15:21">
      <c r="O1302" s="336"/>
      <c r="R1302" s="336"/>
      <c r="S1302" s="336"/>
      <c r="T1302" s="336"/>
      <c r="U1302" s="336"/>
    </row>
    <row r="1303" spans="15:21">
      <c r="O1303" s="336"/>
      <c r="R1303" s="336"/>
      <c r="S1303" s="336"/>
      <c r="T1303" s="336"/>
      <c r="U1303" s="336"/>
    </row>
    <row r="1304" spans="15:21">
      <c r="O1304" s="336"/>
      <c r="R1304" s="336"/>
      <c r="S1304" s="336"/>
      <c r="T1304" s="336"/>
      <c r="U1304" s="336"/>
    </row>
    <row r="1305" spans="15:21">
      <c r="O1305" s="336"/>
      <c r="R1305" s="336"/>
      <c r="S1305" s="336"/>
      <c r="T1305" s="336"/>
      <c r="U1305" s="336"/>
    </row>
    <row r="1306" spans="15:21">
      <c r="O1306" s="336"/>
      <c r="R1306" s="336"/>
      <c r="S1306" s="336"/>
      <c r="T1306" s="336"/>
      <c r="U1306" s="336"/>
    </row>
    <row r="1307" spans="15:21">
      <c r="O1307" s="336"/>
      <c r="R1307" s="336"/>
      <c r="S1307" s="336"/>
      <c r="T1307" s="336"/>
      <c r="U1307" s="336"/>
    </row>
    <row r="1308" spans="15:21">
      <c r="O1308" s="336"/>
      <c r="R1308" s="336"/>
      <c r="S1308" s="336"/>
      <c r="T1308" s="336"/>
      <c r="U1308" s="336"/>
    </row>
    <row r="1309" spans="15:21">
      <c r="O1309" s="336"/>
      <c r="R1309" s="336"/>
      <c r="S1309" s="336"/>
      <c r="T1309" s="336"/>
      <c r="U1309" s="336"/>
    </row>
    <row r="1310" spans="15:21">
      <c r="O1310" s="336"/>
      <c r="R1310" s="336"/>
      <c r="S1310" s="336"/>
      <c r="T1310" s="336"/>
      <c r="U1310" s="336"/>
    </row>
    <row r="1311" spans="15:21">
      <c r="O1311" s="336"/>
      <c r="R1311" s="336"/>
      <c r="S1311" s="336"/>
      <c r="T1311" s="336"/>
      <c r="U1311" s="336"/>
    </row>
    <row r="1312" spans="15:21">
      <c r="O1312" s="336"/>
      <c r="R1312" s="336"/>
      <c r="S1312" s="336"/>
      <c r="T1312" s="336"/>
      <c r="U1312" s="336"/>
    </row>
    <row r="1313" spans="15:21">
      <c r="O1313" s="336"/>
      <c r="R1313" s="336"/>
      <c r="S1313" s="336"/>
      <c r="T1313" s="336"/>
      <c r="U1313" s="336"/>
    </row>
    <row r="1314" spans="15:21">
      <c r="O1314" s="336"/>
      <c r="R1314" s="336"/>
      <c r="S1314" s="336"/>
      <c r="T1314" s="336"/>
      <c r="U1314" s="336"/>
    </row>
    <row r="1315" spans="15:21">
      <c r="O1315" s="336"/>
      <c r="R1315" s="336"/>
      <c r="S1315" s="336"/>
      <c r="T1315" s="336"/>
      <c r="U1315" s="336"/>
    </row>
    <row r="1316" spans="15:21">
      <c r="O1316" s="336"/>
      <c r="R1316" s="336"/>
      <c r="S1316" s="336"/>
      <c r="T1316" s="336"/>
      <c r="U1316" s="336"/>
    </row>
    <row r="1317" spans="15:21">
      <c r="O1317" s="336"/>
      <c r="R1317" s="336"/>
      <c r="S1317" s="336"/>
      <c r="T1317" s="336"/>
      <c r="U1317" s="336"/>
    </row>
    <row r="1318" spans="15:21">
      <c r="O1318" s="336"/>
      <c r="R1318" s="336"/>
      <c r="S1318" s="336"/>
      <c r="T1318" s="336"/>
      <c r="U1318" s="336"/>
    </row>
    <row r="1319" spans="15:21">
      <c r="O1319" s="336"/>
      <c r="R1319" s="336"/>
      <c r="S1319" s="336"/>
      <c r="T1319" s="336"/>
      <c r="U1319" s="336"/>
    </row>
    <row r="1320" spans="15:21">
      <c r="O1320" s="336"/>
      <c r="R1320" s="336"/>
      <c r="S1320" s="336"/>
      <c r="T1320" s="336"/>
      <c r="U1320" s="336"/>
    </row>
    <row r="1321" spans="15:21">
      <c r="O1321" s="336"/>
      <c r="R1321" s="336"/>
      <c r="S1321" s="336"/>
      <c r="T1321" s="336"/>
      <c r="U1321" s="336"/>
    </row>
    <row r="1322" spans="15:21">
      <c r="O1322" s="336"/>
      <c r="R1322" s="336"/>
      <c r="S1322" s="336"/>
      <c r="T1322" s="336"/>
      <c r="U1322" s="336"/>
    </row>
    <row r="1323" spans="15:21">
      <c r="O1323" s="336"/>
      <c r="R1323" s="336"/>
      <c r="S1323" s="336"/>
      <c r="T1323" s="336"/>
      <c r="U1323" s="336"/>
    </row>
    <row r="1324" spans="15:21">
      <c r="O1324" s="336"/>
      <c r="R1324" s="336"/>
      <c r="S1324" s="336"/>
      <c r="T1324" s="336"/>
      <c r="U1324" s="336"/>
    </row>
    <row r="1325" spans="15:21">
      <c r="O1325" s="336"/>
      <c r="R1325" s="336"/>
      <c r="S1325" s="336"/>
      <c r="T1325" s="336"/>
      <c r="U1325" s="336"/>
    </row>
    <row r="1326" spans="15:21">
      <c r="O1326" s="336"/>
      <c r="R1326" s="336"/>
      <c r="S1326" s="336"/>
      <c r="T1326" s="336"/>
      <c r="U1326" s="336"/>
    </row>
    <row r="1327" spans="15:21">
      <c r="O1327" s="336"/>
      <c r="R1327" s="336"/>
      <c r="S1327" s="336"/>
      <c r="T1327" s="336"/>
      <c r="U1327" s="336"/>
    </row>
    <row r="1328" spans="15:21">
      <c r="O1328" s="336"/>
      <c r="R1328" s="336"/>
      <c r="S1328" s="336"/>
      <c r="T1328" s="336"/>
      <c r="U1328" s="336"/>
    </row>
    <row r="1329" spans="15:21">
      <c r="O1329" s="336"/>
      <c r="R1329" s="336"/>
      <c r="S1329" s="336"/>
      <c r="T1329" s="336"/>
      <c r="U1329" s="336"/>
    </row>
    <row r="1330" spans="15:21">
      <c r="O1330" s="336"/>
      <c r="R1330" s="336"/>
      <c r="S1330" s="336"/>
      <c r="T1330" s="336"/>
      <c r="U1330" s="336"/>
    </row>
    <row r="1331" spans="15:21">
      <c r="O1331" s="336"/>
      <c r="R1331" s="336"/>
      <c r="S1331" s="336"/>
      <c r="T1331" s="336"/>
      <c r="U1331" s="336"/>
    </row>
    <row r="1332" spans="15:21">
      <c r="O1332" s="336"/>
      <c r="R1332" s="336"/>
      <c r="S1332" s="336"/>
      <c r="T1332" s="336"/>
      <c r="U1332" s="336"/>
    </row>
    <row r="1333" spans="15:21">
      <c r="O1333" s="336"/>
      <c r="R1333" s="336"/>
      <c r="S1333" s="336"/>
      <c r="T1333" s="336"/>
      <c r="U1333" s="336"/>
    </row>
    <row r="1334" spans="15:21">
      <c r="O1334" s="336"/>
      <c r="R1334" s="336"/>
      <c r="S1334" s="336"/>
      <c r="T1334" s="336"/>
      <c r="U1334" s="336"/>
    </row>
    <row r="1335" spans="15:21">
      <c r="O1335" s="336"/>
      <c r="R1335" s="336"/>
      <c r="S1335" s="336"/>
      <c r="T1335" s="336"/>
      <c r="U1335" s="336"/>
    </row>
    <row r="1336" spans="15:21">
      <c r="O1336" s="336"/>
      <c r="R1336" s="336"/>
      <c r="S1336" s="336"/>
      <c r="T1336" s="336"/>
      <c r="U1336" s="336"/>
    </row>
    <row r="1337" spans="15:21">
      <c r="O1337" s="336"/>
      <c r="R1337" s="336"/>
      <c r="S1337" s="336"/>
      <c r="T1337" s="336"/>
      <c r="U1337" s="336"/>
    </row>
    <row r="1338" spans="15:21">
      <c r="O1338" s="336"/>
      <c r="R1338" s="336"/>
      <c r="S1338" s="336"/>
      <c r="T1338" s="336"/>
      <c r="U1338" s="336"/>
    </row>
    <row r="1339" spans="15:21">
      <c r="O1339" s="336"/>
      <c r="R1339" s="336"/>
      <c r="S1339" s="336"/>
      <c r="T1339" s="336"/>
      <c r="U1339" s="336"/>
    </row>
    <row r="1340" spans="15:21">
      <c r="O1340" s="336"/>
      <c r="R1340" s="336"/>
      <c r="S1340" s="336"/>
      <c r="T1340" s="336"/>
      <c r="U1340" s="336"/>
    </row>
    <row r="1341" spans="15:21">
      <c r="O1341" s="336"/>
      <c r="R1341" s="336"/>
      <c r="S1341" s="336"/>
      <c r="T1341" s="336"/>
      <c r="U1341" s="336"/>
    </row>
    <row r="1342" spans="15:21">
      <c r="O1342" s="336"/>
      <c r="R1342" s="336"/>
      <c r="S1342" s="336"/>
      <c r="T1342" s="336"/>
      <c r="U1342" s="336"/>
    </row>
    <row r="1343" spans="15:21">
      <c r="O1343" s="336"/>
      <c r="R1343" s="336"/>
      <c r="S1343" s="336"/>
      <c r="T1343" s="336"/>
      <c r="U1343" s="336"/>
    </row>
    <row r="1344" spans="15:21">
      <c r="O1344" s="336"/>
      <c r="R1344" s="336"/>
      <c r="S1344" s="336"/>
      <c r="T1344" s="336"/>
      <c r="U1344" s="336"/>
    </row>
    <row r="1345" spans="15:21">
      <c r="O1345" s="336"/>
      <c r="R1345" s="336"/>
      <c r="S1345" s="336"/>
      <c r="T1345" s="336"/>
      <c r="U1345" s="336"/>
    </row>
    <row r="1346" spans="15:21">
      <c r="O1346" s="336"/>
      <c r="R1346" s="336"/>
      <c r="S1346" s="336"/>
      <c r="T1346" s="336"/>
      <c r="U1346" s="336"/>
    </row>
    <row r="1347" spans="15:21">
      <c r="O1347" s="336"/>
      <c r="R1347" s="336"/>
      <c r="S1347" s="336"/>
      <c r="T1347" s="336"/>
      <c r="U1347" s="336"/>
    </row>
    <row r="1348" spans="15:21">
      <c r="O1348" s="336"/>
      <c r="R1348" s="336"/>
      <c r="S1348" s="336"/>
      <c r="T1348" s="336"/>
      <c r="U1348" s="336"/>
    </row>
    <row r="1349" spans="15:21">
      <c r="O1349" s="336"/>
      <c r="R1349" s="336"/>
      <c r="S1349" s="336"/>
      <c r="T1349" s="336"/>
      <c r="U1349" s="336"/>
    </row>
    <row r="1350" spans="15:21">
      <c r="O1350" s="336"/>
      <c r="R1350" s="336"/>
      <c r="S1350" s="336"/>
      <c r="T1350" s="336"/>
      <c r="U1350" s="336"/>
    </row>
    <row r="1351" spans="15:21">
      <c r="O1351" s="336"/>
      <c r="R1351" s="336"/>
      <c r="S1351" s="336"/>
      <c r="T1351" s="336"/>
      <c r="U1351" s="336"/>
    </row>
    <row r="1352" spans="15:21">
      <c r="O1352" s="336"/>
      <c r="R1352" s="336"/>
      <c r="S1352" s="336"/>
      <c r="T1352" s="336"/>
      <c r="U1352" s="336"/>
    </row>
    <row r="1353" spans="15:21">
      <c r="O1353" s="336"/>
      <c r="R1353" s="336"/>
      <c r="S1353" s="336"/>
      <c r="T1353" s="336"/>
      <c r="U1353" s="336"/>
    </row>
    <row r="1354" spans="15:21">
      <c r="O1354" s="336"/>
      <c r="R1354" s="336"/>
      <c r="S1354" s="336"/>
      <c r="T1354" s="336"/>
      <c r="U1354" s="336"/>
    </row>
    <row r="1355" spans="15:21">
      <c r="O1355" s="336"/>
      <c r="R1355" s="336"/>
      <c r="S1355" s="336"/>
      <c r="T1355" s="336"/>
      <c r="U1355" s="336"/>
    </row>
    <row r="1356" spans="15:21">
      <c r="O1356" s="336"/>
      <c r="R1356" s="336"/>
      <c r="S1356" s="336"/>
      <c r="T1356" s="336"/>
      <c r="U1356" s="336"/>
    </row>
    <row r="1357" spans="15:21">
      <c r="O1357" s="336"/>
      <c r="R1357" s="336"/>
      <c r="S1357" s="336"/>
      <c r="T1357" s="336"/>
      <c r="U1357" s="336"/>
    </row>
    <row r="1358" spans="15:21">
      <c r="O1358" s="336"/>
      <c r="R1358" s="336"/>
      <c r="S1358" s="336"/>
      <c r="T1358" s="336"/>
      <c r="U1358" s="336"/>
    </row>
    <row r="1359" spans="15:21">
      <c r="O1359" s="336"/>
      <c r="R1359" s="336"/>
      <c r="S1359" s="336"/>
      <c r="T1359" s="336"/>
      <c r="U1359" s="336"/>
    </row>
    <row r="1360" spans="15:21">
      <c r="O1360" s="336"/>
      <c r="R1360" s="336"/>
      <c r="S1360" s="336"/>
      <c r="T1360" s="336"/>
      <c r="U1360" s="336"/>
    </row>
    <row r="1361" spans="15:21">
      <c r="O1361" s="336"/>
      <c r="R1361" s="336"/>
      <c r="S1361" s="336"/>
      <c r="T1361" s="336"/>
      <c r="U1361" s="336"/>
    </row>
    <row r="1362" spans="15:21">
      <c r="O1362" s="336"/>
      <c r="R1362" s="336"/>
      <c r="S1362" s="336"/>
      <c r="T1362" s="336"/>
      <c r="U1362" s="336"/>
    </row>
    <row r="1363" spans="15:21">
      <c r="O1363" s="336"/>
      <c r="R1363" s="336"/>
      <c r="S1363" s="336"/>
      <c r="T1363" s="336"/>
      <c r="U1363" s="336"/>
    </row>
    <row r="1364" spans="15:21">
      <c r="O1364" s="336"/>
      <c r="R1364" s="336"/>
      <c r="S1364" s="336"/>
      <c r="T1364" s="336"/>
      <c r="U1364" s="336"/>
    </row>
    <row r="1365" spans="15:21">
      <c r="O1365" s="336"/>
      <c r="R1365" s="336"/>
      <c r="S1365" s="336"/>
      <c r="T1365" s="336"/>
      <c r="U1365" s="336"/>
    </row>
    <row r="1366" spans="15:21">
      <c r="O1366" s="336"/>
      <c r="R1366" s="336"/>
      <c r="S1366" s="336"/>
      <c r="T1366" s="336"/>
      <c r="U1366" s="336"/>
    </row>
    <row r="1367" spans="15:21">
      <c r="O1367" s="336"/>
      <c r="R1367" s="336"/>
      <c r="S1367" s="336"/>
      <c r="T1367" s="336"/>
      <c r="U1367" s="336"/>
    </row>
    <row r="1368" spans="15:21">
      <c r="O1368" s="336"/>
      <c r="R1368" s="336"/>
      <c r="S1368" s="336"/>
      <c r="T1368" s="336"/>
      <c r="U1368" s="336"/>
    </row>
    <row r="1369" spans="15:21">
      <c r="O1369" s="336"/>
      <c r="R1369" s="336"/>
      <c r="S1369" s="336"/>
      <c r="T1369" s="336"/>
      <c r="U1369" s="336"/>
    </row>
    <row r="1370" spans="15:21">
      <c r="O1370" s="336"/>
      <c r="R1370" s="336"/>
      <c r="S1370" s="336"/>
      <c r="T1370" s="336"/>
      <c r="U1370" s="336"/>
    </row>
    <row r="1371" spans="15:21">
      <c r="O1371" s="336"/>
      <c r="R1371" s="336"/>
      <c r="S1371" s="336"/>
      <c r="T1371" s="336"/>
      <c r="U1371" s="336"/>
    </row>
    <row r="1372" spans="15:21">
      <c r="O1372" s="336"/>
      <c r="R1372" s="336"/>
      <c r="S1372" s="336"/>
      <c r="T1372" s="336"/>
      <c r="U1372" s="336"/>
    </row>
    <row r="1373" spans="15:21">
      <c r="O1373" s="336"/>
      <c r="R1373" s="336"/>
      <c r="S1373" s="336"/>
      <c r="T1373" s="336"/>
      <c r="U1373" s="336"/>
    </row>
    <row r="1374" spans="15:21">
      <c r="O1374" s="336"/>
      <c r="R1374" s="336"/>
      <c r="S1374" s="336"/>
      <c r="T1374" s="336"/>
      <c r="U1374" s="336"/>
    </row>
    <row r="1375" spans="15:21">
      <c r="O1375" s="336"/>
      <c r="R1375" s="336"/>
      <c r="S1375" s="336"/>
      <c r="T1375" s="336"/>
      <c r="U1375" s="336"/>
    </row>
    <row r="1376" spans="15:21">
      <c r="O1376" s="336"/>
      <c r="R1376" s="336"/>
      <c r="S1376" s="336"/>
      <c r="T1376" s="336"/>
      <c r="U1376" s="336"/>
    </row>
    <row r="1377" spans="15:21">
      <c r="O1377" s="336"/>
      <c r="R1377" s="336"/>
      <c r="S1377" s="336"/>
      <c r="T1377" s="336"/>
      <c r="U1377" s="336"/>
    </row>
    <row r="1378" spans="15:21">
      <c r="O1378" s="336"/>
      <c r="R1378" s="336"/>
      <c r="S1378" s="336"/>
      <c r="T1378" s="336"/>
      <c r="U1378" s="336"/>
    </row>
    <row r="1379" spans="15:21">
      <c r="O1379" s="336"/>
      <c r="R1379" s="336"/>
      <c r="S1379" s="336"/>
      <c r="T1379" s="336"/>
      <c r="U1379" s="336"/>
    </row>
    <row r="1380" spans="15:21">
      <c r="O1380" s="336"/>
      <c r="R1380" s="336"/>
      <c r="S1380" s="336"/>
      <c r="T1380" s="336"/>
      <c r="U1380" s="336"/>
    </row>
    <row r="1381" spans="15:21">
      <c r="O1381" s="336"/>
      <c r="R1381" s="336"/>
      <c r="S1381" s="336"/>
      <c r="T1381" s="336"/>
      <c r="U1381" s="336"/>
    </row>
    <row r="1382" spans="15:21">
      <c r="O1382" s="336"/>
      <c r="R1382" s="336"/>
      <c r="S1382" s="336"/>
      <c r="T1382" s="336"/>
      <c r="U1382" s="336"/>
    </row>
    <row r="1383" spans="15:21">
      <c r="O1383" s="336"/>
      <c r="R1383" s="336"/>
      <c r="S1383" s="336"/>
      <c r="T1383" s="336"/>
      <c r="U1383" s="336"/>
    </row>
    <row r="1384" spans="15:21">
      <c r="O1384" s="336"/>
      <c r="R1384" s="336"/>
      <c r="S1384" s="336"/>
      <c r="T1384" s="336"/>
      <c r="U1384" s="336"/>
    </row>
    <row r="1385" spans="15:21">
      <c r="O1385" s="336"/>
      <c r="R1385" s="336"/>
      <c r="S1385" s="336"/>
      <c r="T1385" s="336"/>
      <c r="U1385" s="336"/>
    </row>
    <row r="1386" spans="15:21">
      <c r="O1386" s="336"/>
      <c r="R1386" s="336"/>
      <c r="S1386" s="336"/>
      <c r="T1386" s="336"/>
      <c r="U1386" s="336"/>
    </row>
    <row r="1387" spans="15:21">
      <c r="O1387" s="336"/>
      <c r="R1387" s="336"/>
      <c r="S1387" s="336"/>
      <c r="T1387" s="336"/>
      <c r="U1387" s="336"/>
    </row>
    <row r="1388" spans="15:21">
      <c r="O1388" s="336"/>
      <c r="R1388" s="336"/>
      <c r="S1388" s="336"/>
      <c r="T1388" s="336"/>
      <c r="U1388" s="336"/>
    </row>
    <row r="1389" spans="15:21">
      <c r="O1389" s="336"/>
      <c r="R1389" s="336"/>
      <c r="S1389" s="336"/>
      <c r="T1389" s="336"/>
      <c r="U1389" s="336"/>
    </row>
    <row r="1390" spans="15:21">
      <c r="O1390" s="336"/>
      <c r="R1390" s="336"/>
      <c r="S1390" s="336"/>
      <c r="T1390" s="336"/>
      <c r="U1390" s="336"/>
    </row>
    <row r="1391" spans="15:21">
      <c r="O1391" s="336"/>
      <c r="R1391" s="336"/>
      <c r="S1391" s="336"/>
      <c r="T1391" s="336"/>
      <c r="U1391" s="336"/>
    </row>
    <row r="1392" spans="15:21">
      <c r="O1392" s="336"/>
      <c r="R1392" s="336"/>
      <c r="S1392" s="336"/>
      <c r="T1392" s="336"/>
      <c r="U1392" s="336"/>
    </row>
    <row r="1393" spans="15:21">
      <c r="O1393" s="336"/>
      <c r="R1393" s="336"/>
      <c r="S1393" s="336"/>
      <c r="T1393" s="336"/>
      <c r="U1393" s="336"/>
    </row>
    <row r="1394" spans="15:21">
      <c r="O1394" s="336"/>
      <c r="R1394" s="336"/>
      <c r="S1394" s="336"/>
      <c r="T1394" s="336"/>
      <c r="U1394" s="336"/>
    </row>
    <row r="1395" spans="15:21">
      <c r="O1395" s="336"/>
      <c r="R1395" s="336"/>
      <c r="S1395" s="336"/>
      <c r="T1395" s="336"/>
      <c r="U1395" s="336"/>
    </row>
    <row r="1396" spans="15:21">
      <c r="O1396" s="336"/>
      <c r="R1396" s="336"/>
      <c r="S1396" s="336"/>
      <c r="T1396" s="336"/>
      <c r="U1396" s="336"/>
    </row>
    <row r="1397" spans="15:21">
      <c r="O1397" s="336"/>
      <c r="R1397" s="336"/>
      <c r="S1397" s="336"/>
      <c r="T1397" s="336"/>
      <c r="U1397" s="336"/>
    </row>
    <row r="1398" spans="15:21">
      <c r="O1398" s="336"/>
      <c r="R1398" s="336"/>
      <c r="S1398" s="336"/>
      <c r="T1398" s="336"/>
      <c r="U1398" s="336"/>
    </row>
    <row r="1399" spans="15:21">
      <c r="O1399" s="336"/>
      <c r="R1399" s="336"/>
      <c r="S1399" s="336"/>
      <c r="T1399" s="336"/>
      <c r="U1399" s="336"/>
    </row>
    <row r="1400" spans="15:21">
      <c r="O1400" s="336"/>
      <c r="R1400" s="336"/>
      <c r="S1400" s="336"/>
      <c r="T1400" s="336"/>
      <c r="U1400" s="336"/>
    </row>
    <row r="1401" spans="15:21">
      <c r="O1401" s="336"/>
      <c r="R1401" s="336"/>
      <c r="S1401" s="336"/>
      <c r="T1401" s="336"/>
      <c r="U1401" s="336"/>
    </row>
    <row r="1402" spans="15:21">
      <c r="O1402" s="336"/>
      <c r="R1402" s="336"/>
      <c r="S1402" s="336"/>
      <c r="T1402" s="336"/>
      <c r="U1402" s="336"/>
    </row>
    <row r="1403" spans="15:21">
      <c r="O1403" s="336"/>
      <c r="R1403" s="336"/>
      <c r="S1403" s="336"/>
      <c r="T1403" s="336"/>
      <c r="U1403" s="336"/>
    </row>
    <row r="1404" spans="15:21">
      <c r="O1404" s="336"/>
      <c r="R1404" s="336"/>
      <c r="S1404" s="336"/>
      <c r="T1404" s="336"/>
      <c r="U1404" s="336"/>
    </row>
    <row r="1405" spans="15:21">
      <c r="O1405" s="336"/>
      <c r="R1405" s="336"/>
      <c r="S1405" s="336"/>
      <c r="T1405" s="336"/>
      <c r="U1405" s="336"/>
    </row>
    <row r="1406" spans="15:21">
      <c r="O1406" s="336"/>
      <c r="R1406" s="336"/>
      <c r="S1406" s="336"/>
      <c r="T1406" s="336"/>
      <c r="U1406" s="336"/>
    </row>
    <row r="1407" spans="15:21">
      <c r="O1407" s="336"/>
      <c r="R1407" s="336"/>
      <c r="S1407" s="336"/>
      <c r="T1407" s="336"/>
      <c r="U1407" s="336"/>
    </row>
    <row r="1408" spans="15:21">
      <c r="O1408" s="336"/>
      <c r="R1408" s="336"/>
      <c r="S1408" s="336"/>
      <c r="T1408" s="336"/>
      <c r="U1408" s="336"/>
    </row>
    <row r="1409" spans="15:21">
      <c r="O1409" s="336"/>
      <c r="R1409" s="336"/>
      <c r="S1409" s="336"/>
      <c r="T1409" s="336"/>
      <c r="U1409" s="336"/>
    </row>
    <row r="1410" spans="15:21">
      <c r="O1410" s="336"/>
      <c r="R1410" s="336"/>
      <c r="S1410" s="336"/>
      <c r="T1410" s="336"/>
      <c r="U1410" s="336"/>
    </row>
    <row r="1411" spans="15:21">
      <c r="O1411" s="336"/>
      <c r="R1411" s="336"/>
      <c r="S1411" s="336"/>
      <c r="T1411" s="336"/>
      <c r="U1411" s="336"/>
    </row>
    <row r="1412" spans="15:21">
      <c r="O1412" s="336"/>
      <c r="R1412" s="336"/>
      <c r="S1412" s="336"/>
      <c r="T1412" s="336"/>
      <c r="U1412" s="336"/>
    </row>
    <row r="1413" spans="15:21">
      <c r="O1413" s="336"/>
      <c r="R1413" s="336"/>
      <c r="S1413" s="336"/>
      <c r="T1413" s="336"/>
      <c r="U1413" s="336"/>
    </row>
    <row r="1414" spans="15:21">
      <c r="O1414" s="336"/>
      <c r="R1414" s="336"/>
      <c r="S1414" s="336"/>
      <c r="T1414" s="336"/>
      <c r="U1414" s="336"/>
    </row>
    <row r="1415" spans="15:21">
      <c r="O1415" s="336"/>
      <c r="R1415" s="336"/>
      <c r="S1415" s="336"/>
      <c r="T1415" s="336"/>
      <c r="U1415" s="336"/>
    </row>
    <row r="1416" spans="15:21">
      <c r="O1416" s="336"/>
      <c r="R1416" s="336"/>
      <c r="S1416" s="336"/>
      <c r="T1416" s="336"/>
      <c r="U1416" s="336"/>
    </row>
    <row r="1417" spans="15:21">
      <c r="O1417" s="336"/>
      <c r="R1417" s="336"/>
      <c r="S1417" s="336"/>
      <c r="T1417" s="336"/>
      <c r="U1417" s="336"/>
    </row>
    <row r="1418" spans="15:21">
      <c r="O1418" s="336"/>
      <c r="R1418" s="336"/>
      <c r="S1418" s="336"/>
      <c r="T1418" s="336"/>
      <c r="U1418" s="336"/>
    </row>
    <row r="1419" spans="15:21">
      <c r="O1419" s="336"/>
      <c r="R1419" s="336"/>
      <c r="S1419" s="336"/>
      <c r="T1419" s="336"/>
      <c r="U1419" s="336"/>
    </row>
    <row r="1420" spans="15:21">
      <c r="O1420" s="336"/>
      <c r="R1420" s="336"/>
      <c r="S1420" s="336"/>
      <c r="T1420" s="336"/>
      <c r="U1420" s="336"/>
    </row>
    <row r="1421" spans="15:21">
      <c r="O1421" s="336"/>
      <c r="R1421" s="336"/>
      <c r="S1421" s="336"/>
      <c r="T1421" s="336"/>
      <c r="U1421" s="336"/>
    </row>
    <row r="1422" spans="15:21">
      <c r="O1422" s="336"/>
      <c r="R1422" s="336"/>
      <c r="S1422" s="336"/>
      <c r="T1422" s="336"/>
      <c r="U1422" s="336"/>
    </row>
    <row r="1423" spans="15:21">
      <c r="O1423" s="336"/>
      <c r="R1423" s="336"/>
      <c r="S1423" s="336"/>
      <c r="T1423" s="336"/>
      <c r="U1423" s="336"/>
    </row>
    <row r="1424" spans="15:21">
      <c r="O1424" s="336"/>
      <c r="R1424" s="336"/>
      <c r="S1424" s="336"/>
      <c r="T1424" s="336"/>
      <c r="U1424" s="336"/>
    </row>
    <row r="1425" spans="15:21">
      <c r="O1425" s="336"/>
      <c r="R1425" s="336"/>
      <c r="S1425" s="336"/>
      <c r="T1425" s="336"/>
      <c r="U1425" s="336"/>
    </row>
    <row r="1426" spans="15:21">
      <c r="O1426" s="336"/>
      <c r="R1426" s="336"/>
      <c r="S1426" s="336"/>
      <c r="T1426" s="336"/>
      <c r="U1426" s="336"/>
    </row>
    <row r="1427" spans="15:21">
      <c r="O1427" s="336"/>
      <c r="R1427" s="336"/>
      <c r="S1427" s="336"/>
      <c r="T1427" s="336"/>
      <c r="U1427" s="336"/>
    </row>
    <row r="1428" spans="15:21">
      <c r="O1428" s="336"/>
      <c r="R1428" s="336"/>
      <c r="S1428" s="336"/>
      <c r="T1428" s="336"/>
      <c r="U1428" s="336"/>
    </row>
    <row r="1429" spans="15:21">
      <c r="O1429" s="336"/>
      <c r="R1429" s="336"/>
      <c r="S1429" s="336"/>
      <c r="T1429" s="336"/>
      <c r="U1429" s="336"/>
    </row>
    <row r="1430" spans="15:21">
      <c r="O1430" s="336"/>
      <c r="R1430" s="336"/>
      <c r="S1430" s="336"/>
      <c r="T1430" s="336"/>
      <c r="U1430" s="336"/>
    </row>
    <row r="1431" spans="15:21">
      <c r="O1431" s="336"/>
      <c r="R1431" s="336"/>
      <c r="S1431" s="336"/>
      <c r="T1431" s="336"/>
      <c r="U1431" s="336"/>
    </row>
    <row r="1432" spans="15:21">
      <c r="O1432" s="336"/>
      <c r="R1432" s="336"/>
      <c r="S1432" s="336"/>
      <c r="T1432" s="336"/>
      <c r="U1432" s="336"/>
    </row>
    <row r="1433" spans="15:21">
      <c r="O1433" s="336"/>
      <c r="R1433" s="336"/>
      <c r="S1433" s="336"/>
      <c r="T1433" s="336"/>
      <c r="U1433" s="336"/>
    </row>
    <row r="1434" spans="15:21">
      <c r="O1434" s="336"/>
      <c r="R1434" s="336"/>
      <c r="S1434" s="336"/>
      <c r="T1434" s="336"/>
      <c r="U1434" s="336"/>
    </row>
    <row r="1435" spans="15:21">
      <c r="O1435" s="336"/>
      <c r="R1435" s="336"/>
      <c r="S1435" s="336"/>
      <c r="T1435" s="336"/>
      <c r="U1435" s="336"/>
    </row>
    <row r="1436" spans="15:21">
      <c r="O1436" s="336"/>
      <c r="R1436" s="336"/>
      <c r="S1436" s="336"/>
      <c r="T1436" s="336"/>
      <c r="U1436" s="336"/>
    </row>
    <row r="1437" spans="15:21">
      <c r="O1437" s="336"/>
      <c r="R1437" s="336"/>
      <c r="S1437" s="336"/>
      <c r="T1437" s="336"/>
      <c r="U1437" s="336"/>
    </row>
    <row r="1438" spans="15:21">
      <c r="O1438" s="336"/>
      <c r="R1438" s="336"/>
      <c r="S1438" s="336"/>
      <c r="T1438" s="336"/>
      <c r="U1438" s="336"/>
    </row>
    <row r="1439" spans="15:21">
      <c r="O1439" s="336"/>
      <c r="R1439" s="336"/>
      <c r="S1439" s="336"/>
      <c r="T1439" s="336"/>
      <c r="U1439" s="336"/>
    </row>
    <row r="1440" spans="15:21">
      <c r="O1440" s="336"/>
      <c r="R1440" s="336"/>
      <c r="S1440" s="336"/>
      <c r="T1440" s="336"/>
      <c r="U1440" s="336"/>
    </row>
    <row r="1441" spans="15:21">
      <c r="O1441" s="336"/>
      <c r="R1441" s="336"/>
      <c r="S1441" s="336"/>
      <c r="T1441" s="336"/>
      <c r="U1441" s="336"/>
    </row>
    <row r="1442" spans="15:21">
      <c r="O1442" s="336"/>
      <c r="R1442" s="336"/>
      <c r="S1442" s="336"/>
      <c r="T1442" s="336"/>
      <c r="U1442" s="336"/>
    </row>
    <row r="1443" spans="15:21">
      <c r="O1443" s="336"/>
      <c r="R1443" s="336"/>
      <c r="S1443" s="336"/>
      <c r="T1443" s="336"/>
      <c r="U1443" s="336"/>
    </row>
    <row r="1444" spans="15:21">
      <c r="O1444" s="336"/>
      <c r="R1444" s="336"/>
      <c r="S1444" s="336"/>
      <c r="T1444" s="336"/>
      <c r="U1444" s="336"/>
    </row>
    <row r="1445" spans="15:21">
      <c r="O1445" s="336"/>
      <c r="R1445" s="336"/>
      <c r="S1445" s="336"/>
      <c r="T1445" s="336"/>
      <c r="U1445" s="336"/>
    </row>
    <row r="1446" spans="15:21">
      <c r="O1446" s="336"/>
      <c r="R1446" s="336"/>
      <c r="S1446" s="336"/>
      <c r="T1446" s="336"/>
      <c r="U1446" s="336"/>
    </row>
    <row r="1447" spans="15:21">
      <c r="O1447" s="336"/>
      <c r="R1447" s="336"/>
      <c r="S1447" s="336"/>
      <c r="T1447" s="336"/>
      <c r="U1447" s="336"/>
    </row>
    <row r="1448" spans="15:21">
      <c r="O1448" s="336"/>
      <c r="R1448" s="336"/>
      <c r="S1448" s="336"/>
      <c r="T1448" s="336"/>
      <c r="U1448" s="336"/>
    </row>
    <row r="1449" spans="15:21">
      <c r="O1449" s="336"/>
      <c r="R1449" s="336"/>
      <c r="S1449" s="336"/>
      <c r="T1449" s="336"/>
      <c r="U1449" s="336"/>
    </row>
    <row r="1450" spans="15:21">
      <c r="O1450" s="336"/>
      <c r="R1450" s="336"/>
      <c r="S1450" s="336"/>
      <c r="T1450" s="336"/>
      <c r="U1450" s="336"/>
    </row>
    <row r="1451" spans="15:21">
      <c r="O1451" s="336"/>
      <c r="R1451" s="336"/>
      <c r="S1451" s="336"/>
      <c r="T1451" s="336"/>
      <c r="U1451" s="336"/>
    </row>
    <row r="1452" spans="15:21">
      <c r="O1452" s="336"/>
      <c r="R1452" s="336"/>
      <c r="S1452" s="336"/>
      <c r="T1452" s="336"/>
      <c r="U1452" s="336"/>
    </row>
    <row r="1453" spans="15:21">
      <c r="O1453" s="336"/>
      <c r="R1453" s="336"/>
      <c r="S1453" s="336"/>
      <c r="T1453" s="336"/>
      <c r="U1453" s="336"/>
    </row>
    <row r="1454" spans="15:21">
      <c r="O1454" s="336"/>
      <c r="R1454" s="336"/>
      <c r="S1454" s="336"/>
      <c r="T1454" s="336"/>
      <c r="U1454" s="336"/>
    </row>
    <row r="1455" spans="15:21">
      <c r="O1455" s="336"/>
      <c r="R1455" s="336"/>
      <c r="S1455" s="336"/>
      <c r="T1455" s="336"/>
      <c r="U1455" s="336"/>
    </row>
    <row r="1456" spans="15:21">
      <c r="O1456" s="336"/>
      <c r="R1456" s="336"/>
      <c r="S1456" s="336"/>
      <c r="T1456" s="336"/>
      <c r="U1456" s="336"/>
    </row>
    <row r="1457" spans="15:21">
      <c r="O1457" s="336"/>
      <c r="R1457" s="336"/>
      <c r="S1457" s="336"/>
      <c r="T1457" s="336"/>
      <c r="U1457" s="336"/>
    </row>
    <row r="1458" spans="15:21">
      <c r="O1458" s="336"/>
      <c r="R1458" s="336"/>
      <c r="S1458" s="336"/>
      <c r="T1458" s="336"/>
      <c r="U1458" s="336"/>
    </row>
    <row r="1459" spans="15:21">
      <c r="O1459" s="336"/>
      <c r="R1459" s="336"/>
      <c r="S1459" s="336"/>
      <c r="T1459" s="336"/>
      <c r="U1459" s="336"/>
    </row>
    <row r="1460" spans="15:21">
      <c r="O1460" s="336"/>
      <c r="R1460" s="336"/>
      <c r="S1460" s="336"/>
      <c r="T1460" s="336"/>
      <c r="U1460" s="336"/>
    </row>
    <row r="1461" spans="15:21">
      <c r="O1461" s="336"/>
      <c r="R1461" s="336"/>
      <c r="S1461" s="336"/>
      <c r="T1461" s="336"/>
      <c r="U1461" s="336"/>
    </row>
    <row r="1462" spans="15:21">
      <c r="O1462" s="336"/>
      <c r="R1462" s="336"/>
      <c r="S1462" s="336"/>
      <c r="T1462" s="336"/>
      <c r="U1462" s="336"/>
    </row>
    <row r="1463" spans="15:21">
      <c r="O1463" s="336"/>
      <c r="R1463" s="336"/>
      <c r="S1463" s="336"/>
      <c r="T1463" s="336"/>
      <c r="U1463" s="336"/>
    </row>
    <row r="1464" spans="15:21">
      <c r="O1464" s="336"/>
      <c r="R1464" s="336"/>
      <c r="S1464" s="336"/>
      <c r="T1464" s="336"/>
      <c r="U1464" s="336"/>
    </row>
    <row r="1465" spans="15:21">
      <c r="O1465" s="336"/>
      <c r="R1465" s="336"/>
      <c r="S1465" s="336"/>
      <c r="T1465" s="336"/>
      <c r="U1465" s="336"/>
    </row>
    <row r="1466" spans="15:21">
      <c r="O1466" s="336"/>
      <c r="R1466" s="336"/>
      <c r="S1466" s="336"/>
      <c r="T1466" s="336"/>
      <c r="U1466" s="336"/>
    </row>
    <row r="1467" spans="15:21">
      <c r="O1467" s="336"/>
      <c r="R1467" s="336"/>
      <c r="S1467" s="336"/>
      <c r="T1467" s="336"/>
      <c r="U1467" s="336"/>
    </row>
    <row r="1468" spans="15:21">
      <c r="O1468" s="336"/>
      <c r="R1468" s="336"/>
      <c r="S1468" s="336"/>
      <c r="T1468" s="336"/>
      <c r="U1468" s="336"/>
    </row>
    <row r="1469" spans="15:21">
      <c r="O1469" s="336"/>
      <c r="R1469" s="336"/>
      <c r="S1469" s="336"/>
      <c r="T1469" s="336"/>
      <c r="U1469" s="336"/>
    </row>
    <row r="1470" spans="15:21">
      <c r="O1470" s="336"/>
      <c r="R1470" s="336"/>
      <c r="S1470" s="336"/>
      <c r="T1470" s="336"/>
      <c r="U1470" s="336"/>
    </row>
    <row r="1471" spans="15:21">
      <c r="O1471" s="336"/>
      <c r="R1471" s="336"/>
      <c r="S1471" s="336"/>
      <c r="T1471" s="336"/>
      <c r="U1471" s="336"/>
    </row>
    <row r="1472" spans="15:21">
      <c r="O1472" s="336"/>
      <c r="R1472" s="336"/>
      <c r="S1472" s="336"/>
      <c r="T1472" s="336"/>
      <c r="U1472" s="336"/>
    </row>
    <row r="1473" spans="15:21">
      <c r="O1473" s="336"/>
      <c r="R1473" s="336"/>
      <c r="S1473" s="336"/>
      <c r="T1473" s="336"/>
      <c r="U1473" s="336"/>
    </row>
    <row r="1474" spans="15:21">
      <c r="O1474" s="336"/>
      <c r="R1474" s="336"/>
      <c r="S1474" s="336"/>
      <c r="T1474" s="336"/>
      <c r="U1474" s="336"/>
    </row>
    <row r="1475" spans="15:21">
      <c r="O1475" s="336"/>
      <c r="R1475" s="336"/>
      <c r="S1475" s="336"/>
      <c r="T1475" s="336"/>
      <c r="U1475" s="336"/>
    </row>
    <row r="1476" spans="15:21">
      <c r="O1476" s="336"/>
      <c r="R1476" s="336"/>
      <c r="S1476" s="336"/>
      <c r="T1476" s="336"/>
      <c r="U1476" s="336"/>
    </row>
    <row r="1477" spans="15:21">
      <c r="O1477" s="336"/>
      <c r="R1477" s="336"/>
      <c r="S1477" s="336"/>
      <c r="T1477" s="336"/>
      <c r="U1477" s="336"/>
    </row>
    <row r="1478" spans="15:21">
      <c r="O1478" s="336"/>
      <c r="R1478" s="336"/>
      <c r="S1478" s="336"/>
      <c r="T1478" s="336"/>
      <c r="U1478" s="336"/>
    </row>
    <row r="1479" spans="15:21">
      <c r="O1479" s="336"/>
      <c r="R1479" s="336"/>
      <c r="S1479" s="336"/>
      <c r="T1479" s="336"/>
      <c r="U1479" s="336"/>
    </row>
    <row r="1480" spans="15:21">
      <c r="O1480" s="336"/>
      <c r="R1480" s="336"/>
      <c r="S1480" s="336"/>
      <c r="T1480" s="336"/>
      <c r="U1480" s="336"/>
    </row>
    <row r="1481" spans="15:21">
      <c r="O1481" s="336"/>
      <c r="R1481" s="336"/>
      <c r="S1481" s="336"/>
      <c r="T1481" s="336"/>
      <c r="U1481" s="336"/>
    </row>
    <row r="1482" spans="15:21">
      <c r="O1482" s="336"/>
      <c r="R1482" s="336"/>
      <c r="S1482" s="336"/>
      <c r="T1482" s="336"/>
      <c r="U1482" s="336"/>
    </row>
    <row r="1483" spans="15:21">
      <c r="O1483" s="336"/>
      <c r="R1483" s="336"/>
      <c r="S1483" s="336"/>
      <c r="T1483" s="336"/>
      <c r="U1483" s="336"/>
    </row>
    <row r="1484" spans="15:21">
      <c r="O1484" s="336"/>
      <c r="R1484" s="336"/>
      <c r="S1484" s="336"/>
      <c r="T1484" s="336"/>
      <c r="U1484" s="336"/>
    </row>
    <row r="1485" spans="15:21">
      <c r="O1485" s="336"/>
      <c r="R1485" s="336"/>
      <c r="S1485" s="336"/>
      <c r="T1485" s="336"/>
      <c r="U1485" s="336"/>
    </row>
    <row r="1486" spans="15:21">
      <c r="O1486" s="336"/>
      <c r="R1486" s="336"/>
      <c r="S1486" s="336"/>
      <c r="T1486" s="336"/>
      <c r="U1486" s="336"/>
    </row>
    <row r="1487" spans="15:21">
      <c r="O1487" s="336"/>
      <c r="R1487" s="336"/>
      <c r="S1487" s="336"/>
      <c r="T1487" s="336"/>
      <c r="U1487" s="336"/>
    </row>
    <row r="1488" spans="15:21">
      <c r="O1488" s="336"/>
      <c r="R1488" s="336"/>
      <c r="S1488" s="336"/>
      <c r="T1488" s="336"/>
      <c r="U1488" s="336"/>
    </row>
    <row r="1489" spans="15:21">
      <c r="O1489" s="336"/>
      <c r="R1489" s="336"/>
      <c r="S1489" s="336"/>
      <c r="T1489" s="336"/>
      <c r="U1489" s="336"/>
    </row>
    <row r="1490" spans="15:21">
      <c r="O1490" s="336"/>
      <c r="R1490" s="336"/>
      <c r="S1490" s="336"/>
      <c r="T1490" s="336"/>
      <c r="U1490" s="336"/>
    </row>
    <row r="1491" spans="15:21">
      <c r="O1491" s="336"/>
      <c r="R1491" s="336"/>
      <c r="S1491" s="336"/>
      <c r="T1491" s="336"/>
      <c r="U1491" s="336"/>
    </row>
    <row r="1492" spans="15:21">
      <c r="O1492" s="336"/>
      <c r="R1492" s="336"/>
      <c r="S1492" s="336"/>
      <c r="T1492" s="336"/>
      <c r="U1492" s="336"/>
    </row>
    <row r="1493" spans="15:21">
      <c r="O1493" s="336"/>
      <c r="R1493" s="336"/>
      <c r="S1493" s="336"/>
      <c r="T1493" s="336"/>
      <c r="U1493" s="336"/>
    </row>
    <row r="1494" spans="15:21">
      <c r="O1494" s="336"/>
      <c r="R1494" s="336"/>
      <c r="S1494" s="336"/>
      <c r="T1494" s="336"/>
      <c r="U1494" s="336"/>
    </row>
    <row r="1495" spans="15:21">
      <c r="O1495" s="336"/>
      <c r="R1495" s="336"/>
      <c r="S1495" s="336"/>
      <c r="T1495" s="336"/>
      <c r="U1495" s="336"/>
    </row>
    <row r="1496" spans="15:21">
      <c r="O1496" s="336"/>
      <c r="R1496" s="336"/>
      <c r="S1496" s="336"/>
      <c r="T1496" s="336"/>
      <c r="U1496" s="336"/>
    </row>
    <row r="1497" spans="15:21">
      <c r="O1497" s="336"/>
      <c r="R1497" s="336"/>
      <c r="S1497" s="336"/>
      <c r="T1497" s="336"/>
      <c r="U1497" s="336"/>
    </row>
    <row r="1498" spans="15:21">
      <c r="O1498" s="336"/>
      <c r="R1498" s="336"/>
      <c r="S1498" s="336"/>
      <c r="T1498" s="336"/>
      <c r="U1498" s="336"/>
    </row>
    <row r="1499" spans="15:21">
      <c r="O1499" s="336"/>
      <c r="R1499" s="336"/>
      <c r="S1499" s="336"/>
      <c r="T1499" s="336"/>
      <c r="U1499" s="336"/>
    </row>
    <row r="1500" spans="15:21">
      <c r="O1500" s="336"/>
      <c r="R1500" s="336"/>
      <c r="S1500" s="336"/>
      <c r="T1500" s="336"/>
      <c r="U1500" s="336"/>
    </row>
    <row r="1501" spans="15:21">
      <c r="O1501" s="336"/>
      <c r="R1501" s="336"/>
      <c r="S1501" s="336"/>
      <c r="T1501" s="336"/>
      <c r="U1501" s="336"/>
    </row>
    <row r="1502" spans="15:21">
      <c r="O1502" s="336"/>
      <c r="R1502" s="336"/>
      <c r="S1502" s="336"/>
      <c r="T1502" s="336"/>
      <c r="U1502" s="336"/>
    </row>
    <row r="1503" spans="15:21">
      <c r="O1503" s="336"/>
      <c r="R1503" s="336"/>
      <c r="S1503" s="336"/>
      <c r="T1503" s="336"/>
      <c r="U1503" s="336"/>
    </row>
    <row r="1504" spans="15:21">
      <c r="O1504" s="336"/>
      <c r="R1504" s="336"/>
      <c r="S1504" s="336"/>
      <c r="T1504" s="336"/>
      <c r="U1504" s="336"/>
    </row>
    <row r="1505" spans="15:21">
      <c r="O1505" s="336"/>
      <c r="R1505" s="336"/>
      <c r="S1505" s="336"/>
      <c r="T1505" s="336"/>
      <c r="U1505" s="336"/>
    </row>
    <row r="1506" spans="15:21">
      <c r="O1506" s="336"/>
      <c r="R1506" s="336"/>
      <c r="S1506" s="336"/>
      <c r="T1506" s="336"/>
      <c r="U1506" s="336"/>
    </row>
    <row r="1507" spans="15:21">
      <c r="O1507" s="336"/>
      <c r="R1507" s="336"/>
      <c r="S1507" s="336"/>
      <c r="T1507" s="336"/>
      <c r="U1507" s="336"/>
    </row>
    <row r="1508" spans="15:21">
      <c r="O1508" s="336"/>
      <c r="R1508" s="336"/>
      <c r="S1508" s="336"/>
      <c r="T1508" s="336"/>
      <c r="U1508" s="336"/>
    </row>
    <row r="1509" spans="15:21">
      <c r="O1509" s="336"/>
      <c r="R1509" s="336"/>
      <c r="S1509" s="336"/>
      <c r="T1509" s="336"/>
      <c r="U1509" s="336"/>
    </row>
    <row r="1510" spans="15:21">
      <c r="O1510" s="336"/>
      <c r="R1510" s="336"/>
      <c r="S1510" s="336"/>
      <c r="T1510" s="336"/>
      <c r="U1510" s="336"/>
    </row>
    <row r="1511" spans="15:21">
      <c r="O1511" s="336"/>
      <c r="R1511" s="336"/>
      <c r="S1511" s="336"/>
      <c r="T1511" s="336"/>
      <c r="U1511" s="336"/>
    </row>
    <row r="1512" spans="15:21">
      <c r="O1512" s="336"/>
      <c r="R1512" s="336"/>
      <c r="S1512" s="336"/>
      <c r="T1512" s="336"/>
      <c r="U1512" s="336"/>
    </row>
    <row r="1513" spans="15:21">
      <c r="O1513" s="336"/>
      <c r="R1513" s="336"/>
      <c r="S1513" s="336"/>
      <c r="T1513" s="336"/>
      <c r="U1513" s="336"/>
    </row>
    <row r="1514" spans="15:21">
      <c r="O1514" s="336"/>
      <c r="R1514" s="336"/>
      <c r="S1514" s="336"/>
      <c r="T1514" s="336"/>
      <c r="U1514" s="336"/>
    </row>
    <row r="1515" spans="15:21">
      <c r="O1515" s="336"/>
      <c r="R1515" s="336"/>
      <c r="S1515" s="336"/>
      <c r="T1515" s="336"/>
      <c r="U1515" s="336"/>
    </row>
    <row r="1516" spans="15:21">
      <c r="O1516" s="336"/>
      <c r="R1516" s="336"/>
      <c r="S1516" s="336"/>
      <c r="T1516" s="336"/>
      <c r="U1516" s="336"/>
    </row>
    <row r="1517" spans="15:21">
      <c r="O1517" s="336"/>
      <c r="R1517" s="336"/>
      <c r="S1517" s="336"/>
      <c r="T1517" s="336"/>
      <c r="U1517" s="336"/>
    </row>
    <row r="1518" spans="15:21">
      <c r="O1518" s="336"/>
      <c r="R1518" s="336"/>
      <c r="S1518" s="336"/>
      <c r="T1518" s="336"/>
      <c r="U1518" s="336"/>
    </row>
    <row r="1519" spans="15:21">
      <c r="O1519" s="336"/>
      <c r="R1519" s="336"/>
      <c r="S1519" s="336"/>
      <c r="T1519" s="336"/>
      <c r="U1519" s="336"/>
    </row>
    <row r="1520" spans="15:21">
      <c r="O1520" s="336"/>
      <c r="R1520" s="336"/>
      <c r="S1520" s="336"/>
      <c r="T1520" s="336"/>
      <c r="U1520" s="336"/>
    </row>
    <row r="1521" spans="15:21">
      <c r="O1521" s="336"/>
      <c r="R1521" s="336"/>
      <c r="S1521" s="336"/>
      <c r="T1521" s="336"/>
      <c r="U1521" s="336"/>
    </row>
    <row r="1522" spans="15:21">
      <c r="O1522" s="336"/>
      <c r="R1522" s="336"/>
      <c r="S1522" s="336"/>
      <c r="T1522" s="336"/>
      <c r="U1522" s="336"/>
    </row>
    <row r="1523" spans="15:21">
      <c r="O1523" s="336"/>
      <c r="R1523" s="336"/>
      <c r="S1523" s="336"/>
      <c r="T1523" s="336"/>
      <c r="U1523" s="336"/>
    </row>
    <row r="1524" spans="15:21">
      <c r="O1524" s="336"/>
      <c r="R1524" s="336"/>
      <c r="S1524" s="336"/>
      <c r="T1524" s="336"/>
      <c r="U1524" s="336"/>
    </row>
    <row r="1525" spans="15:21">
      <c r="O1525" s="336"/>
      <c r="R1525" s="336"/>
      <c r="S1525" s="336"/>
      <c r="T1525" s="336"/>
      <c r="U1525" s="336"/>
    </row>
    <row r="1526" spans="15:21">
      <c r="O1526" s="336"/>
      <c r="R1526" s="336"/>
      <c r="S1526" s="336"/>
      <c r="T1526" s="336"/>
      <c r="U1526" s="336"/>
    </row>
    <row r="1527" spans="15:21">
      <c r="O1527" s="336"/>
      <c r="R1527" s="336"/>
      <c r="S1527" s="336"/>
      <c r="T1527" s="336"/>
      <c r="U1527" s="336"/>
    </row>
    <row r="1528" spans="15:21">
      <c r="O1528" s="336"/>
      <c r="R1528" s="336"/>
      <c r="S1528" s="336"/>
      <c r="T1528" s="336"/>
      <c r="U1528" s="336"/>
    </row>
    <row r="1529" spans="15:21">
      <c r="O1529" s="336"/>
      <c r="R1529" s="336"/>
      <c r="S1529" s="336"/>
      <c r="T1529" s="336"/>
      <c r="U1529" s="336"/>
    </row>
    <row r="1530" spans="15:21">
      <c r="O1530" s="336"/>
      <c r="R1530" s="336"/>
      <c r="S1530" s="336"/>
      <c r="T1530" s="336"/>
      <c r="U1530" s="336"/>
    </row>
    <row r="1531" spans="15:21">
      <c r="O1531" s="336"/>
      <c r="R1531" s="336"/>
      <c r="S1531" s="336"/>
      <c r="T1531" s="336"/>
      <c r="U1531" s="336"/>
    </row>
    <row r="1532" spans="15:21">
      <c r="O1532" s="336"/>
      <c r="R1532" s="336"/>
      <c r="S1532" s="336"/>
      <c r="T1532" s="336"/>
      <c r="U1532" s="336"/>
    </row>
    <row r="1533" spans="15:21">
      <c r="O1533" s="336"/>
      <c r="R1533" s="336"/>
      <c r="S1533" s="336"/>
      <c r="T1533" s="336"/>
      <c r="U1533" s="336"/>
    </row>
    <row r="1534" spans="15:21">
      <c r="O1534" s="336"/>
      <c r="R1534" s="336"/>
      <c r="S1534" s="336"/>
      <c r="T1534" s="336"/>
      <c r="U1534" s="336"/>
    </row>
    <row r="1535" spans="15:21">
      <c r="O1535" s="336"/>
      <c r="R1535" s="336"/>
      <c r="S1535" s="336"/>
      <c r="T1535" s="336"/>
      <c r="U1535" s="336"/>
    </row>
    <row r="1536" spans="15:21">
      <c r="O1536" s="336"/>
      <c r="R1536" s="336"/>
      <c r="S1536" s="336"/>
      <c r="T1536" s="336"/>
      <c r="U1536" s="336"/>
    </row>
    <row r="1537" spans="15:21">
      <c r="O1537" s="336"/>
      <c r="R1537" s="336"/>
      <c r="S1537" s="336"/>
      <c r="T1537" s="336"/>
      <c r="U1537" s="336"/>
    </row>
    <row r="1538" spans="15:21">
      <c r="O1538" s="336"/>
      <c r="R1538" s="336"/>
      <c r="S1538" s="336"/>
      <c r="T1538" s="336"/>
      <c r="U1538" s="336"/>
    </row>
    <row r="1539" spans="15:21">
      <c r="O1539" s="336"/>
      <c r="R1539" s="336"/>
      <c r="S1539" s="336"/>
      <c r="T1539" s="336"/>
      <c r="U1539" s="336"/>
    </row>
    <row r="1540" spans="15:21">
      <c r="O1540" s="336"/>
      <c r="R1540" s="336"/>
      <c r="S1540" s="336"/>
      <c r="T1540" s="336"/>
      <c r="U1540" s="336"/>
    </row>
    <row r="1541" spans="15:21">
      <c r="O1541" s="336"/>
      <c r="R1541" s="336"/>
      <c r="S1541" s="336"/>
      <c r="T1541" s="336"/>
      <c r="U1541" s="336"/>
    </row>
    <row r="1542" spans="15:21">
      <c r="O1542" s="336"/>
      <c r="R1542" s="336"/>
      <c r="S1542" s="336"/>
      <c r="T1542" s="336"/>
      <c r="U1542" s="336"/>
    </row>
    <row r="1543" spans="15:21">
      <c r="O1543" s="336"/>
      <c r="R1543" s="336"/>
      <c r="S1543" s="336"/>
      <c r="T1543" s="336"/>
      <c r="U1543" s="336"/>
    </row>
    <row r="1544" spans="15:21">
      <c r="O1544" s="336"/>
      <c r="R1544" s="336"/>
      <c r="S1544" s="336"/>
      <c r="T1544" s="336"/>
      <c r="U1544" s="336"/>
    </row>
    <row r="1545" spans="15:21">
      <c r="O1545" s="336"/>
      <c r="R1545" s="336"/>
      <c r="S1545" s="336"/>
      <c r="T1545" s="336"/>
      <c r="U1545" s="336"/>
    </row>
    <row r="1546" spans="15:21">
      <c r="O1546" s="336"/>
      <c r="R1546" s="336"/>
      <c r="S1546" s="336"/>
      <c r="T1546" s="336"/>
      <c r="U1546" s="336"/>
    </row>
    <row r="1547" spans="15:21">
      <c r="O1547" s="336"/>
      <c r="R1547" s="336"/>
      <c r="S1547" s="336"/>
      <c r="T1547" s="336"/>
      <c r="U1547" s="336"/>
    </row>
    <row r="1548" spans="15:21">
      <c r="O1548" s="336"/>
      <c r="R1548" s="336"/>
      <c r="S1548" s="336"/>
      <c r="T1548" s="336"/>
      <c r="U1548" s="336"/>
    </row>
    <row r="1549" spans="15:21">
      <c r="O1549" s="336"/>
      <c r="R1549" s="336"/>
      <c r="S1549" s="336"/>
      <c r="T1549" s="336"/>
      <c r="U1549" s="336"/>
    </row>
    <row r="1550" spans="15:21">
      <c r="O1550" s="336"/>
      <c r="R1550" s="336"/>
      <c r="S1550" s="336"/>
      <c r="T1550" s="336"/>
      <c r="U1550" s="336"/>
    </row>
    <row r="1551" spans="15:21">
      <c r="O1551" s="336"/>
      <c r="R1551" s="336"/>
      <c r="S1551" s="336"/>
      <c r="T1551" s="336"/>
      <c r="U1551" s="336"/>
    </row>
    <row r="1552" spans="15:21">
      <c r="O1552" s="336"/>
      <c r="R1552" s="336"/>
      <c r="S1552" s="336"/>
      <c r="T1552" s="336"/>
      <c r="U1552" s="336"/>
    </row>
    <row r="1553" spans="15:21">
      <c r="O1553" s="336"/>
      <c r="R1553" s="336"/>
      <c r="S1553" s="336"/>
      <c r="T1553" s="336"/>
      <c r="U1553" s="336"/>
    </row>
    <row r="1554" spans="15:21">
      <c r="O1554" s="336"/>
      <c r="R1554" s="336"/>
      <c r="S1554" s="336"/>
      <c r="T1554" s="336"/>
      <c r="U1554" s="336"/>
    </row>
    <row r="1555" spans="15:21">
      <c r="O1555" s="336"/>
      <c r="R1555" s="336"/>
      <c r="S1555" s="336"/>
      <c r="T1555" s="336"/>
      <c r="U1555" s="336"/>
    </row>
    <row r="1556" spans="15:21">
      <c r="O1556" s="336"/>
      <c r="R1556" s="336"/>
      <c r="S1556" s="336"/>
      <c r="T1556" s="336"/>
      <c r="U1556" s="336"/>
    </row>
    <row r="1557" spans="15:21">
      <c r="O1557" s="336"/>
      <c r="R1557" s="336"/>
      <c r="S1557" s="336"/>
      <c r="T1557" s="336"/>
      <c r="U1557" s="336"/>
    </row>
    <row r="1558" spans="15:21">
      <c r="O1558" s="336"/>
      <c r="R1558" s="336"/>
      <c r="S1558" s="336"/>
      <c r="T1558" s="336"/>
      <c r="U1558" s="336"/>
    </row>
    <row r="1559" spans="15:21">
      <c r="O1559" s="336"/>
      <c r="R1559" s="336"/>
      <c r="S1559" s="336"/>
      <c r="T1559" s="336"/>
      <c r="U1559" s="336"/>
    </row>
    <row r="1560" spans="15:21">
      <c r="O1560" s="336"/>
      <c r="R1560" s="336"/>
      <c r="S1560" s="336"/>
      <c r="T1560" s="336"/>
      <c r="U1560" s="336"/>
    </row>
    <row r="1561" spans="15:21">
      <c r="O1561" s="336"/>
      <c r="R1561" s="336"/>
      <c r="S1561" s="336"/>
      <c r="T1561" s="336"/>
      <c r="U1561" s="336"/>
    </row>
    <row r="1562" spans="15:21">
      <c r="O1562" s="336"/>
      <c r="R1562" s="336"/>
      <c r="S1562" s="336"/>
      <c r="T1562" s="336"/>
      <c r="U1562" s="336"/>
    </row>
    <row r="1563" spans="15:21">
      <c r="O1563" s="336"/>
      <c r="R1563" s="336"/>
      <c r="S1563" s="336"/>
      <c r="T1563" s="336"/>
      <c r="U1563" s="336"/>
    </row>
    <row r="1564" spans="15:21">
      <c r="O1564" s="336"/>
      <c r="R1564" s="336"/>
      <c r="S1564" s="336"/>
      <c r="T1564" s="336"/>
      <c r="U1564" s="336"/>
    </row>
    <row r="1565" spans="15:21">
      <c r="O1565" s="336"/>
      <c r="R1565" s="336"/>
      <c r="S1565" s="336"/>
      <c r="T1565" s="336"/>
      <c r="U1565" s="336"/>
    </row>
    <row r="1566" spans="15:21">
      <c r="O1566" s="336"/>
      <c r="R1566" s="336"/>
      <c r="S1566" s="336"/>
      <c r="T1566" s="336"/>
      <c r="U1566" s="336"/>
    </row>
    <row r="1567" spans="15:21">
      <c r="O1567" s="336"/>
      <c r="R1567" s="336"/>
      <c r="S1567" s="336"/>
      <c r="T1567" s="336"/>
      <c r="U1567" s="336"/>
    </row>
    <row r="1568" spans="15:21">
      <c r="O1568" s="336"/>
      <c r="R1568" s="336"/>
      <c r="S1568" s="336"/>
      <c r="T1568" s="336"/>
      <c r="U1568" s="336"/>
    </row>
    <row r="1569" spans="15:21">
      <c r="O1569" s="336"/>
      <c r="R1569" s="336"/>
      <c r="S1569" s="336"/>
      <c r="T1569" s="336"/>
      <c r="U1569" s="336"/>
    </row>
    <row r="1570" spans="15:21">
      <c r="O1570" s="336"/>
      <c r="R1570" s="336"/>
      <c r="S1570" s="336"/>
      <c r="T1570" s="336"/>
      <c r="U1570" s="336"/>
    </row>
    <row r="1571" spans="15:21">
      <c r="O1571" s="336"/>
      <c r="R1571" s="336"/>
      <c r="S1571" s="336"/>
      <c r="T1571" s="336"/>
      <c r="U1571" s="336"/>
    </row>
    <row r="1572" spans="15:21">
      <c r="O1572" s="336"/>
      <c r="R1572" s="336"/>
      <c r="S1572" s="336"/>
      <c r="T1572" s="336"/>
      <c r="U1572" s="336"/>
    </row>
    <row r="1573" spans="15:21">
      <c r="O1573" s="336"/>
      <c r="R1573" s="336"/>
      <c r="S1573" s="336"/>
      <c r="T1573" s="336"/>
      <c r="U1573" s="336"/>
    </row>
    <row r="1574" spans="15:21">
      <c r="O1574" s="336"/>
      <c r="R1574" s="336"/>
      <c r="S1574" s="336"/>
      <c r="T1574" s="336"/>
      <c r="U1574" s="336"/>
    </row>
    <row r="1575" spans="15:21">
      <c r="O1575" s="336"/>
      <c r="R1575" s="336"/>
      <c r="S1575" s="336"/>
      <c r="T1575" s="336"/>
      <c r="U1575" s="336"/>
    </row>
    <row r="1576" spans="15:21">
      <c r="O1576" s="336"/>
      <c r="R1576" s="336"/>
      <c r="S1576" s="336"/>
      <c r="T1576" s="336"/>
      <c r="U1576" s="336"/>
    </row>
    <row r="1577" spans="15:21">
      <c r="O1577" s="336"/>
      <c r="R1577" s="336"/>
      <c r="S1577" s="336"/>
      <c r="T1577" s="336"/>
      <c r="U1577" s="336"/>
    </row>
    <row r="1578" spans="15:21">
      <c r="O1578" s="336"/>
      <c r="R1578" s="336"/>
      <c r="S1578" s="336"/>
      <c r="T1578" s="336"/>
      <c r="U1578" s="336"/>
    </row>
    <row r="1579" spans="15:21">
      <c r="O1579" s="336"/>
      <c r="R1579" s="336"/>
      <c r="S1579" s="336"/>
      <c r="T1579" s="336"/>
      <c r="U1579" s="336"/>
    </row>
    <row r="1580" spans="15:21">
      <c r="O1580" s="336"/>
      <c r="R1580" s="336"/>
      <c r="S1580" s="336"/>
      <c r="T1580" s="336"/>
      <c r="U1580" s="336"/>
    </row>
    <row r="1581" spans="15:21">
      <c r="O1581" s="336"/>
      <c r="R1581" s="336"/>
      <c r="S1581" s="336"/>
      <c r="T1581" s="336"/>
      <c r="U1581" s="336"/>
    </row>
    <row r="1582" spans="15:21">
      <c r="O1582" s="336"/>
      <c r="R1582" s="336"/>
      <c r="S1582" s="336"/>
      <c r="T1582" s="336"/>
      <c r="U1582" s="336"/>
    </row>
    <row r="1583" spans="15:21">
      <c r="O1583" s="336"/>
      <c r="R1583" s="336"/>
      <c r="S1583" s="336"/>
      <c r="T1583" s="336"/>
      <c r="U1583" s="336"/>
    </row>
    <row r="1584" spans="15:21">
      <c r="O1584" s="336"/>
      <c r="R1584" s="336"/>
      <c r="S1584" s="336"/>
      <c r="T1584" s="336"/>
      <c r="U1584" s="336"/>
    </row>
    <row r="1585" spans="15:21">
      <c r="O1585" s="336"/>
      <c r="R1585" s="336"/>
      <c r="S1585" s="336"/>
      <c r="T1585" s="336"/>
      <c r="U1585" s="336"/>
    </row>
    <row r="1586" spans="15:21">
      <c r="O1586" s="336"/>
      <c r="R1586" s="336"/>
      <c r="S1586" s="336"/>
      <c r="T1586" s="336"/>
      <c r="U1586" s="336"/>
    </row>
    <row r="1587" spans="15:21">
      <c r="O1587" s="336"/>
      <c r="R1587" s="336"/>
      <c r="S1587" s="336"/>
      <c r="T1587" s="336"/>
      <c r="U1587" s="336"/>
    </row>
    <row r="1588" spans="15:21">
      <c r="O1588" s="336"/>
      <c r="R1588" s="336"/>
      <c r="S1588" s="336"/>
      <c r="T1588" s="336"/>
      <c r="U1588" s="336"/>
    </row>
    <row r="1589" spans="15:21">
      <c r="O1589" s="336"/>
      <c r="R1589" s="336"/>
      <c r="S1589" s="336"/>
      <c r="T1589" s="336"/>
      <c r="U1589" s="336"/>
    </row>
    <row r="1590" spans="15:21">
      <c r="O1590" s="336"/>
      <c r="R1590" s="336"/>
      <c r="S1590" s="336"/>
      <c r="T1590" s="336"/>
      <c r="U1590" s="336"/>
    </row>
    <row r="1591" spans="15:21">
      <c r="O1591" s="336"/>
      <c r="R1591" s="336"/>
      <c r="S1591" s="336"/>
      <c r="T1591" s="336"/>
      <c r="U1591" s="336"/>
    </row>
    <row r="1592" spans="15:21">
      <c r="O1592" s="336"/>
      <c r="R1592" s="336"/>
      <c r="S1592" s="336"/>
      <c r="T1592" s="336"/>
      <c r="U1592" s="336"/>
    </row>
    <row r="1593" spans="15:21">
      <c r="O1593" s="336"/>
      <c r="R1593" s="336"/>
      <c r="S1593" s="336"/>
      <c r="T1593" s="336"/>
      <c r="U1593" s="336"/>
    </row>
    <row r="1594" spans="15:21">
      <c r="O1594" s="336"/>
      <c r="R1594" s="336"/>
      <c r="S1594" s="336"/>
      <c r="T1594" s="336"/>
      <c r="U1594" s="336"/>
    </row>
    <row r="1595" spans="15:21">
      <c r="O1595" s="336"/>
      <c r="R1595" s="336"/>
      <c r="S1595" s="336"/>
      <c r="T1595" s="336"/>
      <c r="U1595" s="336"/>
    </row>
    <row r="1596" spans="15:21">
      <c r="O1596" s="336"/>
      <c r="R1596" s="336"/>
      <c r="S1596" s="336"/>
      <c r="T1596" s="336"/>
      <c r="U1596" s="336"/>
    </row>
    <row r="1597" spans="15:21">
      <c r="O1597" s="336"/>
      <c r="R1597" s="336"/>
      <c r="S1597" s="336"/>
      <c r="T1597" s="336"/>
      <c r="U1597" s="336"/>
    </row>
    <row r="1598" spans="15:21">
      <c r="O1598" s="336"/>
      <c r="R1598" s="336"/>
      <c r="S1598" s="336"/>
      <c r="T1598" s="336"/>
      <c r="U1598" s="336"/>
    </row>
    <row r="1599" spans="15:21">
      <c r="O1599" s="336"/>
      <c r="R1599" s="336"/>
      <c r="S1599" s="336"/>
      <c r="T1599" s="336"/>
      <c r="U1599" s="336"/>
    </row>
    <row r="1600" spans="15:21">
      <c r="O1600" s="336"/>
      <c r="R1600" s="336"/>
      <c r="S1600" s="336"/>
      <c r="T1600" s="336"/>
      <c r="U1600" s="336"/>
    </row>
    <row r="1601" spans="15:21">
      <c r="O1601" s="336"/>
      <c r="R1601" s="336"/>
      <c r="S1601" s="336"/>
      <c r="T1601" s="336"/>
      <c r="U1601" s="336"/>
    </row>
    <row r="1602" spans="15:21">
      <c r="O1602" s="336"/>
      <c r="R1602" s="336"/>
      <c r="S1602" s="336"/>
      <c r="T1602" s="336"/>
      <c r="U1602" s="336"/>
    </row>
    <row r="1603" spans="15:21">
      <c r="O1603" s="336"/>
      <c r="R1603" s="336"/>
      <c r="S1603" s="336"/>
      <c r="T1603" s="336"/>
      <c r="U1603" s="336"/>
    </row>
    <row r="1604" spans="15:21">
      <c r="O1604" s="336"/>
      <c r="R1604" s="336"/>
      <c r="S1604" s="336"/>
      <c r="T1604" s="336"/>
      <c r="U1604" s="336"/>
    </row>
    <row r="1605" spans="15:21">
      <c r="O1605" s="336"/>
      <c r="R1605" s="336"/>
      <c r="S1605" s="336"/>
      <c r="T1605" s="336"/>
      <c r="U1605" s="336"/>
    </row>
    <row r="1606" spans="15:21">
      <c r="O1606" s="336"/>
      <c r="R1606" s="336"/>
      <c r="S1606" s="336"/>
      <c r="T1606" s="336"/>
      <c r="U1606" s="336"/>
    </row>
    <row r="1607" spans="15:21">
      <c r="O1607" s="336"/>
      <c r="R1607" s="336"/>
      <c r="S1607" s="336"/>
      <c r="T1607" s="336"/>
      <c r="U1607" s="336"/>
    </row>
    <row r="1608" spans="15:21">
      <c r="O1608" s="336"/>
      <c r="R1608" s="336"/>
      <c r="S1608" s="336"/>
      <c r="T1608" s="336"/>
      <c r="U1608" s="336"/>
    </row>
    <row r="1609" spans="15:21">
      <c r="O1609" s="336"/>
      <c r="R1609" s="336"/>
      <c r="S1609" s="336"/>
      <c r="T1609" s="336"/>
      <c r="U1609" s="336"/>
    </row>
    <row r="1610" spans="15:21">
      <c r="O1610" s="336"/>
      <c r="R1610" s="336"/>
      <c r="S1610" s="336"/>
      <c r="T1610" s="336"/>
      <c r="U1610" s="336"/>
    </row>
    <row r="1611" spans="15:21">
      <c r="O1611" s="336"/>
      <c r="R1611" s="336"/>
      <c r="S1611" s="336"/>
      <c r="T1611" s="336"/>
      <c r="U1611" s="336"/>
    </row>
    <row r="1612" spans="15:21">
      <c r="O1612" s="336"/>
      <c r="R1612" s="336"/>
      <c r="S1612" s="336"/>
      <c r="T1612" s="336"/>
      <c r="U1612" s="336"/>
    </row>
    <row r="1613" spans="15:21">
      <c r="O1613" s="336"/>
      <c r="R1613" s="336"/>
      <c r="S1613" s="336"/>
      <c r="T1613" s="336"/>
      <c r="U1613" s="336"/>
    </row>
    <row r="1614" spans="15:21">
      <c r="O1614" s="336"/>
      <c r="R1614" s="336"/>
      <c r="S1614" s="336"/>
      <c r="T1614" s="336"/>
      <c r="U1614" s="336"/>
    </row>
    <row r="1615" spans="15:21">
      <c r="O1615" s="336"/>
      <c r="R1615" s="336"/>
      <c r="S1615" s="336"/>
      <c r="T1615" s="336"/>
      <c r="U1615" s="336"/>
    </row>
    <row r="1616" spans="15:21">
      <c r="O1616" s="336"/>
      <c r="R1616" s="336"/>
      <c r="S1616" s="336"/>
      <c r="T1616" s="336"/>
      <c r="U1616" s="336"/>
    </row>
    <row r="1617" spans="15:21">
      <c r="O1617" s="336"/>
      <c r="R1617" s="336"/>
      <c r="S1617" s="336"/>
      <c r="T1617" s="336"/>
      <c r="U1617" s="336"/>
    </row>
    <row r="1618" spans="15:21">
      <c r="O1618" s="336"/>
      <c r="R1618" s="336"/>
      <c r="S1618" s="336"/>
      <c r="T1618" s="336"/>
      <c r="U1618" s="336"/>
    </row>
    <row r="1619" spans="15:21">
      <c r="O1619" s="336"/>
      <c r="R1619" s="336"/>
      <c r="S1619" s="336"/>
      <c r="T1619" s="336"/>
      <c r="U1619" s="336"/>
    </row>
    <row r="1620" spans="15:21">
      <c r="O1620" s="336"/>
      <c r="R1620" s="336"/>
      <c r="S1620" s="336"/>
      <c r="T1620" s="336"/>
      <c r="U1620" s="336"/>
    </row>
    <row r="1621" spans="15:21">
      <c r="O1621" s="336"/>
      <c r="R1621" s="336"/>
      <c r="S1621" s="336"/>
      <c r="T1621" s="336"/>
      <c r="U1621" s="336"/>
    </row>
    <row r="1622" spans="15:21">
      <c r="O1622" s="336"/>
      <c r="R1622" s="336"/>
      <c r="S1622" s="336"/>
      <c r="T1622" s="336"/>
      <c r="U1622" s="336"/>
    </row>
    <row r="1623" spans="15:21">
      <c r="O1623" s="336"/>
      <c r="R1623" s="336"/>
      <c r="S1623" s="336"/>
      <c r="T1623" s="336"/>
      <c r="U1623" s="336"/>
    </row>
    <row r="1624" spans="15:21">
      <c r="O1624" s="336"/>
      <c r="R1624" s="336"/>
      <c r="S1624" s="336"/>
      <c r="T1624" s="336"/>
      <c r="U1624" s="336"/>
    </row>
    <row r="1625" spans="15:21">
      <c r="O1625" s="336"/>
      <c r="R1625" s="336"/>
      <c r="S1625" s="336"/>
      <c r="T1625" s="336"/>
      <c r="U1625" s="336"/>
    </row>
    <row r="1626" spans="15:21">
      <c r="O1626" s="336"/>
      <c r="R1626" s="336"/>
      <c r="S1626" s="336"/>
      <c r="T1626" s="336"/>
      <c r="U1626" s="336"/>
    </row>
    <row r="1627" spans="15:21">
      <c r="O1627" s="336"/>
      <c r="R1627" s="336"/>
      <c r="S1627" s="336"/>
      <c r="T1627" s="336"/>
      <c r="U1627" s="336"/>
    </row>
    <row r="1628" spans="15:21">
      <c r="O1628" s="336"/>
      <c r="R1628" s="336"/>
      <c r="S1628" s="336"/>
      <c r="T1628" s="336"/>
      <c r="U1628" s="336"/>
    </row>
    <row r="1629" spans="15:21">
      <c r="O1629" s="336"/>
      <c r="R1629" s="336"/>
      <c r="S1629" s="336"/>
      <c r="T1629" s="336"/>
      <c r="U1629" s="336"/>
    </row>
    <row r="1630" spans="15:21">
      <c r="O1630" s="336"/>
      <c r="R1630" s="336"/>
      <c r="S1630" s="336"/>
      <c r="T1630" s="336"/>
      <c r="U1630" s="336"/>
    </row>
    <row r="1631" spans="15:21">
      <c r="O1631" s="336"/>
      <c r="R1631" s="336"/>
      <c r="S1631" s="336"/>
      <c r="T1631" s="336"/>
      <c r="U1631" s="336"/>
    </row>
    <row r="1632" spans="15:21">
      <c r="O1632" s="336"/>
      <c r="R1632" s="336"/>
      <c r="S1632" s="336"/>
      <c r="T1632" s="336"/>
      <c r="U1632" s="336"/>
    </row>
    <row r="1633" spans="15:21">
      <c r="O1633" s="336"/>
      <c r="R1633" s="336"/>
      <c r="S1633" s="336"/>
      <c r="T1633" s="336"/>
      <c r="U1633" s="336"/>
    </row>
    <row r="1634" spans="15:21">
      <c r="O1634" s="336"/>
      <c r="R1634" s="336"/>
      <c r="S1634" s="336"/>
      <c r="T1634" s="336"/>
      <c r="U1634" s="336"/>
    </row>
    <row r="1635" spans="15:21">
      <c r="O1635" s="336"/>
      <c r="R1635" s="336"/>
      <c r="S1635" s="336"/>
      <c r="T1635" s="336"/>
      <c r="U1635" s="336"/>
    </row>
    <row r="1636" spans="15:21">
      <c r="O1636" s="336"/>
      <c r="R1636" s="336"/>
      <c r="S1636" s="336"/>
      <c r="T1636" s="336"/>
      <c r="U1636" s="336"/>
    </row>
    <row r="1637" spans="15:21">
      <c r="O1637" s="336"/>
      <c r="R1637" s="336"/>
      <c r="S1637" s="336"/>
      <c r="T1637" s="336"/>
      <c r="U1637" s="336"/>
    </row>
    <row r="1638" spans="15:21">
      <c r="O1638" s="336"/>
      <c r="R1638" s="336"/>
      <c r="S1638" s="336"/>
      <c r="T1638" s="336"/>
      <c r="U1638" s="336"/>
    </row>
    <row r="1639" spans="15:21">
      <c r="O1639" s="336"/>
      <c r="R1639" s="336"/>
      <c r="S1639" s="336"/>
      <c r="T1639" s="336"/>
      <c r="U1639" s="336"/>
    </row>
    <row r="1640" spans="15:21">
      <c r="O1640" s="336"/>
      <c r="R1640" s="336"/>
      <c r="S1640" s="336"/>
      <c r="T1640" s="336"/>
      <c r="U1640" s="336"/>
    </row>
    <row r="1641" spans="15:21">
      <c r="O1641" s="336"/>
      <c r="R1641" s="336"/>
      <c r="S1641" s="336"/>
      <c r="T1641" s="336"/>
      <c r="U1641" s="336"/>
    </row>
    <row r="1642" spans="15:21">
      <c r="O1642" s="336"/>
      <c r="R1642" s="336"/>
      <c r="S1642" s="336"/>
      <c r="T1642" s="336"/>
      <c r="U1642" s="336"/>
    </row>
    <row r="1643" spans="15:21">
      <c r="O1643" s="336"/>
      <c r="R1643" s="336"/>
      <c r="S1643" s="336"/>
      <c r="T1643" s="336"/>
      <c r="U1643" s="336"/>
    </row>
    <row r="1644" spans="15:21">
      <c r="O1644" s="336"/>
      <c r="R1644" s="336"/>
      <c r="S1644" s="336"/>
      <c r="T1644" s="336"/>
      <c r="U1644" s="336"/>
    </row>
    <row r="1645" spans="15:21">
      <c r="O1645" s="336"/>
      <c r="R1645" s="336"/>
      <c r="S1645" s="336"/>
      <c r="T1645" s="336"/>
      <c r="U1645" s="336"/>
    </row>
    <row r="1646" spans="15:21">
      <c r="O1646" s="336"/>
      <c r="R1646" s="336"/>
      <c r="S1646" s="336"/>
      <c r="T1646" s="336"/>
      <c r="U1646" s="336"/>
    </row>
    <row r="1647" spans="15:21">
      <c r="O1647" s="336"/>
      <c r="R1647" s="336"/>
      <c r="S1647" s="336"/>
      <c r="T1647" s="336"/>
      <c r="U1647" s="336"/>
    </row>
    <row r="1648" spans="15:21">
      <c r="O1648" s="336"/>
      <c r="R1648" s="336"/>
      <c r="S1648" s="336"/>
      <c r="T1648" s="336"/>
      <c r="U1648" s="336"/>
    </row>
    <row r="1649" spans="15:21">
      <c r="O1649" s="336"/>
      <c r="R1649" s="336"/>
      <c r="S1649" s="336"/>
      <c r="T1649" s="336"/>
      <c r="U1649" s="336"/>
    </row>
    <row r="1650" spans="15:21">
      <c r="O1650" s="336"/>
      <c r="R1650" s="336"/>
      <c r="S1650" s="336"/>
      <c r="T1650" s="336"/>
      <c r="U1650" s="336"/>
    </row>
    <row r="1651" spans="15:21">
      <c r="O1651" s="336"/>
      <c r="R1651" s="336"/>
      <c r="S1651" s="336"/>
      <c r="T1651" s="336"/>
      <c r="U1651" s="336"/>
    </row>
    <row r="1652" spans="15:21">
      <c r="O1652" s="336"/>
      <c r="R1652" s="336"/>
      <c r="S1652" s="336"/>
      <c r="T1652" s="336"/>
      <c r="U1652" s="336"/>
    </row>
    <row r="1653" spans="15:21">
      <c r="O1653" s="336"/>
      <c r="R1653" s="336"/>
      <c r="S1653" s="336"/>
      <c r="T1653" s="336"/>
      <c r="U1653" s="336"/>
    </row>
    <row r="1654" spans="15:21">
      <c r="O1654" s="336"/>
      <c r="R1654" s="336"/>
      <c r="S1654" s="336"/>
      <c r="T1654" s="336"/>
      <c r="U1654" s="336"/>
    </row>
    <row r="1655" spans="15:21">
      <c r="O1655" s="336"/>
      <c r="R1655" s="336"/>
      <c r="S1655" s="336"/>
      <c r="T1655" s="336"/>
      <c r="U1655" s="336"/>
    </row>
    <row r="1656" spans="15:21">
      <c r="O1656" s="336"/>
      <c r="R1656" s="336"/>
      <c r="S1656" s="336"/>
      <c r="T1656" s="336"/>
      <c r="U1656" s="336"/>
    </row>
    <row r="1657" spans="15:21">
      <c r="O1657" s="336"/>
      <c r="R1657" s="336"/>
      <c r="S1657" s="336"/>
      <c r="T1657" s="336"/>
      <c r="U1657" s="336"/>
    </row>
    <row r="1658" spans="15:21">
      <c r="O1658" s="336"/>
      <c r="R1658" s="336"/>
      <c r="S1658" s="336"/>
      <c r="T1658" s="336"/>
      <c r="U1658" s="336"/>
    </row>
    <row r="1659" spans="15:21">
      <c r="O1659" s="336"/>
      <c r="R1659" s="336"/>
      <c r="S1659" s="336"/>
      <c r="T1659" s="336"/>
      <c r="U1659" s="336"/>
    </row>
    <row r="1660" spans="15:21">
      <c r="O1660" s="336"/>
      <c r="R1660" s="336"/>
      <c r="S1660" s="336"/>
      <c r="T1660" s="336"/>
      <c r="U1660" s="336"/>
    </row>
    <row r="1661" spans="15:21">
      <c r="O1661" s="336"/>
      <c r="R1661" s="336"/>
      <c r="S1661" s="336"/>
      <c r="T1661" s="336"/>
      <c r="U1661" s="336"/>
    </row>
    <row r="1662" spans="15:21">
      <c r="O1662" s="336"/>
      <c r="R1662" s="336"/>
      <c r="S1662" s="336"/>
      <c r="T1662" s="336"/>
      <c r="U1662" s="336"/>
    </row>
    <row r="1663" spans="15:21">
      <c r="O1663" s="336"/>
      <c r="R1663" s="336"/>
      <c r="S1663" s="336"/>
      <c r="T1663" s="336"/>
      <c r="U1663" s="336"/>
    </row>
    <row r="1664" spans="15:21">
      <c r="O1664" s="336"/>
      <c r="R1664" s="336"/>
      <c r="S1664" s="336"/>
      <c r="T1664" s="336"/>
      <c r="U1664" s="336"/>
    </row>
    <row r="1665" spans="15:21">
      <c r="O1665" s="336"/>
      <c r="R1665" s="336"/>
      <c r="S1665" s="336"/>
      <c r="T1665" s="336"/>
      <c r="U1665" s="336"/>
    </row>
    <row r="1666" spans="15:21">
      <c r="O1666" s="336"/>
      <c r="R1666" s="336"/>
      <c r="S1666" s="336"/>
      <c r="T1666" s="336"/>
      <c r="U1666" s="336"/>
    </row>
    <row r="1667" spans="15:21">
      <c r="O1667" s="336"/>
      <c r="R1667" s="336"/>
      <c r="S1667" s="336"/>
      <c r="T1667" s="336"/>
      <c r="U1667" s="336"/>
    </row>
    <row r="1668" spans="15:21">
      <c r="O1668" s="336"/>
      <c r="R1668" s="336"/>
      <c r="S1668" s="336"/>
      <c r="T1668" s="336"/>
      <c r="U1668" s="336"/>
    </row>
    <row r="1669" spans="15:21">
      <c r="O1669" s="336"/>
      <c r="R1669" s="336"/>
      <c r="S1669" s="336"/>
      <c r="T1669" s="336"/>
      <c r="U1669" s="336"/>
    </row>
    <row r="1670" spans="15:21">
      <c r="O1670" s="336"/>
      <c r="R1670" s="336"/>
      <c r="S1670" s="336"/>
      <c r="T1670" s="336"/>
      <c r="U1670" s="336"/>
    </row>
    <row r="1671" spans="15:21">
      <c r="O1671" s="336"/>
      <c r="R1671" s="336"/>
      <c r="S1671" s="336"/>
      <c r="T1671" s="336"/>
      <c r="U1671" s="336"/>
    </row>
    <row r="1672" spans="15:21">
      <c r="O1672" s="336"/>
      <c r="R1672" s="336"/>
      <c r="S1672" s="336"/>
      <c r="T1672" s="336"/>
      <c r="U1672" s="336"/>
    </row>
    <row r="1673" spans="15:21">
      <c r="O1673" s="336"/>
      <c r="R1673" s="336"/>
      <c r="S1673" s="336"/>
      <c r="T1673" s="336"/>
      <c r="U1673" s="336"/>
    </row>
    <row r="1674" spans="15:21">
      <c r="O1674" s="336"/>
      <c r="R1674" s="336"/>
      <c r="S1674" s="336"/>
      <c r="T1674" s="336"/>
      <c r="U1674" s="336"/>
    </row>
    <row r="1675" spans="15:21">
      <c r="O1675" s="336"/>
      <c r="R1675" s="336"/>
      <c r="S1675" s="336"/>
      <c r="T1675" s="336"/>
      <c r="U1675" s="336"/>
    </row>
    <row r="1676" spans="15:21">
      <c r="O1676" s="336"/>
      <c r="R1676" s="336"/>
      <c r="S1676" s="336"/>
      <c r="T1676" s="336"/>
      <c r="U1676" s="336"/>
    </row>
    <row r="1677" spans="15:21">
      <c r="O1677" s="336"/>
      <c r="R1677" s="336"/>
      <c r="S1677" s="336"/>
      <c r="T1677" s="336"/>
      <c r="U1677" s="336"/>
    </row>
    <row r="1678" spans="15:21">
      <c r="O1678" s="336"/>
      <c r="R1678" s="336"/>
      <c r="S1678" s="336"/>
      <c r="T1678" s="336"/>
      <c r="U1678" s="336"/>
    </row>
    <row r="1679" spans="15:21">
      <c r="O1679" s="336"/>
      <c r="R1679" s="336"/>
      <c r="S1679" s="336"/>
      <c r="T1679" s="336"/>
      <c r="U1679" s="336"/>
    </row>
    <row r="1680" spans="15:21">
      <c r="O1680" s="336"/>
      <c r="R1680" s="336"/>
      <c r="S1680" s="336"/>
      <c r="T1680" s="336"/>
      <c r="U1680" s="336"/>
    </row>
    <row r="1681" spans="15:21">
      <c r="O1681" s="336"/>
      <c r="R1681" s="336"/>
      <c r="S1681" s="336"/>
      <c r="T1681" s="336"/>
      <c r="U1681" s="336"/>
    </row>
    <row r="1682" spans="15:21">
      <c r="O1682" s="336"/>
      <c r="R1682" s="336"/>
      <c r="S1682" s="336"/>
      <c r="T1682" s="336"/>
      <c r="U1682" s="336"/>
    </row>
    <row r="1683" spans="15:21">
      <c r="O1683" s="336"/>
      <c r="R1683" s="336"/>
      <c r="S1683" s="336"/>
      <c r="T1683" s="336"/>
      <c r="U1683" s="336"/>
    </row>
    <row r="1684" spans="15:21">
      <c r="O1684" s="336"/>
      <c r="R1684" s="336"/>
      <c r="S1684" s="336"/>
      <c r="T1684" s="336"/>
      <c r="U1684" s="336"/>
    </row>
    <row r="1685" spans="15:21">
      <c r="O1685" s="336"/>
      <c r="R1685" s="336"/>
      <c r="S1685" s="336"/>
      <c r="T1685" s="336"/>
      <c r="U1685" s="336"/>
    </row>
    <row r="1686" spans="15:21">
      <c r="O1686" s="336"/>
      <c r="R1686" s="336"/>
      <c r="S1686" s="336"/>
      <c r="T1686" s="336"/>
      <c r="U1686" s="336"/>
    </row>
    <row r="1687" spans="15:21">
      <c r="O1687" s="336"/>
      <c r="R1687" s="336"/>
      <c r="S1687" s="336"/>
      <c r="T1687" s="336"/>
      <c r="U1687" s="336"/>
    </row>
    <row r="1688" spans="15:21">
      <c r="O1688" s="336"/>
      <c r="R1688" s="336"/>
      <c r="S1688" s="336"/>
      <c r="T1688" s="336"/>
      <c r="U1688" s="336"/>
    </row>
    <row r="1689" spans="15:21">
      <c r="O1689" s="336"/>
      <c r="R1689" s="336"/>
      <c r="S1689" s="336"/>
      <c r="T1689" s="336"/>
      <c r="U1689" s="336"/>
    </row>
    <row r="1690" spans="15:21">
      <c r="O1690" s="336"/>
      <c r="R1690" s="336"/>
      <c r="S1690" s="336"/>
      <c r="T1690" s="336"/>
      <c r="U1690" s="336"/>
    </row>
    <row r="1691" spans="15:21">
      <c r="O1691" s="336"/>
      <c r="R1691" s="336"/>
      <c r="S1691" s="336"/>
      <c r="T1691" s="336"/>
      <c r="U1691" s="336"/>
    </row>
    <row r="1692" spans="15:21">
      <c r="O1692" s="336"/>
      <c r="R1692" s="336"/>
      <c r="S1692" s="336"/>
      <c r="T1692" s="336"/>
      <c r="U1692" s="336"/>
    </row>
    <row r="1693" spans="15:21">
      <c r="O1693" s="336"/>
      <c r="R1693" s="336"/>
      <c r="S1693" s="336"/>
      <c r="T1693" s="336"/>
      <c r="U1693" s="336"/>
    </row>
    <row r="1694" spans="15:21">
      <c r="O1694" s="336"/>
      <c r="R1694" s="336"/>
      <c r="S1694" s="336"/>
      <c r="T1694" s="336"/>
      <c r="U1694" s="336"/>
    </row>
    <row r="1695" spans="15:21">
      <c r="O1695" s="336"/>
      <c r="R1695" s="336"/>
      <c r="S1695" s="336"/>
      <c r="T1695" s="336"/>
      <c r="U1695" s="336"/>
    </row>
    <row r="1696" spans="15:21">
      <c r="O1696" s="336"/>
      <c r="R1696" s="336"/>
      <c r="S1696" s="336"/>
      <c r="T1696" s="336"/>
      <c r="U1696" s="336"/>
    </row>
    <row r="1697" spans="15:21">
      <c r="O1697" s="336"/>
      <c r="R1697" s="336"/>
      <c r="S1697" s="336"/>
      <c r="T1697" s="336"/>
      <c r="U1697" s="336"/>
    </row>
    <row r="1698" spans="15:21">
      <c r="O1698" s="336"/>
      <c r="R1698" s="336"/>
      <c r="S1698" s="336"/>
      <c r="T1698" s="336"/>
      <c r="U1698" s="336"/>
    </row>
    <row r="1699" spans="15:21">
      <c r="O1699" s="336"/>
      <c r="R1699" s="336"/>
      <c r="S1699" s="336"/>
      <c r="T1699" s="336"/>
      <c r="U1699" s="336"/>
    </row>
    <row r="1700" spans="15:21">
      <c r="O1700" s="336"/>
      <c r="R1700" s="336"/>
      <c r="S1700" s="336"/>
      <c r="T1700" s="336"/>
      <c r="U1700" s="336"/>
    </row>
    <row r="1701" spans="15:21">
      <c r="O1701" s="336"/>
      <c r="R1701" s="336"/>
      <c r="S1701" s="336"/>
      <c r="T1701" s="336"/>
      <c r="U1701" s="336"/>
    </row>
    <row r="1702" spans="15:21">
      <c r="O1702" s="336"/>
      <c r="R1702" s="336"/>
      <c r="S1702" s="336"/>
      <c r="T1702" s="336"/>
      <c r="U1702" s="336"/>
    </row>
    <row r="1703" spans="15:21">
      <c r="O1703" s="336"/>
      <c r="R1703" s="336"/>
      <c r="S1703" s="336"/>
      <c r="T1703" s="336"/>
      <c r="U1703" s="336"/>
    </row>
    <row r="1704" spans="15:21">
      <c r="O1704" s="336"/>
      <c r="R1704" s="336"/>
      <c r="S1704" s="336"/>
      <c r="T1704" s="336"/>
      <c r="U1704" s="336"/>
    </row>
    <row r="1705" spans="15:21">
      <c r="O1705" s="336"/>
      <c r="R1705" s="336"/>
      <c r="S1705" s="336"/>
      <c r="T1705" s="336"/>
      <c r="U1705" s="336"/>
    </row>
    <row r="1706" spans="15:21">
      <c r="O1706" s="336"/>
      <c r="R1706" s="336"/>
      <c r="S1706" s="336"/>
      <c r="T1706" s="336"/>
      <c r="U1706" s="336"/>
    </row>
    <row r="1707" spans="15:21">
      <c r="O1707" s="336"/>
      <c r="R1707" s="336"/>
      <c r="S1707" s="336"/>
      <c r="T1707" s="336"/>
      <c r="U1707" s="336"/>
    </row>
    <row r="1708" spans="15:21">
      <c r="O1708" s="336"/>
      <c r="R1708" s="336"/>
      <c r="S1708" s="336"/>
      <c r="T1708" s="336"/>
      <c r="U1708" s="336"/>
    </row>
    <row r="1709" spans="15:21">
      <c r="O1709" s="336"/>
      <c r="R1709" s="336"/>
      <c r="S1709" s="336"/>
      <c r="T1709" s="336"/>
      <c r="U1709" s="336"/>
    </row>
    <row r="1710" spans="15:21">
      <c r="O1710" s="336"/>
      <c r="R1710" s="336"/>
      <c r="S1710" s="336"/>
      <c r="T1710" s="336"/>
      <c r="U1710" s="336"/>
    </row>
    <row r="1711" spans="15:21">
      <c r="O1711" s="336"/>
      <c r="R1711" s="336"/>
      <c r="S1711" s="336"/>
      <c r="T1711" s="336"/>
      <c r="U1711" s="336"/>
    </row>
    <row r="1712" spans="15:21">
      <c r="O1712" s="336"/>
      <c r="R1712" s="336"/>
      <c r="S1712" s="336"/>
      <c r="T1712" s="336"/>
      <c r="U1712" s="336"/>
    </row>
    <row r="1713" spans="15:21">
      <c r="O1713" s="336"/>
      <c r="R1713" s="336"/>
      <c r="S1713" s="336"/>
      <c r="T1713" s="336"/>
      <c r="U1713" s="336"/>
    </row>
    <row r="1714" spans="15:21">
      <c r="O1714" s="336"/>
      <c r="R1714" s="336"/>
      <c r="S1714" s="336"/>
      <c r="T1714" s="336"/>
      <c r="U1714" s="336"/>
    </row>
    <row r="1715" spans="15:21">
      <c r="O1715" s="336"/>
      <c r="R1715" s="336"/>
      <c r="S1715" s="336"/>
      <c r="T1715" s="336"/>
      <c r="U1715" s="336"/>
    </row>
    <row r="1716" spans="15:21">
      <c r="O1716" s="336"/>
      <c r="R1716" s="336"/>
      <c r="S1716" s="336"/>
      <c r="T1716" s="336"/>
      <c r="U1716" s="336"/>
    </row>
    <row r="1717" spans="15:21">
      <c r="O1717" s="336"/>
      <c r="R1717" s="336"/>
      <c r="S1717" s="336"/>
      <c r="T1717" s="336"/>
      <c r="U1717" s="336"/>
    </row>
    <row r="1718" spans="15:21">
      <c r="O1718" s="336"/>
      <c r="R1718" s="336"/>
      <c r="S1718" s="336"/>
      <c r="T1718" s="336"/>
      <c r="U1718" s="336"/>
    </row>
    <row r="1719" spans="15:21">
      <c r="O1719" s="336"/>
      <c r="R1719" s="336"/>
      <c r="S1719" s="336"/>
      <c r="T1719" s="336"/>
      <c r="U1719" s="336"/>
    </row>
    <row r="1720" spans="15:21">
      <c r="O1720" s="336"/>
      <c r="R1720" s="336"/>
      <c r="S1720" s="336"/>
      <c r="T1720" s="336"/>
      <c r="U1720" s="336"/>
    </row>
    <row r="1721" spans="15:21">
      <c r="O1721" s="336"/>
      <c r="R1721" s="336"/>
      <c r="S1721" s="336"/>
      <c r="T1721" s="336"/>
      <c r="U1721" s="336"/>
    </row>
    <row r="1722" spans="15:21">
      <c r="O1722" s="336"/>
      <c r="R1722" s="336"/>
      <c r="S1722" s="336"/>
      <c r="T1722" s="336"/>
      <c r="U1722" s="336"/>
    </row>
    <row r="1723" spans="15:21">
      <c r="O1723" s="336"/>
      <c r="R1723" s="336"/>
      <c r="S1723" s="336"/>
      <c r="T1723" s="336"/>
      <c r="U1723" s="336"/>
    </row>
    <row r="1724" spans="15:21">
      <c r="O1724" s="336"/>
      <c r="R1724" s="336"/>
      <c r="S1724" s="336"/>
      <c r="T1724" s="336"/>
      <c r="U1724" s="336"/>
    </row>
    <row r="1725" spans="15:21">
      <c r="O1725" s="336"/>
      <c r="R1725" s="336"/>
      <c r="S1725" s="336"/>
      <c r="T1725" s="336"/>
      <c r="U1725" s="336"/>
    </row>
    <row r="1726" spans="15:21">
      <c r="O1726" s="336"/>
      <c r="R1726" s="336"/>
      <c r="S1726" s="336"/>
      <c r="T1726" s="336"/>
      <c r="U1726" s="336"/>
    </row>
    <row r="1727" spans="15:21">
      <c r="O1727" s="336"/>
      <c r="R1727" s="336"/>
      <c r="S1727" s="336"/>
      <c r="T1727" s="336"/>
      <c r="U1727" s="336"/>
    </row>
    <row r="1728" spans="15:21">
      <c r="O1728" s="336"/>
      <c r="R1728" s="336"/>
      <c r="S1728" s="336"/>
      <c r="T1728" s="336"/>
      <c r="U1728" s="336"/>
    </row>
    <row r="1729" spans="15:21">
      <c r="O1729" s="336"/>
      <c r="R1729" s="336"/>
      <c r="S1729" s="336"/>
      <c r="T1729" s="336"/>
      <c r="U1729" s="336"/>
    </row>
    <row r="1730" spans="15:21">
      <c r="O1730" s="336"/>
      <c r="R1730" s="336"/>
      <c r="S1730" s="336"/>
      <c r="T1730" s="336"/>
      <c r="U1730" s="336"/>
    </row>
    <row r="1731" spans="15:21">
      <c r="O1731" s="336"/>
      <c r="R1731" s="336"/>
      <c r="S1731" s="336"/>
      <c r="T1731" s="336"/>
      <c r="U1731" s="336"/>
    </row>
    <row r="1732" spans="15:21">
      <c r="O1732" s="336"/>
      <c r="R1732" s="336"/>
      <c r="S1732" s="336"/>
      <c r="T1732" s="336"/>
      <c r="U1732" s="336"/>
    </row>
    <row r="1733" spans="15:21">
      <c r="O1733" s="336"/>
      <c r="R1733" s="336"/>
      <c r="S1733" s="336"/>
      <c r="T1733" s="336"/>
      <c r="U1733" s="336"/>
    </row>
    <row r="1734" spans="15:21">
      <c r="O1734" s="336"/>
      <c r="R1734" s="336"/>
      <c r="S1734" s="336"/>
      <c r="T1734" s="336"/>
      <c r="U1734" s="336"/>
    </row>
    <row r="1735" spans="15:21">
      <c r="O1735" s="336"/>
      <c r="R1735" s="336"/>
      <c r="S1735" s="336"/>
      <c r="T1735" s="336"/>
      <c r="U1735" s="336"/>
    </row>
    <row r="1736" spans="15:21">
      <c r="O1736" s="336"/>
      <c r="R1736" s="336"/>
      <c r="S1736" s="336"/>
      <c r="T1736" s="336"/>
      <c r="U1736" s="336"/>
    </row>
    <row r="1737" spans="15:21">
      <c r="O1737" s="336"/>
      <c r="R1737" s="336"/>
      <c r="S1737" s="336"/>
      <c r="T1737" s="336"/>
      <c r="U1737" s="336"/>
    </row>
    <row r="1738" spans="15:21">
      <c r="O1738" s="336"/>
      <c r="R1738" s="336"/>
      <c r="S1738" s="336"/>
      <c r="T1738" s="336"/>
      <c r="U1738" s="336"/>
    </row>
    <row r="1739" spans="15:21">
      <c r="O1739" s="336"/>
      <c r="R1739" s="336"/>
      <c r="S1739" s="336"/>
      <c r="T1739" s="336"/>
      <c r="U1739" s="336"/>
    </row>
    <row r="1740" spans="15:21">
      <c r="O1740" s="336"/>
      <c r="R1740" s="336"/>
      <c r="S1740" s="336"/>
      <c r="T1740" s="336"/>
      <c r="U1740" s="336"/>
    </row>
    <row r="1741" spans="15:21">
      <c r="O1741" s="336"/>
      <c r="R1741" s="336"/>
      <c r="S1741" s="336"/>
      <c r="T1741" s="336"/>
      <c r="U1741" s="336"/>
    </row>
    <row r="1742" spans="15:21">
      <c r="O1742" s="336"/>
      <c r="R1742" s="336"/>
      <c r="S1742" s="336"/>
      <c r="T1742" s="336"/>
      <c r="U1742" s="336"/>
    </row>
    <row r="1743" spans="15:21">
      <c r="O1743" s="336"/>
      <c r="R1743" s="336"/>
      <c r="S1743" s="336"/>
      <c r="T1743" s="336"/>
      <c r="U1743" s="336"/>
    </row>
    <row r="1744" spans="15:21">
      <c r="O1744" s="336"/>
      <c r="R1744" s="336"/>
      <c r="S1744" s="336"/>
      <c r="T1744" s="336"/>
      <c r="U1744" s="336"/>
    </row>
    <row r="1745" spans="15:21">
      <c r="O1745" s="336"/>
      <c r="R1745" s="336"/>
      <c r="S1745" s="336"/>
      <c r="T1745" s="336"/>
      <c r="U1745" s="336"/>
    </row>
    <row r="1746" spans="15:21">
      <c r="O1746" s="336"/>
      <c r="R1746" s="336"/>
      <c r="S1746" s="336"/>
      <c r="T1746" s="336"/>
      <c r="U1746" s="336"/>
    </row>
    <row r="1747" spans="15:21">
      <c r="O1747" s="336"/>
      <c r="R1747" s="336"/>
      <c r="S1747" s="336"/>
      <c r="T1747" s="336"/>
      <c r="U1747" s="336"/>
    </row>
    <row r="1748" spans="15:21">
      <c r="O1748" s="336"/>
      <c r="R1748" s="336"/>
      <c r="S1748" s="336"/>
      <c r="T1748" s="336"/>
      <c r="U1748" s="336"/>
    </row>
    <row r="1749" spans="15:21">
      <c r="O1749" s="336"/>
      <c r="R1749" s="336"/>
      <c r="S1749" s="336"/>
      <c r="T1749" s="336"/>
      <c r="U1749" s="336"/>
    </row>
    <row r="1750" spans="15:21">
      <c r="O1750" s="336"/>
      <c r="R1750" s="336"/>
      <c r="S1750" s="336"/>
      <c r="T1750" s="336"/>
      <c r="U1750" s="336"/>
    </row>
    <row r="1751" spans="15:21">
      <c r="O1751" s="336"/>
      <c r="R1751" s="336"/>
      <c r="S1751" s="336"/>
      <c r="T1751" s="336"/>
      <c r="U1751" s="336"/>
    </row>
    <row r="1752" spans="15:21">
      <c r="O1752" s="336"/>
      <c r="R1752" s="336"/>
      <c r="S1752" s="336"/>
      <c r="T1752" s="336"/>
      <c r="U1752" s="336"/>
    </row>
    <row r="1753" spans="15:21">
      <c r="O1753" s="336"/>
      <c r="R1753" s="336"/>
      <c r="S1753" s="336"/>
      <c r="T1753" s="336"/>
      <c r="U1753" s="336"/>
    </row>
    <row r="1754" spans="15:21">
      <c r="O1754" s="336"/>
      <c r="R1754" s="336"/>
      <c r="S1754" s="336"/>
      <c r="T1754" s="336"/>
      <c r="U1754" s="336"/>
    </row>
    <row r="1755" spans="15:21">
      <c r="O1755" s="336"/>
      <c r="R1755" s="336"/>
      <c r="S1755" s="336"/>
      <c r="T1755" s="336"/>
      <c r="U1755" s="336"/>
    </row>
    <row r="1756" spans="15:21">
      <c r="O1756" s="336"/>
      <c r="R1756" s="336"/>
      <c r="S1756" s="336"/>
      <c r="T1756" s="336"/>
      <c r="U1756" s="336"/>
    </row>
    <row r="1757" spans="15:21">
      <c r="O1757" s="336"/>
      <c r="R1757" s="336"/>
      <c r="S1757" s="336"/>
      <c r="T1757" s="336"/>
      <c r="U1757" s="336"/>
    </row>
    <row r="1758" spans="15:21">
      <c r="O1758" s="336"/>
      <c r="R1758" s="336"/>
      <c r="S1758" s="336"/>
      <c r="T1758" s="336"/>
      <c r="U1758" s="336"/>
    </row>
    <row r="1759" spans="15:21">
      <c r="O1759" s="336"/>
      <c r="R1759" s="336"/>
      <c r="S1759" s="336"/>
      <c r="T1759" s="336"/>
      <c r="U1759" s="336"/>
    </row>
    <row r="1760" spans="15:21">
      <c r="O1760" s="336"/>
      <c r="R1760" s="336"/>
      <c r="S1760" s="336"/>
      <c r="T1760" s="336"/>
      <c r="U1760" s="336"/>
    </row>
    <row r="1761" spans="15:21">
      <c r="O1761" s="336"/>
      <c r="R1761" s="336"/>
      <c r="S1761" s="336"/>
      <c r="T1761" s="336"/>
      <c r="U1761" s="336"/>
    </row>
    <row r="1762" spans="15:21">
      <c r="O1762" s="336"/>
      <c r="R1762" s="336"/>
      <c r="S1762" s="336"/>
      <c r="T1762" s="336"/>
      <c r="U1762" s="336"/>
    </row>
    <row r="1763" spans="15:21">
      <c r="O1763" s="336"/>
      <c r="R1763" s="336"/>
      <c r="S1763" s="336"/>
      <c r="T1763" s="336"/>
      <c r="U1763" s="336"/>
    </row>
    <row r="1764" spans="15:21">
      <c r="O1764" s="336"/>
      <c r="R1764" s="336"/>
      <c r="S1764" s="336"/>
      <c r="T1764" s="336"/>
      <c r="U1764" s="336"/>
    </row>
    <row r="1765" spans="15:21">
      <c r="O1765" s="336"/>
      <c r="R1765" s="336"/>
      <c r="S1765" s="336"/>
      <c r="T1765" s="336"/>
      <c r="U1765" s="336"/>
    </row>
    <row r="1766" spans="15:21">
      <c r="O1766" s="336"/>
      <c r="R1766" s="336"/>
      <c r="S1766" s="336"/>
      <c r="T1766" s="336"/>
      <c r="U1766" s="336"/>
    </row>
    <row r="1767" spans="15:21">
      <c r="O1767" s="336"/>
      <c r="R1767" s="336"/>
      <c r="S1767" s="336"/>
      <c r="T1767" s="336"/>
      <c r="U1767" s="336"/>
    </row>
    <row r="1768" spans="15:21">
      <c r="O1768" s="336"/>
      <c r="R1768" s="336"/>
      <c r="S1768" s="336"/>
      <c r="T1768" s="336"/>
      <c r="U1768" s="336"/>
    </row>
    <row r="1769" spans="15:21">
      <c r="O1769" s="336"/>
      <c r="R1769" s="336"/>
      <c r="S1769" s="336"/>
      <c r="T1769" s="336"/>
      <c r="U1769" s="336"/>
    </row>
    <row r="1770" spans="15:21">
      <c r="O1770" s="336"/>
      <c r="R1770" s="336"/>
      <c r="S1770" s="336"/>
      <c r="T1770" s="336"/>
      <c r="U1770" s="336"/>
    </row>
    <row r="1771" spans="15:21">
      <c r="O1771" s="336"/>
      <c r="R1771" s="336"/>
      <c r="S1771" s="336"/>
      <c r="T1771" s="336"/>
      <c r="U1771" s="336"/>
    </row>
    <row r="1772" spans="15:21">
      <c r="O1772" s="336"/>
      <c r="R1772" s="336"/>
      <c r="S1772" s="336"/>
      <c r="T1772" s="336"/>
      <c r="U1772" s="336"/>
    </row>
    <row r="1773" spans="15:21">
      <c r="O1773" s="336"/>
      <c r="R1773" s="336"/>
      <c r="S1773" s="336"/>
      <c r="T1773" s="336"/>
      <c r="U1773" s="336"/>
    </row>
    <row r="1774" spans="15:21">
      <c r="O1774" s="336"/>
      <c r="R1774" s="336"/>
      <c r="S1774" s="336"/>
      <c r="T1774" s="336"/>
      <c r="U1774" s="336"/>
    </row>
    <row r="1775" spans="15:21">
      <c r="O1775" s="336"/>
      <c r="R1775" s="336"/>
      <c r="S1775" s="336"/>
      <c r="T1775" s="336"/>
      <c r="U1775" s="336"/>
    </row>
    <row r="1776" spans="15:21">
      <c r="O1776" s="336"/>
      <c r="R1776" s="336"/>
      <c r="S1776" s="336"/>
      <c r="T1776" s="336"/>
      <c r="U1776" s="336"/>
    </row>
    <row r="1777" spans="15:21">
      <c r="O1777" s="336"/>
      <c r="R1777" s="336"/>
      <c r="S1777" s="336"/>
      <c r="T1777" s="336"/>
      <c r="U1777" s="336"/>
    </row>
    <row r="1778" spans="15:21">
      <c r="O1778" s="336"/>
      <c r="R1778" s="336"/>
      <c r="S1778" s="336"/>
      <c r="T1778" s="336"/>
      <c r="U1778" s="336"/>
    </row>
    <row r="1779" spans="15:21">
      <c r="O1779" s="336"/>
      <c r="R1779" s="336"/>
      <c r="S1779" s="336"/>
      <c r="T1779" s="336"/>
      <c r="U1779" s="336"/>
    </row>
    <row r="1780" spans="15:21">
      <c r="O1780" s="336"/>
      <c r="R1780" s="336"/>
      <c r="S1780" s="336"/>
      <c r="T1780" s="336"/>
      <c r="U1780" s="336"/>
    </row>
    <row r="1781" spans="15:21">
      <c r="O1781" s="336"/>
      <c r="R1781" s="336"/>
      <c r="S1781" s="336"/>
      <c r="T1781" s="336"/>
      <c r="U1781" s="336"/>
    </row>
    <row r="1782" spans="15:21">
      <c r="O1782" s="336"/>
      <c r="R1782" s="336"/>
      <c r="S1782" s="336"/>
      <c r="T1782" s="336"/>
      <c r="U1782" s="336"/>
    </row>
    <row r="1783" spans="15:21">
      <c r="O1783" s="336"/>
      <c r="R1783" s="336"/>
      <c r="S1783" s="336"/>
      <c r="T1783" s="336"/>
      <c r="U1783" s="336"/>
    </row>
    <row r="1784" spans="15:21">
      <c r="O1784" s="336"/>
      <c r="R1784" s="336"/>
      <c r="S1784" s="336"/>
      <c r="T1784" s="336"/>
      <c r="U1784" s="336"/>
    </row>
    <row r="1785" spans="15:21">
      <c r="O1785" s="336"/>
      <c r="R1785" s="336"/>
      <c r="S1785" s="336"/>
      <c r="T1785" s="336"/>
      <c r="U1785" s="336"/>
    </row>
    <row r="1786" spans="15:21">
      <c r="O1786" s="336"/>
      <c r="R1786" s="336"/>
      <c r="S1786" s="336"/>
      <c r="T1786" s="336"/>
      <c r="U1786" s="336"/>
    </row>
    <row r="1787" spans="15:21">
      <c r="O1787" s="336"/>
      <c r="R1787" s="336"/>
      <c r="S1787" s="336"/>
      <c r="T1787" s="336"/>
      <c r="U1787" s="336"/>
    </row>
    <row r="1788" spans="15:21">
      <c r="O1788" s="336"/>
      <c r="R1788" s="336"/>
      <c r="S1788" s="336"/>
      <c r="T1788" s="336"/>
      <c r="U1788" s="336"/>
    </row>
    <row r="1789" spans="15:21">
      <c r="O1789" s="336"/>
      <c r="R1789" s="336"/>
      <c r="S1789" s="336"/>
      <c r="T1789" s="336"/>
      <c r="U1789" s="336"/>
    </row>
    <row r="1790" spans="15:21">
      <c r="O1790" s="336"/>
      <c r="R1790" s="336"/>
      <c r="S1790" s="336"/>
      <c r="T1790" s="336"/>
      <c r="U1790" s="336"/>
    </row>
    <row r="1791" spans="15:21">
      <c r="O1791" s="336"/>
      <c r="R1791" s="336"/>
      <c r="S1791" s="336"/>
      <c r="T1791" s="336"/>
      <c r="U1791" s="336"/>
    </row>
    <row r="1792" spans="15:21">
      <c r="O1792" s="336"/>
      <c r="R1792" s="336"/>
      <c r="S1792" s="336"/>
      <c r="T1792" s="336"/>
      <c r="U1792" s="336"/>
    </row>
    <row r="1793" spans="15:21">
      <c r="O1793" s="336"/>
      <c r="R1793" s="336"/>
      <c r="S1793" s="336"/>
      <c r="T1793" s="336"/>
      <c r="U1793" s="336"/>
    </row>
    <row r="1794" spans="15:21">
      <c r="O1794" s="336"/>
      <c r="R1794" s="336"/>
      <c r="S1794" s="336"/>
      <c r="T1794" s="336"/>
      <c r="U1794" s="336"/>
    </row>
    <row r="1795" spans="15:21">
      <c r="O1795" s="336"/>
      <c r="R1795" s="336"/>
      <c r="S1795" s="336"/>
      <c r="T1795" s="336"/>
      <c r="U1795" s="336"/>
    </row>
    <row r="1796" spans="15:21">
      <c r="O1796" s="336"/>
      <c r="R1796" s="336"/>
      <c r="S1796" s="336"/>
      <c r="T1796" s="336"/>
      <c r="U1796" s="336"/>
    </row>
    <row r="1797" spans="15:21">
      <c r="O1797" s="336"/>
      <c r="R1797" s="336"/>
      <c r="S1797" s="336"/>
      <c r="T1797" s="336"/>
      <c r="U1797" s="336"/>
    </row>
    <row r="1798" spans="15:21">
      <c r="O1798" s="336"/>
      <c r="R1798" s="336"/>
      <c r="S1798" s="336"/>
      <c r="T1798" s="336"/>
      <c r="U1798" s="336"/>
    </row>
    <row r="1799" spans="15:21">
      <c r="O1799" s="336"/>
      <c r="R1799" s="336"/>
      <c r="S1799" s="336"/>
      <c r="T1799" s="336"/>
      <c r="U1799" s="336"/>
    </row>
    <row r="1800" spans="15:21">
      <c r="O1800" s="336"/>
      <c r="R1800" s="336"/>
      <c r="S1800" s="336"/>
      <c r="T1800" s="336"/>
      <c r="U1800" s="336"/>
    </row>
    <row r="1801" spans="15:21">
      <c r="O1801" s="336"/>
      <c r="R1801" s="336"/>
      <c r="S1801" s="336"/>
      <c r="T1801" s="336"/>
      <c r="U1801" s="336"/>
    </row>
    <row r="1802" spans="15:21">
      <c r="O1802" s="336"/>
      <c r="R1802" s="336"/>
      <c r="S1802" s="336"/>
      <c r="T1802" s="336"/>
      <c r="U1802" s="336"/>
    </row>
    <row r="1803" spans="15:21">
      <c r="O1803" s="336"/>
      <c r="R1803" s="336"/>
      <c r="S1803" s="336"/>
      <c r="T1803" s="336"/>
      <c r="U1803" s="336"/>
    </row>
    <row r="1804" spans="15:21">
      <c r="O1804" s="336"/>
      <c r="R1804" s="336"/>
      <c r="S1804" s="336"/>
      <c r="T1804" s="336"/>
      <c r="U1804" s="336"/>
    </row>
    <row r="1805" spans="15:21">
      <c r="O1805" s="336"/>
      <c r="R1805" s="336"/>
      <c r="S1805" s="336"/>
      <c r="T1805" s="336"/>
      <c r="U1805" s="336"/>
    </row>
    <row r="1806" spans="15:21">
      <c r="O1806" s="336"/>
      <c r="R1806" s="336"/>
      <c r="S1806" s="336"/>
      <c r="T1806" s="336"/>
      <c r="U1806" s="336"/>
    </row>
    <row r="1807" spans="15:21">
      <c r="O1807" s="336"/>
      <c r="R1807" s="336"/>
      <c r="S1807" s="336"/>
      <c r="T1807" s="336"/>
      <c r="U1807" s="336"/>
    </row>
    <row r="1808" spans="15:21">
      <c r="O1808" s="336"/>
      <c r="R1808" s="336"/>
      <c r="S1808" s="336"/>
      <c r="T1808" s="336"/>
      <c r="U1808" s="336"/>
    </row>
    <row r="1809" spans="15:21">
      <c r="O1809" s="336"/>
      <c r="R1809" s="336"/>
      <c r="S1809" s="336"/>
      <c r="T1809" s="336"/>
      <c r="U1809" s="336"/>
    </row>
    <row r="1810" spans="15:21">
      <c r="O1810" s="336"/>
      <c r="R1810" s="336"/>
      <c r="S1810" s="336"/>
      <c r="T1810" s="336"/>
      <c r="U1810" s="336"/>
    </row>
    <row r="1811" spans="15:21">
      <c r="O1811" s="336"/>
      <c r="R1811" s="336"/>
      <c r="S1811" s="336"/>
      <c r="T1811" s="336"/>
      <c r="U1811" s="336"/>
    </row>
    <row r="1812" spans="15:21">
      <c r="O1812" s="336"/>
      <c r="R1812" s="336"/>
      <c r="S1812" s="336"/>
      <c r="T1812" s="336"/>
      <c r="U1812" s="336"/>
    </row>
    <row r="1813" spans="15:21">
      <c r="O1813" s="336"/>
      <c r="R1813" s="336"/>
      <c r="S1813" s="336"/>
      <c r="T1813" s="336"/>
      <c r="U1813" s="336"/>
    </row>
    <row r="1814" spans="15:21">
      <c r="O1814" s="336"/>
      <c r="R1814" s="336"/>
      <c r="S1814" s="336"/>
      <c r="T1814" s="336"/>
      <c r="U1814" s="336"/>
    </row>
    <row r="1815" spans="15:21">
      <c r="O1815" s="336"/>
      <c r="R1815" s="336"/>
      <c r="S1815" s="336"/>
      <c r="T1815" s="336"/>
      <c r="U1815" s="336"/>
    </row>
    <row r="1816" spans="15:21">
      <c r="O1816" s="336"/>
      <c r="R1816" s="336"/>
      <c r="S1816" s="336"/>
      <c r="T1816" s="336"/>
      <c r="U1816" s="336"/>
    </row>
    <row r="1817" spans="15:21">
      <c r="O1817" s="336"/>
      <c r="R1817" s="336"/>
      <c r="S1817" s="336"/>
      <c r="T1817" s="336"/>
      <c r="U1817" s="336"/>
    </row>
    <row r="1818" spans="15:21">
      <c r="O1818" s="336"/>
      <c r="R1818" s="336"/>
      <c r="S1818" s="336"/>
      <c r="T1818" s="336"/>
      <c r="U1818" s="336"/>
    </row>
    <row r="1819" spans="15:21">
      <c r="O1819" s="336"/>
      <c r="R1819" s="336"/>
      <c r="S1819" s="336"/>
      <c r="T1819" s="336"/>
      <c r="U1819" s="336"/>
    </row>
    <row r="1820" spans="15:21">
      <c r="O1820" s="336"/>
      <c r="R1820" s="336"/>
      <c r="S1820" s="336"/>
      <c r="T1820" s="336"/>
      <c r="U1820" s="336"/>
    </row>
    <row r="1821" spans="15:21">
      <c r="O1821" s="336"/>
      <c r="R1821" s="336"/>
      <c r="S1821" s="336"/>
      <c r="T1821" s="336"/>
      <c r="U1821" s="336"/>
    </row>
    <row r="1822" spans="15:21">
      <c r="O1822" s="336"/>
      <c r="R1822" s="336"/>
      <c r="S1822" s="336"/>
      <c r="T1822" s="336"/>
      <c r="U1822" s="336"/>
    </row>
    <row r="1823" spans="15:21">
      <c r="O1823" s="336"/>
      <c r="R1823" s="336"/>
      <c r="S1823" s="336"/>
      <c r="T1823" s="336"/>
      <c r="U1823" s="336"/>
    </row>
    <row r="1824" spans="15:21">
      <c r="O1824" s="336"/>
      <c r="R1824" s="336"/>
      <c r="S1824" s="336"/>
      <c r="T1824" s="336"/>
      <c r="U1824" s="336"/>
    </row>
    <row r="1825" spans="15:21">
      <c r="O1825" s="336"/>
      <c r="R1825" s="336"/>
      <c r="S1825" s="336"/>
      <c r="T1825" s="336"/>
      <c r="U1825" s="336"/>
    </row>
    <row r="1826" spans="15:21">
      <c r="O1826" s="336"/>
      <c r="R1826" s="336"/>
      <c r="S1826" s="336"/>
      <c r="T1826" s="336"/>
      <c r="U1826" s="336"/>
    </row>
    <row r="1827" spans="15:21">
      <c r="O1827" s="336"/>
      <c r="R1827" s="336"/>
      <c r="S1827" s="336"/>
      <c r="T1827" s="336"/>
      <c r="U1827" s="336"/>
    </row>
    <row r="1828" spans="15:21">
      <c r="O1828" s="336"/>
      <c r="R1828" s="336"/>
      <c r="S1828" s="336"/>
      <c r="T1828" s="336"/>
      <c r="U1828" s="336"/>
    </row>
    <row r="1829" spans="15:21">
      <c r="O1829" s="336"/>
      <c r="R1829" s="336"/>
      <c r="S1829" s="336"/>
      <c r="T1829" s="336"/>
      <c r="U1829" s="336"/>
    </row>
    <row r="1830" spans="15:21">
      <c r="O1830" s="336"/>
      <c r="R1830" s="336"/>
      <c r="S1830" s="336"/>
      <c r="T1830" s="336"/>
      <c r="U1830" s="336"/>
    </row>
    <row r="1831" spans="15:21">
      <c r="O1831" s="336"/>
      <c r="R1831" s="336"/>
      <c r="S1831" s="336"/>
      <c r="T1831" s="336"/>
      <c r="U1831" s="336"/>
    </row>
    <row r="1832" spans="15:21">
      <c r="O1832" s="336"/>
      <c r="R1832" s="336"/>
      <c r="S1832" s="336"/>
      <c r="T1832" s="336"/>
      <c r="U1832" s="336"/>
    </row>
    <row r="1833" spans="15:21">
      <c r="O1833" s="336"/>
      <c r="R1833" s="336"/>
      <c r="S1833" s="336"/>
      <c r="T1833" s="336"/>
      <c r="U1833" s="336"/>
    </row>
    <row r="1834" spans="15:21">
      <c r="O1834" s="336"/>
      <c r="R1834" s="336"/>
      <c r="S1834" s="336"/>
      <c r="T1834" s="336"/>
      <c r="U1834" s="336"/>
    </row>
    <row r="1835" spans="15:21">
      <c r="O1835" s="336"/>
      <c r="R1835" s="336"/>
      <c r="S1835" s="336"/>
      <c r="T1835" s="336"/>
      <c r="U1835" s="336"/>
    </row>
    <row r="1836" spans="15:21">
      <c r="O1836" s="336"/>
      <c r="R1836" s="336"/>
      <c r="S1836" s="336"/>
      <c r="T1836" s="336"/>
      <c r="U1836" s="336"/>
    </row>
    <row r="1837" spans="15:21">
      <c r="O1837" s="336"/>
      <c r="R1837" s="336"/>
      <c r="S1837" s="336"/>
      <c r="T1837" s="336"/>
      <c r="U1837" s="336"/>
    </row>
    <row r="1838" spans="15:21">
      <c r="O1838" s="336"/>
      <c r="R1838" s="336"/>
      <c r="S1838" s="336"/>
      <c r="T1838" s="336"/>
      <c r="U1838" s="336"/>
    </row>
    <row r="1839" spans="15:21">
      <c r="O1839" s="336"/>
      <c r="R1839" s="336"/>
      <c r="S1839" s="336"/>
      <c r="T1839" s="336"/>
      <c r="U1839" s="336"/>
    </row>
    <row r="1840" spans="15:21">
      <c r="O1840" s="336"/>
      <c r="R1840" s="336"/>
      <c r="S1840" s="336"/>
      <c r="T1840" s="336"/>
      <c r="U1840" s="336"/>
    </row>
    <row r="1841" spans="15:21">
      <c r="O1841" s="336"/>
      <c r="R1841" s="336"/>
      <c r="S1841" s="336"/>
      <c r="T1841" s="336"/>
      <c r="U1841" s="336"/>
    </row>
    <row r="1842" spans="15:21">
      <c r="O1842" s="336"/>
      <c r="R1842" s="336"/>
      <c r="S1842" s="336"/>
      <c r="T1842" s="336"/>
      <c r="U1842" s="336"/>
    </row>
    <row r="1843" spans="15:21">
      <c r="O1843" s="336"/>
      <c r="R1843" s="336"/>
      <c r="S1843" s="336"/>
      <c r="T1843" s="336"/>
      <c r="U1843" s="336"/>
    </row>
    <row r="1844" spans="15:21">
      <c r="O1844" s="336"/>
      <c r="R1844" s="336"/>
      <c r="S1844" s="336"/>
      <c r="T1844" s="336"/>
      <c r="U1844" s="336"/>
    </row>
    <row r="1845" spans="15:21">
      <c r="O1845" s="336"/>
      <c r="R1845" s="336"/>
      <c r="S1845" s="336"/>
      <c r="T1845" s="336"/>
      <c r="U1845" s="336"/>
    </row>
    <row r="1846" spans="15:21">
      <c r="O1846" s="336"/>
      <c r="R1846" s="336"/>
      <c r="S1846" s="336"/>
      <c r="T1846" s="336"/>
      <c r="U1846" s="336"/>
    </row>
    <row r="1847" spans="15:21">
      <c r="O1847" s="336"/>
      <c r="R1847" s="336"/>
      <c r="S1847" s="336"/>
      <c r="T1847" s="336"/>
      <c r="U1847" s="336"/>
    </row>
    <row r="1848" spans="15:21">
      <c r="O1848" s="336"/>
      <c r="R1848" s="336"/>
      <c r="S1848" s="336"/>
      <c r="T1848" s="336"/>
      <c r="U1848" s="336"/>
    </row>
    <row r="1849" spans="15:21">
      <c r="O1849" s="336"/>
      <c r="R1849" s="336"/>
      <c r="S1849" s="336"/>
      <c r="T1849" s="336"/>
      <c r="U1849" s="336"/>
    </row>
    <row r="1850" spans="15:21">
      <c r="O1850" s="336"/>
      <c r="R1850" s="336"/>
      <c r="S1850" s="336"/>
      <c r="T1850" s="336"/>
      <c r="U1850" s="336"/>
    </row>
    <row r="1851" spans="15:21">
      <c r="O1851" s="336"/>
      <c r="R1851" s="336"/>
      <c r="S1851" s="336"/>
      <c r="T1851" s="336"/>
      <c r="U1851" s="336"/>
    </row>
    <row r="1852" spans="15:21">
      <c r="O1852" s="336"/>
      <c r="R1852" s="336"/>
      <c r="S1852" s="336"/>
      <c r="T1852" s="336"/>
      <c r="U1852" s="336"/>
    </row>
    <row r="1853" spans="15:21">
      <c r="O1853" s="336"/>
      <c r="R1853" s="336"/>
      <c r="S1853" s="336"/>
      <c r="T1853" s="336"/>
      <c r="U1853" s="336"/>
    </row>
    <row r="1854" spans="15:21">
      <c r="O1854" s="336"/>
      <c r="R1854" s="336"/>
      <c r="S1854" s="336"/>
      <c r="T1854" s="336"/>
      <c r="U1854" s="336"/>
    </row>
    <row r="1855" spans="15:21">
      <c r="O1855" s="336"/>
      <c r="R1855" s="336"/>
      <c r="S1855" s="336"/>
      <c r="T1855" s="336"/>
      <c r="U1855" s="336"/>
    </row>
    <row r="1856" spans="15:21">
      <c r="O1856" s="336"/>
      <c r="R1856" s="336"/>
      <c r="S1856" s="336"/>
      <c r="T1856" s="336"/>
      <c r="U1856" s="336"/>
    </row>
    <row r="1857" spans="15:21">
      <c r="O1857" s="336"/>
      <c r="R1857" s="336"/>
      <c r="S1857" s="336"/>
      <c r="T1857" s="336"/>
      <c r="U1857" s="336"/>
    </row>
    <row r="1858" spans="15:21">
      <c r="O1858" s="336"/>
      <c r="R1858" s="336"/>
      <c r="S1858" s="336"/>
      <c r="T1858" s="336"/>
      <c r="U1858" s="336"/>
    </row>
    <row r="1859" spans="15:21">
      <c r="O1859" s="336"/>
      <c r="R1859" s="336"/>
      <c r="S1859" s="336"/>
      <c r="T1859" s="336"/>
      <c r="U1859" s="336"/>
    </row>
    <row r="1860" spans="15:21">
      <c r="O1860" s="336"/>
      <c r="R1860" s="336"/>
      <c r="S1860" s="336"/>
      <c r="T1860" s="336"/>
      <c r="U1860" s="336"/>
    </row>
    <row r="1861" spans="15:21">
      <c r="O1861" s="336"/>
      <c r="R1861" s="336"/>
      <c r="S1861" s="336"/>
      <c r="T1861" s="336"/>
      <c r="U1861" s="336"/>
    </row>
    <row r="1862" spans="15:21">
      <c r="O1862" s="336"/>
      <c r="R1862" s="336"/>
      <c r="S1862" s="336"/>
      <c r="T1862" s="336"/>
      <c r="U1862" s="336"/>
    </row>
    <row r="1863" spans="15:21">
      <c r="O1863" s="336"/>
      <c r="R1863" s="336"/>
      <c r="S1863" s="336"/>
      <c r="T1863" s="336"/>
      <c r="U1863" s="336"/>
    </row>
    <row r="1864" spans="15:21">
      <c r="O1864" s="336"/>
      <c r="R1864" s="336"/>
      <c r="S1864" s="336"/>
      <c r="T1864" s="336"/>
      <c r="U1864" s="336"/>
    </row>
    <row r="1865" spans="15:21">
      <c r="O1865" s="336"/>
      <c r="R1865" s="336"/>
      <c r="S1865" s="336"/>
      <c r="T1865" s="336"/>
      <c r="U1865" s="336"/>
    </row>
    <row r="1866" spans="15:21">
      <c r="O1866" s="336"/>
      <c r="R1866" s="336"/>
      <c r="S1866" s="336"/>
      <c r="T1866" s="336"/>
      <c r="U1866" s="336"/>
    </row>
    <row r="1867" spans="15:21">
      <c r="O1867" s="336"/>
      <c r="R1867" s="336"/>
      <c r="S1867" s="336"/>
      <c r="T1867" s="336"/>
      <c r="U1867" s="336"/>
    </row>
    <row r="1868" spans="15:21">
      <c r="O1868" s="336"/>
      <c r="R1868" s="336"/>
      <c r="S1868" s="336"/>
      <c r="T1868" s="336"/>
      <c r="U1868" s="336"/>
    </row>
    <row r="1869" spans="15:21">
      <c r="O1869" s="336"/>
      <c r="R1869" s="336"/>
      <c r="S1869" s="336"/>
      <c r="T1869" s="336"/>
      <c r="U1869" s="336"/>
    </row>
    <row r="1870" spans="15:21">
      <c r="O1870" s="336"/>
      <c r="R1870" s="336"/>
      <c r="S1870" s="336"/>
      <c r="T1870" s="336"/>
      <c r="U1870" s="336"/>
    </row>
    <row r="1871" spans="15:21">
      <c r="O1871" s="336"/>
      <c r="R1871" s="336"/>
      <c r="S1871" s="336"/>
      <c r="T1871" s="336"/>
      <c r="U1871" s="336"/>
    </row>
    <row r="1872" spans="15:21">
      <c r="O1872" s="336"/>
      <c r="R1872" s="336"/>
      <c r="S1872" s="336"/>
      <c r="T1872" s="336"/>
      <c r="U1872" s="336"/>
    </row>
    <row r="1873" spans="15:21">
      <c r="O1873" s="336"/>
      <c r="R1873" s="336"/>
      <c r="S1873" s="336"/>
      <c r="T1873" s="336"/>
      <c r="U1873" s="336"/>
    </row>
    <row r="1874" spans="15:21">
      <c r="O1874" s="336"/>
      <c r="R1874" s="336"/>
      <c r="S1874" s="336"/>
      <c r="T1874" s="336"/>
      <c r="U1874" s="336"/>
    </row>
    <row r="1875" spans="15:21">
      <c r="O1875" s="336"/>
      <c r="R1875" s="336"/>
      <c r="S1875" s="336"/>
      <c r="T1875" s="336"/>
      <c r="U1875" s="336"/>
    </row>
    <row r="1876" spans="15:21">
      <c r="O1876" s="336"/>
      <c r="R1876" s="336"/>
      <c r="S1876" s="336"/>
      <c r="T1876" s="336"/>
      <c r="U1876" s="336"/>
    </row>
    <row r="1877" spans="15:21">
      <c r="O1877" s="336"/>
      <c r="R1877" s="336"/>
      <c r="S1877" s="336"/>
      <c r="T1877" s="336"/>
      <c r="U1877" s="336"/>
    </row>
    <row r="1878" spans="15:21">
      <c r="O1878" s="336"/>
      <c r="R1878" s="336"/>
      <c r="S1878" s="336"/>
      <c r="T1878" s="336"/>
      <c r="U1878" s="336"/>
    </row>
    <row r="1879" spans="15:21">
      <c r="O1879" s="336"/>
      <c r="R1879" s="336"/>
      <c r="S1879" s="336"/>
      <c r="T1879" s="336"/>
      <c r="U1879" s="336"/>
    </row>
    <row r="1880" spans="15:21">
      <c r="O1880" s="336"/>
      <c r="R1880" s="336"/>
      <c r="S1880" s="336"/>
      <c r="T1880" s="336"/>
      <c r="U1880" s="336"/>
    </row>
    <row r="1881" spans="15:21">
      <c r="O1881" s="336"/>
      <c r="R1881" s="336"/>
      <c r="S1881" s="336"/>
      <c r="T1881" s="336"/>
      <c r="U1881" s="336"/>
    </row>
    <row r="1882" spans="15:21">
      <c r="O1882" s="336"/>
      <c r="R1882" s="336"/>
      <c r="S1882" s="336"/>
      <c r="T1882" s="336"/>
      <c r="U1882" s="336"/>
    </row>
    <row r="1883" spans="15:21">
      <c r="O1883" s="336"/>
      <c r="R1883" s="336"/>
      <c r="S1883" s="336"/>
      <c r="T1883" s="336"/>
      <c r="U1883" s="336"/>
    </row>
    <row r="1884" spans="15:21">
      <c r="O1884" s="336"/>
      <c r="R1884" s="336"/>
      <c r="S1884" s="336"/>
      <c r="T1884" s="336"/>
      <c r="U1884" s="336"/>
    </row>
    <row r="1885" spans="15:21">
      <c r="O1885" s="336"/>
      <c r="R1885" s="336"/>
      <c r="S1885" s="336"/>
      <c r="T1885" s="336"/>
      <c r="U1885" s="336"/>
    </row>
    <row r="1886" spans="15:21">
      <c r="O1886" s="336"/>
      <c r="R1886" s="336"/>
      <c r="S1886" s="336"/>
      <c r="T1886" s="336"/>
      <c r="U1886" s="336"/>
    </row>
    <row r="1887" spans="15:21">
      <c r="O1887" s="336"/>
      <c r="R1887" s="336"/>
      <c r="S1887" s="336"/>
      <c r="T1887" s="336"/>
      <c r="U1887" s="336"/>
    </row>
    <row r="1888" spans="15:21">
      <c r="O1888" s="336"/>
      <c r="R1888" s="336"/>
      <c r="S1888" s="336"/>
      <c r="T1888" s="336"/>
      <c r="U1888" s="336"/>
    </row>
    <row r="1889" spans="15:21">
      <c r="O1889" s="336"/>
      <c r="R1889" s="336"/>
      <c r="S1889" s="336"/>
      <c r="T1889" s="336"/>
      <c r="U1889" s="336"/>
    </row>
    <row r="1890" spans="15:21">
      <c r="O1890" s="336"/>
      <c r="R1890" s="336"/>
      <c r="S1890" s="336"/>
      <c r="T1890" s="336"/>
      <c r="U1890" s="336"/>
    </row>
    <row r="1891" spans="15:21">
      <c r="O1891" s="336"/>
      <c r="R1891" s="336"/>
      <c r="S1891" s="336"/>
      <c r="T1891" s="336"/>
      <c r="U1891" s="336"/>
    </row>
    <row r="1892" spans="15:21">
      <c r="O1892" s="336"/>
      <c r="R1892" s="336"/>
      <c r="S1892" s="336"/>
      <c r="T1892" s="336"/>
      <c r="U1892" s="336"/>
    </row>
    <row r="1893" spans="15:21">
      <c r="O1893" s="336"/>
      <c r="R1893" s="336"/>
      <c r="S1893" s="336"/>
      <c r="T1893" s="336"/>
      <c r="U1893" s="336"/>
    </row>
    <row r="1894" spans="15:21">
      <c r="O1894" s="336"/>
      <c r="R1894" s="336"/>
      <c r="S1894" s="336"/>
      <c r="T1894" s="336"/>
      <c r="U1894" s="336"/>
    </row>
    <row r="1895" spans="15:21">
      <c r="O1895" s="336"/>
      <c r="R1895" s="336"/>
      <c r="S1895" s="336"/>
      <c r="T1895" s="336"/>
      <c r="U1895" s="336"/>
    </row>
    <row r="1896" spans="15:21">
      <c r="O1896" s="336"/>
      <c r="R1896" s="336"/>
      <c r="S1896" s="336"/>
      <c r="T1896" s="336"/>
      <c r="U1896" s="336"/>
    </row>
    <row r="1897" spans="15:21">
      <c r="O1897" s="336"/>
      <c r="R1897" s="336"/>
      <c r="S1897" s="336"/>
      <c r="T1897" s="336"/>
      <c r="U1897" s="336"/>
    </row>
    <row r="1898" spans="15:21">
      <c r="O1898" s="336"/>
      <c r="R1898" s="336"/>
      <c r="S1898" s="336"/>
      <c r="T1898" s="336"/>
      <c r="U1898" s="336"/>
    </row>
    <row r="1899" spans="15:21">
      <c r="O1899" s="336"/>
      <c r="R1899" s="336"/>
      <c r="S1899" s="336"/>
      <c r="T1899" s="336"/>
      <c r="U1899" s="336"/>
    </row>
    <row r="1900" spans="15:21">
      <c r="O1900" s="336"/>
      <c r="R1900" s="336"/>
      <c r="S1900" s="336"/>
      <c r="T1900" s="336"/>
      <c r="U1900" s="336"/>
    </row>
    <row r="1901" spans="15:21">
      <c r="O1901" s="336"/>
      <c r="R1901" s="336"/>
      <c r="S1901" s="336"/>
      <c r="T1901" s="336"/>
      <c r="U1901" s="336"/>
    </row>
    <row r="1902" spans="15:21">
      <c r="O1902" s="336"/>
      <c r="R1902" s="336"/>
      <c r="S1902" s="336"/>
      <c r="T1902" s="336"/>
      <c r="U1902" s="336"/>
    </row>
    <row r="1903" spans="15:21">
      <c r="O1903" s="336"/>
      <c r="R1903" s="336"/>
      <c r="S1903" s="336"/>
      <c r="T1903" s="336"/>
      <c r="U1903" s="336"/>
    </row>
    <row r="1904" spans="15:21">
      <c r="O1904" s="336"/>
      <c r="R1904" s="336"/>
      <c r="S1904" s="336"/>
      <c r="T1904" s="336"/>
      <c r="U1904" s="336"/>
    </row>
    <row r="1905" spans="15:21">
      <c r="O1905" s="336"/>
      <c r="R1905" s="336"/>
      <c r="S1905" s="336"/>
      <c r="T1905" s="336"/>
      <c r="U1905" s="336"/>
    </row>
    <row r="1906" spans="15:21">
      <c r="O1906" s="336"/>
      <c r="R1906" s="336"/>
      <c r="S1906" s="336"/>
      <c r="T1906" s="336"/>
      <c r="U1906" s="336"/>
    </row>
    <row r="1907" spans="15:21">
      <c r="O1907" s="336"/>
      <c r="R1907" s="336"/>
      <c r="S1907" s="336"/>
      <c r="T1907" s="336"/>
      <c r="U1907" s="336"/>
    </row>
    <row r="1908" spans="15:21">
      <c r="O1908" s="336"/>
      <c r="R1908" s="336"/>
      <c r="S1908" s="336"/>
      <c r="T1908" s="336"/>
      <c r="U1908" s="336"/>
    </row>
    <row r="1909" spans="15:21">
      <c r="O1909" s="336"/>
      <c r="R1909" s="336"/>
      <c r="S1909" s="336"/>
      <c r="T1909" s="336"/>
      <c r="U1909" s="336"/>
    </row>
    <row r="1910" spans="15:21">
      <c r="O1910" s="336"/>
      <c r="R1910" s="336"/>
      <c r="S1910" s="336"/>
      <c r="T1910" s="336"/>
      <c r="U1910" s="336"/>
    </row>
    <row r="1911" spans="15:21">
      <c r="O1911" s="336"/>
      <c r="R1911" s="336"/>
      <c r="S1911" s="336"/>
      <c r="T1911" s="336"/>
      <c r="U1911" s="336"/>
    </row>
    <row r="1912" spans="15:21">
      <c r="O1912" s="336"/>
      <c r="R1912" s="336"/>
      <c r="S1912" s="336"/>
      <c r="T1912" s="336"/>
      <c r="U1912" s="336"/>
    </row>
    <row r="1913" spans="15:21">
      <c r="O1913" s="336"/>
      <c r="R1913" s="336"/>
      <c r="S1913" s="336"/>
      <c r="T1913" s="336"/>
      <c r="U1913" s="336"/>
    </row>
    <row r="1914" spans="15:21">
      <c r="O1914" s="336"/>
      <c r="R1914" s="336"/>
      <c r="S1914" s="336"/>
      <c r="T1914" s="336"/>
      <c r="U1914" s="336"/>
    </row>
    <row r="1915" spans="15:21">
      <c r="O1915" s="336"/>
      <c r="R1915" s="336"/>
      <c r="S1915" s="336"/>
      <c r="T1915" s="336"/>
      <c r="U1915" s="336"/>
    </row>
    <row r="1916" spans="15:21">
      <c r="O1916" s="336"/>
      <c r="R1916" s="336"/>
      <c r="S1916" s="336"/>
      <c r="T1916" s="336"/>
      <c r="U1916" s="336"/>
    </row>
    <row r="1917" spans="15:21">
      <c r="O1917" s="336"/>
      <c r="R1917" s="336"/>
      <c r="S1917" s="336"/>
      <c r="T1917" s="336"/>
      <c r="U1917" s="336"/>
    </row>
    <row r="1918" spans="15:21">
      <c r="O1918" s="336"/>
      <c r="R1918" s="336"/>
      <c r="S1918" s="336"/>
      <c r="T1918" s="336"/>
      <c r="U1918" s="336"/>
    </row>
    <row r="1919" spans="15:21">
      <c r="O1919" s="336"/>
      <c r="R1919" s="336"/>
      <c r="S1919" s="336"/>
      <c r="T1919" s="336"/>
      <c r="U1919" s="336"/>
    </row>
    <row r="1920" spans="15:21">
      <c r="O1920" s="336"/>
      <c r="R1920" s="336"/>
      <c r="S1920" s="336"/>
      <c r="T1920" s="336"/>
      <c r="U1920" s="336"/>
    </row>
    <row r="1921" spans="15:21">
      <c r="O1921" s="336"/>
      <c r="R1921" s="336"/>
      <c r="S1921" s="336"/>
      <c r="T1921" s="336"/>
      <c r="U1921" s="336"/>
    </row>
    <row r="1922" spans="15:21">
      <c r="O1922" s="336"/>
      <c r="R1922" s="336"/>
      <c r="S1922" s="336"/>
      <c r="T1922" s="336"/>
      <c r="U1922" s="336"/>
    </row>
    <row r="1923" spans="15:21">
      <c r="O1923" s="336"/>
      <c r="R1923" s="336"/>
      <c r="S1923" s="336"/>
      <c r="T1923" s="336"/>
      <c r="U1923" s="336"/>
    </row>
    <row r="1924" spans="15:21">
      <c r="O1924" s="336"/>
      <c r="R1924" s="336"/>
      <c r="S1924" s="336"/>
      <c r="T1924" s="336"/>
      <c r="U1924" s="336"/>
    </row>
    <row r="1925" spans="15:21">
      <c r="O1925" s="336"/>
      <c r="R1925" s="336"/>
      <c r="S1925" s="336"/>
      <c r="T1925" s="336"/>
      <c r="U1925" s="336"/>
    </row>
    <row r="1926" spans="15:21">
      <c r="O1926" s="336"/>
      <c r="R1926" s="336"/>
      <c r="S1926" s="336"/>
      <c r="T1926" s="336"/>
      <c r="U1926" s="336"/>
    </row>
    <row r="1927" spans="15:21">
      <c r="O1927" s="336"/>
      <c r="R1927" s="336"/>
      <c r="S1927" s="336"/>
      <c r="T1927" s="336"/>
      <c r="U1927" s="336"/>
    </row>
    <row r="1928" spans="15:21">
      <c r="O1928" s="336"/>
      <c r="R1928" s="336"/>
      <c r="S1928" s="336"/>
      <c r="T1928" s="336"/>
      <c r="U1928" s="336"/>
    </row>
    <row r="1929" spans="15:21">
      <c r="O1929" s="336"/>
      <c r="R1929" s="336"/>
      <c r="S1929" s="336"/>
      <c r="T1929" s="336"/>
      <c r="U1929" s="336"/>
    </row>
    <row r="1930" spans="15:21">
      <c r="O1930" s="336"/>
      <c r="R1930" s="336"/>
      <c r="S1930" s="336"/>
      <c r="T1930" s="336"/>
      <c r="U1930" s="336"/>
    </row>
    <row r="1931" spans="15:21">
      <c r="O1931" s="336"/>
      <c r="R1931" s="336"/>
      <c r="S1931" s="336"/>
      <c r="T1931" s="336"/>
      <c r="U1931" s="336"/>
    </row>
    <row r="1932" spans="15:21">
      <c r="O1932" s="336"/>
      <c r="R1932" s="336"/>
      <c r="S1932" s="336"/>
      <c r="T1932" s="336"/>
      <c r="U1932" s="336"/>
    </row>
    <row r="1933" spans="15:21">
      <c r="O1933" s="336"/>
      <c r="R1933" s="336"/>
      <c r="S1933" s="336"/>
      <c r="T1933" s="336"/>
      <c r="U1933" s="336"/>
    </row>
    <row r="1934" spans="15:21">
      <c r="O1934" s="336"/>
      <c r="R1934" s="336"/>
      <c r="S1934" s="336"/>
      <c r="T1934" s="336"/>
      <c r="U1934" s="336"/>
    </row>
    <row r="1935" spans="15:21">
      <c r="O1935" s="336"/>
      <c r="R1935" s="336"/>
      <c r="S1935" s="336"/>
      <c r="T1935" s="336"/>
      <c r="U1935" s="336"/>
    </row>
    <row r="1936" spans="15:21">
      <c r="O1936" s="336"/>
      <c r="R1936" s="336"/>
      <c r="S1936" s="336"/>
      <c r="T1936" s="336"/>
      <c r="U1936" s="336"/>
    </row>
    <row r="1937" spans="15:21">
      <c r="O1937" s="336"/>
      <c r="R1937" s="336"/>
      <c r="S1937" s="336"/>
      <c r="T1937" s="336"/>
      <c r="U1937" s="336"/>
    </row>
    <row r="1938" spans="15:21">
      <c r="O1938" s="336"/>
      <c r="R1938" s="336"/>
      <c r="S1938" s="336"/>
      <c r="T1938" s="336"/>
      <c r="U1938" s="336"/>
    </row>
    <row r="1939" spans="15:21">
      <c r="O1939" s="336"/>
      <c r="R1939" s="336"/>
      <c r="S1939" s="336"/>
      <c r="T1939" s="336"/>
      <c r="U1939" s="336"/>
    </row>
    <row r="1940" spans="15:21">
      <c r="O1940" s="336"/>
      <c r="R1940" s="336"/>
      <c r="S1940" s="336"/>
      <c r="T1940" s="336"/>
      <c r="U1940" s="336"/>
    </row>
    <row r="1941" spans="15:21">
      <c r="O1941" s="336"/>
      <c r="R1941" s="336"/>
      <c r="S1941" s="336"/>
      <c r="T1941" s="336"/>
      <c r="U1941" s="336"/>
    </row>
    <row r="1942" spans="15:21">
      <c r="O1942" s="336"/>
      <c r="R1942" s="336"/>
      <c r="S1942" s="336"/>
      <c r="T1942" s="336"/>
      <c r="U1942" s="336"/>
    </row>
    <row r="1943" spans="15:21">
      <c r="O1943" s="336"/>
      <c r="R1943" s="336"/>
      <c r="S1943" s="336"/>
      <c r="T1943" s="336"/>
      <c r="U1943" s="336"/>
    </row>
    <row r="1944" spans="15:21">
      <c r="O1944" s="336"/>
      <c r="R1944" s="336"/>
      <c r="S1944" s="336"/>
      <c r="T1944" s="336"/>
      <c r="U1944" s="336"/>
    </row>
    <row r="1945" spans="15:21">
      <c r="O1945" s="336"/>
      <c r="R1945" s="336"/>
      <c r="S1945" s="336"/>
      <c r="T1945" s="336"/>
      <c r="U1945" s="336"/>
    </row>
    <row r="1946" spans="15:21">
      <c r="O1946" s="336"/>
      <c r="R1946" s="336"/>
      <c r="S1946" s="336"/>
      <c r="T1946" s="336"/>
      <c r="U1946" s="336"/>
    </row>
    <row r="1947" spans="15:21">
      <c r="O1947" s="336"/>
      <c r="R1947" s="336"/>
      <c r="S1947" s="336"/>
      <c r="T1947" s="336"/>
      <c r="U1947" s="336"/>
    </row>
    <row r="1948" spans="15:21">
      <c r="O1948" s="336"/>
      <c r="R1948" s="336"/>
      <c r="S1948" s="336"/>
      <c r="T1948" s="336"/>
      <c r="U1948" s="336"/>
    </row>
    <row r="1949" spans="15:21">
      <c r="O1949" s="336"/>
      <c r="R1949" s="336"/>
      <c r="S1949" s="336"/>
      <c r="T1949" s="336"/>
      <c r="U1949" s="336"/>
    </row>
    <row r="1950" spans="15:21">
      <c r="O1950" s="336"/>
      <c r="R1950" s="336"/>
      <c r="S1950" s="336"/>
      <c r="T1950" s="336"/>
      <c r="U1950" s="336"/>
    </row>
    <row r="1951" spans="15:21">
      <c r="O1951" s="336"/>
      <c r="R1951" s="336"/>
      <c r="S1951" s="336"/>
      <c r="T1951" s="336"/>
      <c r="U1951" s="336"/>
    </row>
    <row r="1952" spans="15:21">
      <c r="O1952" s="336"/>
      <c r="R1952" s="336"/>
      <c r="S1952" s="336"/>
      <c r="T1952" s="336"/>
      <c r="U1952" s="336"/>
    </row>
    <row r="1953" spans="15:21">
      <c r="O1953" s="336"/>
      <c r="R1953" s="336"/>
      <c r="S1953" s="336"/>
      <c r="T1953" s="336"/>
      <c r="U1953" s="336"/>
    </row>
    <row r="1954" spans="15:21">
      <c r="O1954" s="336"/>
      <c r="R1954" s="336"/>
      <c r="S1954" s="336"/>
      <c r="T1954" s="336"/>
      <c r="U1954" s="336"/>
    </row>
    <row r="1955" spans="15:21">
      <c r="O1955" s="336"/>
      <c r="R1955" s="336"/>
      <c r="S1955" s="336"/>
      <c r="T1955" s="336"/>
      <c r="U1955" s="336"/>
    </row>
    <row r="1956" spans="15:21">
      <c r="O1956" s="336"/>
      <c r="R1956" s="336"/>
      <c r="S1956" s="336"/>
      <c r="T1956" s="336"/>
      <c r="U1956" s="336"/>
    </row>
    <row r="1957" spans="15:21">
      <c r="O1957" s="336"/>
      <c r="R1957" s="336"/>
      <c r="S1957" s="336"/>
      <c r="T1957" s="336"/>
      <c r="U1957" s="336"/>
    </row>
    <row r="1958" spans="15:21">
      <c r="O1958" s="336"/>
      <c r="R1958" s="336"/>
      <c r="S1958" s="336"/>
      <c r="T1958" s="336"/>
      <c r="U1958" s="336"/>
    </row>
    <row r="1959" spans="15:21">
      <c r="O1959" s="336"/>
      <c r="R1959" s="336"/>
      <c r="S1959" s="336"/>
      <c r="T1959" s="336"/>
      <c r="U1959" s="336"/>
    </row>
    <row r="1960" spans="15:21">
      <c r="O1960" s="336"/>
      <c r="R1960" s="336"/>
      <c r="S1960" s="336"/>
      <c r="T1960" s="336"/>
      <c r="U1960" s="336"/>
    </row>
    <row r="1961" spans="15:21">
      <c r="O1961" s="336"/>
      <c r="R1961" s="336"/>
      <c r="S1961" s="336"/>
      <c r="T1961" s="336"/>
      <c r="U1961" s="336"/>
    </row>
    <row r="1962" spans="15:21">
      <c r="O1962" s="336"/>
      <c r="R1962" s="336"/>
      <c r="S1962" s="336"/>
      <c r="T1962" s="336"/>
      <c r="U1962" s="336"/>
    </row>
    <row r="1963" spans="15:21">
      <c r="O1963" s="336"/>
      <c r="R1963" s="336"/>
      <c r="S1963" s="336"/>
      <c r="T1963" s="336"/>
      <c r="U1963" s="336"/>
    </row>
    <row r="1964" spans="15:21">
      <c r="O1964" s="336"/>
      <c r="R1964" s="336"/>
      <c r="S1964" s="336"/>
      <c r="T1964" s="336"/>
      <c r="U1964" s="336"/>
    </row>
    <row r="1965" spans="15:21">
      <c r="O1965" s="336"/>
      <c r="R1965" s="336"/>
      <c r="S1965" s="336"/>
      <c r="T1965" s="336"/>
      <c r="U1965" s="336"/>
    </row>
    <row r="1966" spans="15:21">
      <c r="O1966" s="336"/>
      <c r="R1966" s="336"/>
      <c r="S1966" s="336"/>
      <c r="T1966" s="336"/>
      <c r="U1966" s="336"/>
    </row>
    <row r="1967" spans="15:21">
      <c r="O1967" s="336"/>
      <c r="R1967" s="336"/>
      <c r="S1967" s="336"/>
      <c r="T1967" s="336"/>
      <c r="U1967" s="336"/>
    </row>
    <row r="1968" spans="15:21">
      <c r="O1968" s="336"/>
      <c r="R1968" s="336"/>
      <c r="S1968" s="336"/>
      <c r="T1968" s="336"/>
      <c r="U1968" s="336"/>
    </row>
    <row r="1969" spans="15:21">
      <c r="O1969" s="336"/>
      <c r="R1969" s="336"/>
      <c r="S1969" s="336"/>
      <c r="T1969" s="336"/>
      <c r="U1969" s="336"/>
    </row>
    <row r="1970" spans="15:21">
      <c r="O1970" s="336"/>
      <c r="R1970" s="336"/>
      <c r="S1970" s="336"/>
      <c r="T1970" s="336"/>
      <c r="U1970" s="336"/>
    </row>
    <row r="1971" spans="15:21">
      <c r="O1971" s="336"/>
      <c r="R1971" s="336"/>
      <c r="S1971" s="336"/>
      <c r="T1971" s="336"/>
      <c r="U1971" s="336"/>
    </row>
    <row r="1972" spans="15:21">
      <c r="O1972" s="336"/>
      <c r="R1972" s="336"/>
      <c r="S1972" s="336"/>
      <c r="T1972" s="336"/>
      <c r="U1972" s="336"/>
    </row>
    <row r="1973" spans="15:21">
      <c r="O1973" s="336"/>
      <c r="R1973" s="336"/>
      <c r="S1973" s="336"/>
      <c r="T1973" s="336"/>
      <c r="U1973" s="336"/>
    </row>
    <row r="1974" spans="15:21">
      <c r="O1974" s="336"/>
      <c r="R1974" s="336"/>
      <c r="S1974" s="336"/>
      <c r="T1974" s="336"/>
      <c r="U1974" s="336"/>
    </row>
    <row r="1975" spans="15:21">
      <c r="O1975" s="336"/>
      <c r="R1975" s="336"/>
      <c r="S1975" s="336"/>
      <c r="T1975" s="336"/>
      <c r="U1975" s="336"/>
    </row>
    <row r="1976" spans="15:21">
      <c r="O1976" s="336"/>
      <c r="R1976" s="336"/>
      <c r="S1976" s="336"/>
      <c r="T1976" s="336"/>
      <c r="U1976" s="336"/>
    </row>
    <row r="1977" spans="15:21">
      <c r="O1977" s="336"/>
      <c r="R1977" s="336"/>
      <c r="S1977" s="336"/>
      <c r="T1977" s="336"/>
      <c r="U1977" s="336"/>
    </row>
    <row r="1978" spans="15:21">
      <c r="O1978" s="336"/>
      <c r="R1978" s="336"/>
      <c r="S1978" s="336"/>
      <c r="T1978" s="336"/>
      <c r="U1978" s="336"/>
    </row>
    <row r="1979" spans="15:21">
      <c r="O1979" s="336"/>
      <c r="R1979" s="336"/>
      <c r="S1979" s="336"/>
      <c r="T1979" s="336"/>
      <c r="U1979" s="336"/>
    </row>
    <row r="1980" spans="15:21">
      <c r="O1980" s="336"/>
      <c r="R1980" s="336"/>
      <c r="S1980" s="336"/>
      <c r="T1980" s="336"/>
      <c r="U1980" s="336"/>
    </row>
    <row r="1981" spans="15:21">
      <c r="O1981" s="336"/>
      <c r="R1981" s="336"/>
      <c r="S1981" s="336"/>
      <c r="T1981" s="336"/>
      <c r="U1981" s="336"/>
    </row>
    <row r="1982" spans="15:21">
      <c r="O1982" s="336"/>
      <c r="R1982" s="336"/>
      <c r="S1982" s="336"/>
      <c r="T1982" s="336"/>
      <c r="U1982" s="336"/>
    </row>
    <row r="1983" spans="15:21">
      <c r="O1983" s="336"/>
      <c r="R1983" s="336"/>
      <c r="S1983" s="336"/>
      <c r="T1983" s="336"/>
      <c r="U1983" s="336"/>
    </row>
    <row r="1984" spans="15:21">
      <c r="O1984" s="336"/>
      <c r="R1984" s="336"/>
      <c r="S1984" s="336"/>
      <c r="T1984" s="336"/>
      <c r="U1984" s="336"/>
    </row>
    <row r="1985" spans="15:21">
      <c r="O1985" s="336"/>
      <c r="R1985" s="336"/>
      <c r="S1985" s="336"/>
      <c r="T1985" s="336"/>
      <c r="U1985" s="336"/>
    </row>
    <row r="1986" spans="15:21">
      <c r="O1986" s="336"/>
      <c r="R1986" s="336"/>
      <c r="S1986" s="336"/>
      <c r="T1986" s="336"/>
      <c r="U1986" s="336"/>
    </row>
    <row r="1987" spans="15:21">
      <c r="O1987" s="336"/>
      <c r="R1987" s="336"/>
      <c r="S1987" s="336"/>
      <c r="T1987" s="336"/>
      <c r="U1987" s="336"/>
    </row>
    <row r="1988" spans="15:21">
      <c r="O1988" s="336"/>
      <c r="R1988" s="336"/>
      <c r="S1988" s="336"/>
      <c r="T1988" s="336"/>
      <c r="U1988" s="336"/>
    </row>
    <row r="1989" spans="15:21">
      <c r="O1989" s="336"/>
      <c r="R1989" s="336"/>
      <c r="S1989" s="336"/>
      <c r="T1989" s="336"/>
      <c r="U1989" s="336"/>
    </row>
    <row r="1990" spans="15:21">
      <c r="O1990" s="336"/>
      <c r="R1990" s="336"/>
      <c r="S1990" s="336"/>
      <c r="T1990" s="336"/>
      <c r="U1990" s="336"/>
    </row>
    <row r="1991" spans="15:21">
      <c r="O1991" s="336"/>
      <c r="R1991" s="336"/>
      <c r="S1991" s="336"/>
      <c r="T1991" s="336"/>
      <c r="U1991" s="336"/>
    </row>
    <row r="1992" spans="15:21">
      <c r="O1992" s="336"/>
      <c r="R1992" s="336"/>
      <c r="S1992" s="336"/>
      <c r="T1992" s="336"/>
      <c r="U1992" s="336"/>
    </row>
    <row r="1993" spans="15:21">
      <c r="O1993" s="336"/>
      <c r="R1993" s="336"/>
      <c r="S1993" s="336"/>
      <c r="T1993" s="336"/>
      <c r="U1993" s="336"/>
    </row>
    <row r="1994" spans="15:21">
      <c r="O1994" s="336"/>
      <c r="R1994" s="336"/>
      <c r="S1994" s="336"/>
      <c r="T1994" s="336"/>
      <c r="U1994" s="336"/>
    </row>
    <row r="1995" spans="15:21">
      <c r="O1995" s="336"/>
      <c r="R1995" s="336"/>
      <c r="S1995" s="336"/>
      <c r="T1995" s="336"/>
      <c r="U1995" s="336"/>
    </row>
    <row r="1996" spans="15:21">
      <c r="O1996" s="336"/>
      <c r="R1996" s="336"/>
      <c r="S1996" s="336"/>
      <c r="T1996" s="336"/>
      <c r="U1996" s="336"/>
    </row>
    <row r="1997" spans="15:21">
      <c r="O1997" s="336"/>
      <c r="R1997" s="336"/>
      <c r="S1997" s="336"/>
      <c r="T1997" s="336"/>
      <c r="U1997" s="336"/>
    </row>
    <row r="1998" spans="15:21">
      <c r="O1998" s="336"/>
      <c r="R1998" s="336"/>
      <c r="S1998" s="336"/>
      <c r="T1998" s="336"/>
      <c r="U1998" s="336"/>
    </row>
    <row r="1999" spans="15:21">
      <c r="O1999" s="336"/>
      <c r="R1999" s="336"/>
      <c r="S1999" s="336"/>
      <c r="T1999" s="336"/>
      <c r="U1999" s="336"/>
    </row>
    <row r="2000" spans="15:21">
      <c r="O2000" s="336"/>
      <c r="R2000" s="336"/>
      <c r="S2000" s="336"/>
      <c r="T2000" s="336"/>
      <c r="U2000" s="336"/>
    </row>
    <row r="2001" spans="15:21">
      <c r="O2001" s="336"/>
      <c r="R2001" s="336"/>
      <c r="S2001" s="336"/>
      <c r="T2001" s="336"/>
      <c r="U2001" s="336"/>
    </row>
    <row r="2002" spans="15:21">
      <c r="O2002" s="336"/>
      <c r="R2002" s="336"/>
      <c r="S2002" s="336"/>
      <c r="T2002" s="336"/>
      <c r="U2002" s="336"/>
    </row>
    <row r="2003" spans="15:21">
      <c r="O2003" s="336"/>
      <c r="R2003" s="336"/>
      <c r="S2003" s="336"/>
      <c r="T2003" s="336"/>
      <c r="U2003" s="336"/>
    </row>
    <row r="2004" spans="15:21">
      <c r="O2004" s="336"/>
      <c r="R2004" s="336"/>
      <c r="S2004" s="336"/>
      <c r="T2004" s="336"/>
      <c r="U2004" s="336"/>
    </row>
    <row r="2005" spans="15:21">
      <c r="O2005" s="336"/>
      <c r="R2005" s="336"/>
      <c r="S2005" s="336"/>
      <c r="T2005" s="336"/>
      <c r="U2005" s="336"/>
    </row>
    <row r="2006" spans="15:21">
      <c r="O2006" s="336"/>
      <c r="R2006" s="336"/>
      <c r="S2006" s="336"/>
      <c r="T2006" s="336"/>
      <c r="U2006" s="336"/>
    </row>
    <row r="2007" spans="15:21">
      <c r="O2007" s="336"/>
      <c r="R2007" s="336"/>
      <c r="S2007" s="336"/>
      <c r="T2007" s="336"/>
      <c r="U2007" s="336"/>
    </row>
    <row r="2008" spans="15:21">
      <c r="O2008" s="336"/>
      <c r="R2008" s="336"/>
      <c r="S2008" s="336"/>
      <c r="T2008" s="336"/>
      <c r="U2008" s="336"/>
    </row>
    <row r="2009" spans="15:21">
      <c r="O2009" s="336"/>
      <c r="R2009" s="336"/>
      <c r="S2009" s="336"/>
      <c r="T2009" s="336"/>
      <c r="U2009" s="336"/>
    </row>
    <row r="2010" spans="15:21">
      <c r="O2010" s="336"/>
      <c r="R2010" s="336"/>
      <c r="S2010" s="336"/>
      <c r="T2010" s="336"/>
      <c r="U2010" s="336"/>
    </row>
    <row r="2011" spans="15:21">
      <c r="O2011" s="336"/>
      <c r="R2011" s="336"/>
      <c r="S2011" s="336"/>
      <c r="T2011" s="336"/>
      <c r="U2011" s="336"/>
    </row>
    <row r="2012" spans="15:21">
      <c r="O2012" s="336"/>
      <c r="R2012" s="336"/>
      <c r="S2012" s="336"/>
      <c r="T2012" s="336"/>
      <c r="U2012" s="336"/>
    </row>
    <row r="2013" spans="15:21">
      <c r="O2013" s="336"/>
      <c r="R2013" s="336"/>
      <c r="S2013" s="336"/>
      <c r="T2013" s="336"/>
      <c r="U2013" s="336"/>
    </row>
    <row r="2014" spans="15:21">
      <c r="O2014" s="336"/>
      <c r="R2014" s="336"/>
      <c r="S2014" s="336"/>
      <c r="T2014" s="336"/>
      <c r="U2014" s="336"/>
    </row>
    <row r="2015" spans="15:21">
      <c r="O2015" s="336"/>
      <c r="R2015" s="336"/>
      <c r="S2015" s="336"/>
      <c r="T2015" s="336"/>
      <c r="U2015" s="336"/>
    </row>
    <row r="2016" spans="15:21">
      <c r="O2016" s="336"/>
      <c r="R2016" s="336"/>
      <c r="S2016" s="336"/>
      <c r="T2016" s="336"/>
      <c r="U2016" s="336"/>
    </row>
    <row r="2017" spans="15:21">
      <c r="O2017" s="336"/>
      <c r="R2017" s="336"/>
      <c r="S2017" s="336"/>
      <c r="T2017" s="336"/>
      <c r="U2017" s="336"/>
    </row>
    <row r="2018" spans="15:21">
      <c r="O2018" s="336"/>
      <c r="R2018" s="336"/>
      <c r="S2018" s="336"/>
      <c r="T2018" s="336"/>
      <c r="U2018" s="336"/>
    </row>
    <row r="2019" spans="15:21">
      <c r="O2019" s="336"/>
      <c r="R2019" s="336"/>
      <c r="S2019" s="336"/>
      <c r="T2019" s="336"/>
      <c r="U2019" s="336"/>
    </row>
    <row r="2020" spans="15:21">
      <c r="O2020" s="336"/>
      <c r="R2020" s="336"/>
      <c r="S2020" s="336"/>
      <c r="T2020" s="336"/>
      <c r="U2020" s="336"/>
    </row>
    <row r="2021" spans="15:21">
      <c r="O2021" s="336"/>
      <c r="R2021" s="336"/>
      <c r="S2021" s="336"/>
      <c r="T2021" s="336"/>
      <c r="U2021" s="336"/>
    </row>
    <row r="2022" spans="15:21">
      <c r="O2022" s="336"/>
      <c r="R2022" s="336"/>
      <c r="S2022" s="336"/>
      <c r="T2022" s="336"/>
      <c r="U2022" s="336"/>
    </row>
    <row r="2023" spans="15:21">
      <c r="O2023" s="336"/>
      <c r="R2023" s="336"/>
      <c r="S2023" s="336"/>
      <c r="T2023" s="336"/>
      <c r="U2023" s="336"/>
    </row>
    <row r="2024" spans="15:21">
      <c r="O2024" s="336"/>
      <c r="R2024" s="336"/>
      <c r="S2024" s="336"/>
      <c r="T2024" s="336"/>
      <c r="U2024" s="336"/>
    </row>
    <row r="2025" spans="15:21">
      <c r="O2025" s="336"/>
      <c r="R2025" s="336"/>
      <c r="S2025" s="336"/>
      <c r="T2025" s="336"/>
      <c r="U2025" s="336"/>
    </row>
    <row r="2026" spans="15:21">
      <c r="O2026" s="336"/>
      <c r="R2026" s="336"/>
      <c r="S2026" s="336"/>
      <c r="T2026" s="336"/>
      <c r="U2026" s="336"/>
    </row>
    <row r="2027" spans="15:21">
      <c r="O2027" s="336"/>
      <c r="R2027" s="336"/>
      <c r="S2027" s="336"/>
      <c r="T2027" s="336"/>
      <c r="U2027" s="336"/>
    </row>
    <row r="2028" spans="15:21">
      <c r="O2028" s="336"/>
      <c r="R2028" s="336"/>
      <c r="S2028" s="336"/>
      <c r="T2028" s="336"/>
      <c r="U2028" s="336"/>
    </row>
    <row r="2029" spans="15:21">
      <c r="O2029" s="336"/>
      <c r="R2029" s="336"/>
      <c r="S2029" s="336"/>
      <c r="T2029" s="336"/>
      <c r="U2029" s="336"/>
    </row>
    <row r="2030" spans="15:21">
      <c r="O2030" s="336"/>
      <c r="R2030" s="336"/>
      <c r="S2030" s="336"/>
      <c r="T2030" s="336"/>
      <c r="U2030" s="336"/>
    </row>
    <row r="2031" spans="15:21">
      <c r="O2031" s="336"/>
      <c r="R2031" s="336"/>
      <c r="S2031" s="336"/>
      <c r="T2031" s="336"/>
      <c r="U2031" s="336"/>
    </row>
    <row r="2032" spans="15:21">
      <c r="O2032" s="336"/>
      <c r="R2032" s="336"/>
      <c r="S2032" s="336"/>
      <c r="T2032" s="336"/>
      <c r="U2032" s="336"/>
    </row>
    <row r="2033" spans="15:21">
      <c r="O2033" s="336"/>
      <c r="R2033" s="336"/>
      <c r="S2033" s="336"/>
      <c r="T2033" s="336"/>
      <c r="U2033" s="336"/>
    </row>
    <row r="2034" spans="15:21">
      <c r="O2034" s="336"/>
      <c r="R2034" s="336"/>
      <c r="S2034" s="336"/>
      <c r="T2034" s="336"/>
      <c r="U2034" s="336"/>
    </row>
    <row r="2035" spans="15:21">
      <c r="O2035" s="336"/>
      <c r="R2035" s="336"/>
      <c r="S2035" s="336"/>
      <c r="T2035" s="336"/>
      <c r="U2035" s="336"/>
    </row>
    <row r="2036" spans="15:21">
      <c r="O2036" s="336"/>
      <c r="R2036" s="336"/>
      <c r="S2036" s="336"/>
      <c r="T2036" s="336"/>
      <c r="U2036" s="336"/>
    </row>
    <row r="2037" spans="15:21">
      <c r="O2037" s="336"/>
      <c r="R2037" s="336"/>
      <c r="S2037" s="336"/>
      <c r="T2037" s="336"/>
      <c r="U2037" s="336"/>
    </row>
    <row r="2038" spans="15:21">
      <c r="O2038" s="336"/>
      <c r="R2038" s="336"/>
      <c r="S2038" s="336"/>
      <c r="T2038" s="336"/>
      <c r="U2038" s="336"/>
    </row>
    <row r="2039" spans="15:21">
      <c r="O2039" s="336"/>
      <c r="R2039" s="336"/>
      <c r="S2039" s="336"/>
      <c r="T2039" s="336"/>
      <c r="U2039" s="336"/>
    </row>
    <row r="2040" spans="15:21">
      <c r="O2040" s="336"/>
      <c r="R2040" s="336"/>
      <c r="S2040" s="336"/>
      <c r="T2040" s="336"/>
      <c r="U2040" s="336"/>
    </row>
    <row r="2041" spans="15:21">
      <c r="O2041" s="336"/>
      <c r="R2041" s="336"/>
      <c r="S2041" s="336"/>
      <c r="T2041" s="336"/>
      <c r="U2041" s="336"/>
    </row>
    <row r="2042" spans="15:21">
      <c r="O2042" s="336"/>
      <c r="R2042" s="336"/>
      <c r="S2042" s="336"/>
      <c r="T2042" s="336"/>
      <c r="U2042" s="336"/>
    </row>
    <row r="2043" spans="15:21">
      <c r="O2043" s="336"/>
      <c r="R2043" s="336"/>
      <c r="S2043" s="336"/>
      <c r="T2043" s="336"/>
      <c r="U2043" s="336"/>
    </row>
    <row r="2044" spans="15:21">
      <c r="O2044" s="336"/>
      <c r="R2044" s="336"/>
      <c r="S2044" s="336"/>
      <c r="T2044" s="336"/>
      <c r="U2044" s="336"/>
    </row>
    <row r="2045" spans="15:21">
      <c r="O2045" s="336"/>
      <c r="R2045" s="336"/>
      <c r="S2045" s="336"/>
      <c r="T2045" s="336"/>
      <c r="U2045" s="336"/>
    </row>
    <row r="2046" spans="15:21">
      <c r="O2046" s="336"/>
      <c r="R2046" s="336"/>
      <c r="S2046" s="336"/>
      <c r="T2046" s="336"/>
      <c r="U2046" s="336"/>
    </row>
    <row r="2047" spans="15:21">
      <c r="O2047" s="336"/>
      <c r="R2047" s="336"/>
      <c r="S2047" s="336"/>
      <c r="T2047" s="336"/>
      <c r="U2047" s="336"/>
    </row>
    <row r="2048" spans="15:21">
      <c r="O2048" s="336"/>
      <c r="R2048" s="336"/>
      <c r="S2048" s="336"/>
      <c r="T2048" s="336"/>
      <c r="U2048" s="336"/>
    </row>
    <row r="2049" spans="15:21">
      <c r="O2049" s="336"/>
      <c r="R2049" s="336"/>
      <c r="S2049" s="336"/>
      <c r="T2049" s="336"/>
      <c r="U2049" s="336"/>
    </row>
    <row r="2050" spans="15:21">
      <c r="O2050" s="336"/>
      <c r="R2050" s="336"/>
      <c r="S2050" s="336"/>
      <c r="T2050" s="336"/>
      <c r="U2050" s="336"/>
    </row>
    <row r="2051" spans="15:21">
      <c r="O2051" s="336"/>
      <c r="R2051" s="336"/>
      <c r="S2051" s="336"/>
      <c r="T2051" s="336"/>
      <c r="U2051" s="336"/>
    </row>
    <row r="2052" spans="15:21">
      <c r="O2052" s="336"/>
      <c r="R2052" s="336"/>
      <c r="S2052" s="336"/>
      <c r="T2052" s="336"/>
      <c r="U2052" s="336"/>
    </row>
    <row r="2053" spans="15:21">
      <c r="O2053" s="336"/>
      <c r="R2053" s="336"/>
      <c r="S2053" s="336"/>
      <c r="T2053" s="336"/>
      <c r="U2053" s="336"/>
    </row>
    <row r="2054" spans="15:21">
      <c r="O2054" s="336"/>
      <c r="R2054" s="336"/>
      <c r="S2054" s="336"/>
      <c r="T2054" s="336"/>
      <c r="U2054" s="336"/>
    </row>
    <row r="2055" spans="15:21">
      <c r="O2055" s="336"/>
      <c r="R2055" s="336"/>
      <c r="S2055" s="336"/>
      <c r="T2055" s="336"/>
      <c r="U2055" s="336"/>
    </row>
    <row r="2056" spans="15:21">
      <c r="O2056" s="336"/>
      <c r="R2056" s="336"/>
      <c r="S2056" s="336"/>
      <c r="T2056" s="336"/>
      <c r="U2056" s="336"/>
    </row>
    <row r="2057" spans="15:21">
      <c r="O2057" s="336"/>
      <c r="R2057" s="336"/>
      <c r="S2057" s="336"/>
      <c r="T2057" s="336"/>
      <c r="U2057" s="336"/>
    </row>
    <row r="2058" spans="15:21">
      <c r="O2058" s="336"/>
      <c r="R2058" s="336"/>
      <c r="S2058" s="336"/>
      <c r="T2058" s="336"/>
      <c r="U2058" s="336"/>
    </row>
    <row r="2059" spans="15:21">
      <c r="O2059" s="336"/>
      <c r="R2059" s="336"/>
      <c r="S2059" s="336"/>
      <c r="T2059" s="336"/>
      <c r="U2059" s="336"/>
    </row>
    <row r="2060" spans="15:21">
      <c r="O2060" s="336"/>
      <c r="R2060" s="336"/>
      <c r="S2060" s="336"/>
      <c r="T2060" s="336"/>
      <c r="U2060" s="336"/>
    </row>
    <row r="2061" spans="15:21">
      <c r="O2061" s="336"/>
      <c r="R2061" s="336"/>
      <c r="S2061" s="336"/>
      <c r="T2061" s="336"/>
      <c r="U2061" s="336"/>
    </row>
    <row r="2062" spans="15:21">
      <c r="O2062" s="336"/>
      <c r="R2062" s="336"/>
      <c r="S2062" s="336"/>
      <c r="T2062" s="336"/>
      <c r="U2062" s="336"/>
    </row>
    <row r="2063" spans="15:21">
      <c r="O2063" s="336"/>
      <c r="R2063" s="336"/>
      <c r="S2063" s="336"/>
      <c r="T2063" s="336"/>
      <c r="U2063" s="336"/>
    </row>
    <row r="2064" spans="15:21">
      <c r="O2064" s="336"/>
      <c r="R2064" s="336"/>
      <c r="S2064" s="336"/>
      <c r="T2064" s="336"/>
      <c r="U2064" s="336"/>
    </row>
    <row r="2065" spans="15:21">
      <c r="O2065" s="336"/>
      <c r="R2065" s="336"/>
      <c r="S2065" s="336"/>
      <c r="T2065" s="336"/>
      <c r="U2065" s="336"/>
    </row>
    <row r="2066" spans="15:21">
      <c r="O2066" s="336"/>
      <c r="R2066" s="336"/>
      <c r="S2066" s="336"/>
      <c r="T2066" s="336"/>
      <c r="U2066" s="336"/>
    </row>
    <row r="2067" spans="15:21">
      <c r="O2067" s="336"/>
      <c r="R2067" s="336"/>
      <c r="S2067" s="336"/>
      <c r="T2067" s="336"/>
      <c r="U2067" s="336"/>
    </row>
    <row r="2068" spans="15:21">
      <c r="O2068" s="336"/>
      <c r="R2068" s="336"/>
      <c r="S2068" s="336"/>
      <c r="T2068" s="336"/>
      <c r="U2068" s="336"/>
    </row>
    <row r="2069" spans="15:21">
      <c r="O2069" s="336"/>
      <c r="R2069" s="336"/>
      <c r="S2069" s="336"/>
      <c r="T2069" s="336"/>
      <c r="U2069" s="336"/>
    </row>
    <row r="2070" spans="15:21">
      <c r="O2070" s="336"/>
      <c r="R2070" s="336"/>
      <c r="S2070" s="336"/>
      <c r="T2070" s="336"/>
      <c r="U2070" s="336"/>
    </row>
    <row r="2071" spans="15:21">
      <c r="O2071" s="336"/>
      <c r="R2071" s="336"/>
      <c r="S2071" s="336"/>
      <c r="T2071" s="336"/>
      <c r="U2071" s="336"/>
    </row>
    <row r="2072" spans="15:21">
      <c r="O2072" s="336"/>
      <c r="R2072" s="336"/>
      <c r="S2072" s="336"/>
      <c r="T2072" s="336"/>
      <c r="U2072" s="336"/>
    </row>
    <row r="2073" spans="15:21">
      <c r="O2073" s="336"/>
      <c r="R2073" s="336"/>
      <c r="S2073" s="336"/>
      <c r="T2073" s="336"/>
      <c r="U2073" s="336"/>
    </row>
    <row r="2074" spans="15:21">
      <c r="O2074" s="336"/>
      <c r="R2074" s="336"/>
      <c r="S2074" s="336"/>
      <c r="T2074" s="336"/>
      <c r="U2074" s="336"/>
    </row>
    <row r="2075" spans="15:21">
      <c r="O2075" s="336"/>
      <c r="R2075" s="336"/>
      <c r="S2075" s="336"/>
      <c r="T2075" s="336"/>
      <c r="U2075" s="336"/>
    </row>
    <row r="2076" spans="15:21">
      <c r="O2076" s="336"/>
      <c r="R2076" s="336"/>
      <c r="S2076" s="336"/>
      <c r="T2076" s="336"/>
      <c r="U2076" s="336"/>
    </row>
    <row r="2077" spans="15:21">
      <c r="O2077" s="336"/>
      <c r="R2077" s="336"/>
      <c r="S2077" s="336"/>
      <c r="T2077" s="336"/>
      <c r="U2077" s="336"/>
    </row>
    <row r="2078" spans="15:21">
      <c r="O2078" s="336"/>
      <c r="R2078" s="336"/>
      <c r="S2078" s="336"/>
      <c r="T2078" s="336"/>
      <c r="U2078" s="336"/>
    </row>
    <row r="2079" spans="15:21">
      <c r="O2079" s="336"/>
      <c r="R2079" s="336"/>
      <c r="S2079" s="336"/>
      <c r="T2079" s="336"/>
      <c r="U2079" s="336"/>
    </row>
    <row r="2080" spans="15:21">
      <c r="O2080" s="336"/>
      <c r="R2080" s="336"/>
      <c r="S2080" s="336"/>
      <c r="T2080" s="336"/>
      <c r="U2080" s="336"/>
    </row>
    <row r="2081" spans="15:21">
      <c r="O2081" s="336"/>
      <c r="R2081" s="336"/>
      <c r="S2081" s="336"/>
      <c r="T2081" s="336"/>
      <c r="U2081" s="336"/>
    </row>
    <row r="2082" spans="15:21">
      <c r="O2082" s="336"/>
      <c r="R2082" s="336"/>
      <c r="S2082" s="336"/>
      <c r="T2082" s="336"/>
      <c r="U2082" s="336"/>
    </row>
    <row r="2083" spans="15:21">
      <c r="O2083" s="336"/>
      <c r="R2083" s="336"/>
      <c r="S2083" s="336"/>
      <c r="T2083" s="336"/>
      <c r="U2083" s="336"/>
    </row>
    <row r="2084" spans="15:21">
      <c r="O2084" s="336"/>
      <c r="R2084" s="336"/>
      <c r="S2084" s="336"/>
      <c r="T2084" s="336"/>
      <c r="U2084" s="336"/>
    </row>
    <row r="2085" spans="15:21">
      <c r="O2085" s="336"/>
      <c r="R2085" s="336"/>
      <c r="S2085" s="336"/>
      <c r="T2085" s="336"/>
      <c r="U2085" s="336"/>
    </row>
    <row r="2086" spans="15:21">
      <c r="O2086" s="336"/>
      <c r="R2086" s="336"/>
      <c r="S2086" s="336"/>
      <c r="T2086" s="336"/>
      <c r="U2086" s="336"/>
    </row>
    <row r="2087" spans="15:21">
      <c r="O2087" s="336"/>
      <c r="R2087" s="336"/>
      <c r="S2087" s="336"/>
      <c r="T2087" s="336"/>
      <c r="U2087" s="336"/>
    </row>
    <row r="2088" spans="15:21">
      <c r="O2088" s="336"/>
      <c r="R2088" s="336"/>
      <c r="S2088" s="336"/>
      <c r="T2088" s="336"/>
      <c r="U2088" s="336"/>
    </row>
    <row r="2089" spans="15:21">
      <c r="O2089" s="336"/>
      <c r="R2089" s="336"/>
      <c r="S2089" s="336"/>
      <c r="T2089" s="336"/>
      <c r="U2089" s="336"/>
    </row>
    <row r="2090" spans="15:21">
      <c r="O2090" s="336"/>
      <c r="R2090" s="336"/>
      <c r="S2090" s="336"/>
      <c r="T2090" s="336"/>
      <c r="U2090" s="336"/>
    </row>
    <row r="2091" spans="15:21">
      <c r="O2091" s="336"/>
      <c r="R2091" s="336"/>
      <c r="S2091" s="336"/>
      <c r="T2091" s="336"/>
      <c r="U2091" s="336"/>
    </row>
    <row r="2092" spans="15:21">
      <c r="O2092" s="336"/>
      <c r="R2092" s="336"/>
      <c r="S2092" s="336"/>
      <c r="T2092" s="336"/>
      <c r="U2092" s="336"/>
    </row>
    <row r="2093" spans="15:21">
      <c r="O2093" s="336"/>
      <c r="R2093" s="336"/>
      <c r="S2093" s="336"/>
      <c r="T2093" s="336"/>
      <c r="U2093" s="336"/>
    </row>
    <row r="2094" spans="15:21">
      <c r="O2094" s="336"/>
      <c r="R2094" s="336"/>
      <c r="S2094" s="336"/>
      <c r="T2094" s="336"/>
      <c r="U2094" s="336"/>
    </row>
    <row r="2095" spans="15:21">
      <c r="O2095" s="336"/>
      <c r="R2095" s="336"/>
      <c r="S2095" s="336"/>
      <c r="T2095" s="336"/>
      <c r="U2095" s="336"/>
    </row>
    <row r="2096" spans="15:21">
      <c r="O2096" s="336"/>
      <c r="R2096" s="336"/>
      <c r="S2096" s="336"/>
      <c r="T2096" s="336"/>
      <c r="U2096" s="336"/>
    </row>
    <row r="2097" spans="15:21">
      <c r="O2097" s="336"/>
      <c r="R2097" s="336"/>
      <c r="S2097" s="336"/>
      <c r="T2097" s="336"/>
      <c r="U2097" s="336"/>
    </row>
    <row r="2098" spans="15:21">
      <c r="O2098" s="336"/>
      <c r="R2098" s="336"/>
      <c r="S2098" s="336"/>
      <c r="T2098" s="336"/>
      <c r="U2098" s="336"/>
    </row>
    <row r="2099" spans="15:21">
      <c r="O2099" s="336"/>
      <c r="R2099" s="336"/>
      <c r="S2099" s="336"/>
      <c r="T2099" s="336"/>
      <c r="U2099" s="336"/>
    </row>
    <row r="2100" spans="15:21">
      <c r="O2100" s="336"/>
      <c r="R2100" s="336"/>
      <c r="S2100" s="336"/>
      <c r="T2100" s="336"/>
      <c r="U2100" s="336"/>
    </row>
    <row r="2101" spans="15:21">
      <c r="O2101" s="336"/>
      <c r="R2101" s="336"/>
      <c r="S2101" s="336"/>
      <c r="T2101" s="336"/>
      <c r="U2101" s="336"/>
    </row>
    <row r="2102" spans="15:21">
      <c r="O2102" s="336"/>
      <c r="R2102" s="336"/>
      <c r="S2102" s="336"/>
      <c r="T2102" s="336"/>
      <c r="U2102" s="336"/>
    </row>
    <row r="2103" spans="15:21">
      <c r="O2103" s="336"/>
      <c r="R2103" s="336"/>
      <c r="S2103" s="336"/>
      <c r="T2103" s="336"/>
      <c r="U2103" s="336"/>
    </row>
    <row r="2104" spans="15:21">
      <c r="O2104" s="336"/>
      <c r="R2104" s="336"/>
      <c r="S2104" s="336"/>
      <c r="T2104" s="336"/>
      <c r="U2104" s="336"/>
    </row>
    <row r="2105" spans="15:21">
      <c r="O2105" s="336"/>
      <c r="R2105" s="336"/>
      <c r="S2105" s="336"/>
      <c r="T2105" s="336"/>
      <c r="U2105" s="336"/>
    </row>
    <row r="2106" spans="15:21">
      <c r="O2106" s="336"/>
      <c r="R2106" s="336"/>
      <c r="S2106" s="336"/>
      <c r="T2106" s="336"/>
      <c r="U2106" s="336"/>
    </row>
    <row r="2107" spans="15:21">
      <c r="O2107" s="336"/>
      <c r="R2107" s="336"/>
      <c r="S2107" s="336"/>
      <c r="T2107" s="336"/>
      <c r="U2107" s="336"/>
    </row>
    <row r="2108" spans="15:21">
      <c r="O2108" s="336"/>
      <c r="R2108" s="336"/>
      <c r="S2108" s="336"/>
      <c r="T2108" s="336"/>
      <c r="U2108" s="336"/>
    </row>
    <row r="2109" spans="15:21">
      <c r="O2109" s="336"/>
      <c r="R2109" s="336"/>
      <c r="S2109" s="336"/>
      <c r="T2109" s="336"/>
      <c r="U2109" s="336"/>
    </row>
    <row r="2110" spans="15:21">
      <c r="O2110" s="336"/>
      <c r="R2110" s="336"/>
      <c r="S2110" s="336"/>
      <c r="T2110" s="336"/>
      <c r="U2110" s="336"/>
    </row>
    <row r="2111" spans="15:21">
      <c r="O2111" s="336"/>
      <c r="R2111" s="336"/>
      <c r="S2111" s="336"/>
      <c r="T2111" s="336"/>
      <c r="U2111" s="336"/>
    </row>
    <row r="2112" spans="15:21">
      <c r="O2112" s="336"/>
      <c r="R2112" s="336"/>
      <c r="S2112" s="336"/>
      <c r="T2112" s="336"/>
      <c r="U2112" s="336"/>
    </row>
    <row r="2113" spans="15:21">
      <c r="O2113" s="336"/>
      <c r="R2113" s="336"/>
      <c r="S2113" s="336"/>
      <c r="T2113" s="336"/>
      <c r="U2113" s="336"/>
    </row>
    <row r="2114" spans="15:21">
      <c r="O2114" s="336"/>
      <c r="R2114" s="336"/>
      <c r="S2114" s="336"/>
      <c r="T2114" s="336"/>
      <c r="U2114" s="336"/>
    </row>
    <row r="2115" spans="15:21">
      <c r="O2115" s="336"/>
      <c r="R2115" s="336"/>
      <c r="S2115" s="336"/>
      <c r="T2115" s="336"/>
      <c r="U2115" s="336"/>
    </row>
    <row r="2116" spans="15:21">
      <c r="O2116" s="336"/>
      <c r="R2116" s="336"/>
      <c r="S2116" s="336"/>
      <c r="T2116" s="336"/>
      <c r="U2116" s="336"/>
    </row>
    <row r="2117" spans="15:21">
      <c r="O2117" s="336"/>
      <c r="R2117" s="336"/>
      <c r="S2117" s="336"/>
      <c r="T2117" s="336"/>
      <c r="U2117" s="336"/>
    </row>
    <row r="2118" spans="15:21">
      <c r="O2118" s="336"/>
      <c r="R2118" s="336"/>
      <c r="S2118" s="336"/>
      <c r="T2118" s="336"/>
      <c r="U2118" s="336"/>
    </row>
    <row r="2119" spans="15:21">
      <c r="O2119" s="336"/>
      <c r="R2119" s="336"/>
      <c r="S2119" s="336"/>
      <c r="T2119" s="336"/>
      <c r="U2119" s="336"/>
    </row>
    <row r="2120" spans="15:21">
      <c r="O2120" s="336"/>
      <c r="R2120" s="336"/>
      <c r="S2120" s="336"/>
      <c r="T2120" s="336"/>
      <c r="U2120" s="336"/>
    </row>
    <row r="2121" spans="15:21">
      <c r="O2121" s="336"/>
      <c r="R2121" s="336"/>
      <c r="S2121" s="336"/>
      <c r="T2121" s="336"/>
      <c r="U2121" s="336"/>
    </row>
    <row r="2122" spans="15:21">
      <c r="O2122" s="336"/>
      <c r="R2122" s="336"/>
      <c r="S2122" s="336"/>
      <c r="T2122" s="336"/>
      <c r="U2122" s="336"/>
    </row>
    <row r="2123" spans="15:21">
      <c r="O2123" s="336"/>
      <c r="R2123" s="336"/>
      <c r="S2123" s="336"/>
      <c r="T2123" s="336"/>
      <c r="U2123" s="336"/>
    </row>
    <row r="2124" spans="15:21">
      <c r="O2124" s="336"/>
      <c r="R2124" s="336"/>
      <c r="S2124" s="336"/>
      <c r="T2124" s="336"/>
      <c r="U2124" s="336"/>
    </row>
    <row r="2125" spans="15:21">
      <c r="O2125" s="336"/>
      <c r="R2125" s="336"/>
      <c r="S2125" s="336"/>
      <c r="T2125" s="336"/>
      <c r="U2125" s="336"/>
    </row>
    <row r="2126" spans="15:21">
      <c r="O2126" s="336"/>
      <c r="R2126" s="336"/>
      <c r="S2126" s="336"/>
      <c r="T2126" s="336"/>
      <c r="U2126" s="336"/>
    </row>
    <row r="2127" spans="15:21">
      <c r="O2127" s="336"/>
      <c r="R2127" s="336"/>
      <c r="S2127" s="336"/>
      <c r="T2127" s="336"/>
      <c r="U2127" s="336"/>
    </row>
    <row r="2128" spans="15:21">
      <c r="O2128" s="336"/>
      <c r="R2128" s="336"/>
      <c r="S2128" s="336"/>
      <c r="T2128" s="336"/>
      <c r="U2128" s="336"/>
    </row>
    <row r="2129" spans="15:21">
      <c r="O2129" s="336"/>
      <c r="R2129" s="336"/>
      <c r="S2129" s="336"/>
      <c r="T2129" s="336"/>
      <c r="U2129" s="336"/>
    </row>
    <row r="2130" spans="15:21">
      <c r="O2130" s="336"/>
      <c r="R2130" s="336"/>
      <c r="S2130" s="336"/>
      <c r="T2130" s="336"/>
      <c r="U2130" s="336"/>
    </row>
    <row r="2131" spans="15:21">
      <c r="O2131" s="336"/>
      <c r="R2131" s="336"/>
      <c r="S2131" s="336"/>
      <c r="T2131" s="336"/>
      <c r="U2131" s="336"/>
    </row>
    <row r="2132" spans="15:21">
      <c r="O2132" s="336"/>
      <c r="R2132" s="336"/>
      <c r="S2132" s="336"/>
      <c r="T2132" s="336"/>
      <c r="U2132" s="336"/>
    </row>
    <row r="2133" spans="15:21">
      <c r="O2133" s="336"/>
      <c r="R2133" s="336"/>
      <c r="S2133" s="336"/>
      <c r="T2133" s="336"/>
      <c r="U2133" s="336"/>
    </row>
    <row r="2134" spans="15:21">
      <c r="O2134" s="336"/>
      <c r="R2134" s="336"/>
      <c r="S2134" s="336"/>
      <c r="T2134" s="336"/>
      <c r="U2134" s="336"/>
    </row>
    <row r="2135" spans="15:21">
      <c r="O2135" s="336"/>
      <c r="R2135" s="336"/>
      <c r="S2135" s="336"/>
      <c r="T2135" s="336"/>
      <c r="U2135" s="336"/>
    </row>
    <row r="2136" spans="15:21">
      <c r="O2136" s="336"/>
      <c r="R2136" s="336"/>
      <c r="S2136" s="336"/>
      <c r="T2136" s="336"/>
      <c r="U2136" s="336"/>
    </row>
    <row r="2137" spans="15:21">
      <c r="O2137" s="336"/>
      <c r="R2137" s="336"/>
      <c r="S2137" s="336"/>
      <c r="T2137" s="336"/>
      <c r="U2137" s="336"/>
    </row>
    <row r="2138" spans="15:21">
      <c r="O2138" s="336"/>
      <c r="R2138" s="336"/>
      <c r="S2138" s="336"/>
      <c r="T2138" s="336"/>
      <c r="U2138" s="336"/>
    </row>
    <row r="2139" spans="15:21">
      <c r="O2139" s="336"/>
      <c r="R2139" s="336"/>
      <c r="S2139" s="336"/>
      <c r="T2139" s="336"/>
      <c r="U2139" s="336"/>
    </row>
    <row r="2140" spans="15:21">
      <c r="O2140" s="336"/>
      <c r="R2140" s="336"/>
      <c r="S2140" s="336"/>
      <c r="T2140" s="336"/>
      <c r="U2140" s="336"/>
    </row>
    <row r="2141" spans="15:21">
      <c r="O2141" s="336"/>
      <c r="R2141" s="336"/>
      <c r="S2141" s="336"/>
      <c r="T2141" s="336"/>
      <c r="U2141" s="336"/>
    </row>
    <row r="2142" spans="15:21">
      <c r="O2142" s="336"/>
      <c r="R2142" s="336"/>
      <c r="S2142" s="336"/>
      <c r="T2142" s="336"/>
      <c r="U2142" s="336"/>
    </row>
    <row r="2143" spans="15:21">
      <c r="O2143" s="336"/>
      <c r="R2143" s="336"/>
      <c r="S2143" s="336"/>
      <c r="T2143" s="336"/>
      <c r="U2143" s="336"/>
    </row>
    <row r="2144" spans="15:21">
      <c r="O2144" s="336"/>
      <c r="R2144" s="336"/>
      <c r="S2144" s="336"/>
      <c r="T2144" s="336"/>
      <c r="U2144" s="336"/>
    </row>
    <row r="2145" spans="15:21">
      <c r="O2145" s="336"/>
      <c r="R2145" s="336"/>
      <c r="S2145" s="336"/>
      <c r="T2145" s="336"/>
      <c r="U2145" s="336"/>
    </row>
    <row r="2146" spans="15:21">
      <c r="O2146" s="336"/>
      <c r="R2146" s="336"/>
      <c r="S2146" s="336"/>
      <c r="T2146" s="336"/>
      <c r="U2146" s="336"/>
    </row>
    <row r="2147" spans="15:21">
      <c r="O2147" s="336"/>
      <c r="R2147" s="336"/>
      <c r="S2147" s="336"/>
      <c r="T2147" s="336"/>
      <c r="U2147" s="336"/>
    </row>
    <row r="2148" spans="15:21">
      <c r="O2148" s="336"/>
      <c r="R2148" s="336"/>
      <c r="S2148" s="336"/>
      <c r="T2148" s="336"/>
      <c r="U2148" s="336"/>
    </row>
    <row r="2149" spans="15:21">
      <c r="O2149" s="336"/>
      <c r="R2149" s="336"/>
      <c r="S2149" s="336"/>
      <c r="T2149" s="336"/>
      <c r="U2149" s="336"/>
    </row>
    <row r="2150" spans="15:21">
      <c r="O2150" s="336"/>
      <c r="R2150" s="336"/>
      <c r="S2150" s="336"/>
      <c r="T2150" s="336"/>
      <c r="U2150" s="336"/>
    </row>
    <row r="2151" spans="15:21">
      <c r="O2151" s="336"/>
      <c r="R2151" s="336"/>
      <c r="S2151" s="336"/>
      <c r="T2151" s="336"/>
      <c r="U2151" s="336"/>
    </row>
    <row r="2152" spans="15:21">
      <c r="O2152" s="336"/>
      <c r="R2152" s="336"/>
      <c r="S2152" s="336"/>
      <c r="T2152" s="336"/>
      <c r="U2152" s="336"/>
    </row>
    <row r="2153" spans="15:21">
      <c r="O2153" s="336"/>
      <c r="R2153" s="336"/>
      <c r="S2153" s="336"/>
      <c r="T2153" s="336"/>
      <c r="U2153" s="336"/>
    </row>
    <row r="2154" spans="15:21">
      <c r="O2154" s="336"/>
      <c r="R2154" s="336"/>
      <c r="S2154" s="336"/>
      <c r="T2154" s="336"/>
      <c r="U2154" s="336"/>
    </row>
    <row r="2155" spans="15:21">
      <c r="O2155" s="336"/>
      <c r="R2155" s="336"/>
      <c r="S2155" s="336"/>
      <c r="T2155" s="336"/>
      <c r="U2155" s="336"/>
    </row>
    <row r="2156" spans="15:21">
      <c r="O2156" s="336"/>
      <c r="R2156" s="336"/>
      <c r="S2156" s="336"/>
      <c r="T2156" s="336"/>
      <c r="U2156" s="336"/>
    </row>
    <row r="2157" spans="15:21">
      <c r="O2157" s="336"/>
      <c r="R2157" s="336"/>
      <c r="S2157" s="336"/>
      <c r="T2157" s="336"/>
      <c r="U2157" s="336"/>
    </row>
    <row r="2158" spans="15:21">
      <c r="O2158" s="336"/>
      <c r="R2158" s="336"/>
      <c r="S2158" s="336"/>
      <c r="T2158" s="336"/>
      <c r="U2158" s="336"/>
    </row>
    <row r="2159" spans="15:21">
      <c r="O2159" s="336"/>
      <c r="R2159" s="336"/>
      <c r="S2159" s="336"/>
      <c r="T2159" s="336"/>
      <c r="U2159" s="336"/>
    </row>
    <row r="2160" spans="15:21">
      <c r="O2160" s="336"/>
      <c r="R2160" s="336"/>
      <c r="S2160" s="336"/>
      <c r="T2160" s="336"/>
      <c r="U2160" s="336"/>
    </row>
    <row r="2161" spans="15:21">
      <c r="O2161" s="336"/>
      <c r="R2161" s="336"/>
      <c r="S2161" s="336"/>
      <c r="T2161" s="336"/>
      <c r="U2161" s="336"/>
    </row>
    <row r="2162" spans="15:21">
      <c r="O2162" s="336"/>
      <c r="R2162" s="336"/>
      <c r="S2162" s="336"/>
      <c r="T2162" s="336"/>
      <c r="U2162" s="336"/>
    </row>
    <row r="2163" spans="15:21">
      <c r="O2163" s="336"/>
      <c r="R2163" s="336"/>
      <c r="S2163" s="336"/>
      <c r="T2163" s="336"/>
      <c r="U2163" s="336"/>
    </row>
    <row r="2164" spans="15:21">
      <c r="O2164" s="336"/>
      <c r="R2164" s="336"/>
      <c r="S2164" s="336"/>
      <c r="T2164" s="336"/>
      <c r="U2164" s="336"/>
    </row>
    <row r="2165" spans="15:21">
      <c r="O2165" s="336"/>
      <c r="R2165" s="336"/>
      <c r="S2165" s="336"/>
      <c r="T2165" s="336"/>
      <c r="U2165" s="336"/>
    </row>
    <row r="2166" spans="15:21">
      <c r="O2166" s="336"/>
      <c r="R2166" s="336"/>
      <c r="S2166" s="336"/>
      <c r="T2166" s="336"/>
      <c r="U2166" s="336"/>
    </row>
    <row r="2167" spans="15:21">
      <c r="O2167" s="336"/>
      <c r="R2167" s="336"/>
      <c r="S2167" s="336"/>
      <c r="T2167" s="336"/>
      <c r="U2167" s="336"/>
    </row>
    <row r="2168" spans="15:21">
      <c r="O2168" s="336"/>
      <c r="R2168" s="336"/>
      <c r="S2168" s="336"/>
      <c r="T2168" s="336"/>
      <c r="U2168" s="336"/>
    </row>
    <row r="2169" spans="15:21">
      <c r="O2169" s="336"/>
      <c r="R2169" s="336"/>
      <c r="S2169" s="336"/>
      <c r="T2169" s="336"/>
      <c r="U2169" s="336"/>
    </row>
    <row r="2170" spans="15:21">
      <c r="O2170" s="336"/>
      <c r="R2170" s="336"/>
      <c r="S2170" s="336"/>
      <c r="T2170" s="336"/>
      <c r="U2170" s="336"/>
    </row>
    <row r="2171" spans="15:21">
      <c r="O2171" s="336"/>
      <c r="R2171" s="336"/>
      <c r="S2171" s="336"/>
      <c r="T2171" s="336"/>
      <c r="U2171" s="336"/>
    </row>
    <row r="2172" spans="15:21">
      <c r="O2172" s="336"/>
      <c r="R2172" s="336"/>
      <c r="S2172" s="336"/>
      <c r="T2172" s="336"/>
      <c r="U2172" s="336"/>
    </row>
    <row r="2173" spans="15:21">
      <c r="O2173" s="336"/>
      <c r="R2173" s="336"/>
      <c r="S2173" s="336"/>
      <c r="T2173" s="336"/>
      <c r="U2173" s="336"/>
    </row>
    <row r="2174" spans="15:21">
      <c r="O2174" s="336"/>
      <c r="R2174" s="336"/>
      <c r="S2174" s="336"/>
      <c r="T2174" s="336"/>
      <c r="U2174" s="336"/>
    </row>
    <row r="2175" spans="15:21">
      <c r="O2175" s="336"/>
      <c r="R2175" s="336"/>
      <c r="S2175" s="336"/>
      <c r="T2175" s="336"/>
      <c r="U2175" s="336"/>
    </row>
    <row r="2176" spans="15:21">
      <c r="O2176" s="336"/>
      <c r="R2176" s="336"/>
      <c r="S2176" s="336"/>
      <c r="T2176" s="336"/>
      <c r="U2176" s="336"/>
    </row>
    <row r="2177" spans="15:21">
      <c r="O2177" s="336"/>
      <c r="R2177" s="336"/>
      <c r="S2177" s="336"/>
      <c r="T2177" s="336"/>
      <c r="U2177" s="336"/>
    </row>
    <row r="2178" spans="15:21">
      <c r="O2178" s="336"/>
      <c r="R2178" s="336"/>
      <c r="S2178" s="336"/>
      <c r="T2178" s="336"/>
      <c r="U2178" s="336"/>
    </row>
    <row r="2179" spans="15:21">
      <c r="O2179" s="336"/>
      <c r="R2179" s="336"/>
      <c r="S2179" s="336"/>
      <c r="T2179" s="336"/>
      <c r="U2179" s="336"/>
    </row>
    <row r="2180" spans="15:21">
      <c r="O2180" s="336"/>
      <c r="R2180" s="336"/>
      <c r="S2180" s="336"/>
      <c r="T2180" s="336"/>
      <c r="U2180" s="336"/>
    </row>
    <row r="2181" spans="15:21">
      <c r="O2181" s="336"/>
      <c r="R2181" s="336"/>
      <c r="S2181" s="336"/>
      <c r="T2181" s="336"/>
      <c r="U2181" s="336"/>
    </row>
    <row r="2182" spans="15:21">
      <c r="O2182" s="336"/>
      <c r="R2182" s="336"/>
      <c r="S2182" s="336"/>
      <c r="T2182" s="336"/>
      <c r="U2182" s="336"/>
    </row>
    <row r="2183" spans="15:21">
      <c r="O2183" s="336"/>
      <c r="R2183" s="336"/>
      <c r="S2183" s="336"/>
      <c r="T2183" s="336"/>
      <c r="U2183" s="336"/>
    </row>
    <row r="2184" spans="15:21">
      <c r="O2184" s="336"/>
      <c r="R2184" s="336"/>
      <c r="S2184" s="336"/>
      <c r="T2184" s="336"/>
      <c r="U2184" s="336"/>
    </row>
    <row r="2185" spans="15:21">
      <c r="O2185" s="336"/>
      <c r="R2185" s="336"/>
      <c r="S2185" s="336"/>
      <c r="T2185" s="336"/>
      <c r="U2185" s="336"/>
    </row>
    <row r="2186" spans="15:21">
      <c r="O2186" s="336"/>
      <c r="R2186" s="336"/>
      <c r="S2186" s="336"/>
      <c r="T2186" s="336"/>
      <c r="U2186" s="336"/>
    </row>
    <row r="2187" spans="15:21">
      <c r="O2187" s="336"/>
      <c r="R2187" s="336"/>
      <c r="S2187" s="336"/>
      <c r="T2187" s="336"/>
      <c r="U2187" s="336"/>
    </row>
    <row r="2188" spans="15:21">
      <c r="O2188" s="336"/>
      <c r="R2188" s="336"/>
      <c r="S2188" s="336"/>
      <c r="T2188" s="336"/>
      <c r="U2188" s="336"/>
    </row>
    <row r="2189" spans="15:21">
      <c r="O2189" s="336"/>
      <c r="R2189" s="336"/>
      <c r="S2189" s="336"/>
      <c r="T2189" s="336"/>
      <c r="U2189" s="336"/>
    </row>
    <row r="2190" spans="15:21">
      <c r="O2190" s="336"/>
      <c r="R2190" s="336"/>
      <c r="S2190" s="336"/>
      <c r="T2190" s="336"/>
      <c r="U2190" s="336"/>
    </row>
    <row r="2191" spans="15:21">
      <c r="O2191" s="336"/>
      <c r="R2191" s="336"/>
      <c r="S2191" s="336"/>
      <c r="T2191" s="336"/>
      <c r="U2191" s="336"/>
    </row>
    <row r="2192" spans="15:21">
      <c r="O2192" s="336"/>
      <c r="R2192" s="336"/>
      <c r="S2192" s="336"/>
      <c r="T2192" s="336"/>
      <c r="U2192" s="336"/>
    </row>
    <row r="2193" spans="15:21">
      <c r="O2193" s="336"/>
      <c r="R2193" s="336"/>
      <c r="S2193" s="336"/>
      <c r="T2193" s="336"/>
      <c r="U2193" s="336"/>
    </row>
    <row r="2194" spans="15:21">
      <c r="O2194" s="336"/>
      <c r="R2194" s="336"/>
      <c r="S2194" s="336"/>
      <c r="T2194" s="336"/>
      <c r="U2194" s="336"/>
    </row>
    <row r="2195" spans="15:21">
      <c r="O2195" s="336"/>
      <c r="R2195" s="336"/>
      <c r="S2195" s="336"/>
      <c r="T2195" s="336"/>
      <c r="U2195" s="336"/>
    </row>
    <row r="2196" spans="15:21">
      <c r="O2196" s="336"/>
      <c r="R2196" s="336"/>
      <c r="S2196" s="336"/>
      <c r="T2196" s="336"/>
      <c r="U2196" s="336"/>
    </row>
    <row r="2197" spans="15:21">
      <c r="O2197" s="336"/>
      <c r="R2197" s="336"/>
      <c r="S2197" s="336"/>
      <c r="T2197" s="336"/>
      <c r="U2197" s="336"/>
    </row>
    <row r="2198" spans="15:21">
      <c r="O2198" s="336"/>
      <c r="R2198" s="336"/>
      <c r="S2198" s="336"/>
      <c r="T2198" s="336"/>
      <c r="U2198" s="336"/>
    </row>
    <row r="2199" spans="15:21">
      <c r="O2199" s="336"/>
      <c r="R2199" s="336"/>
      <c r="S2199" s="336"/>
      <c r="T2199" s="336"/>
      <c r="U2199" s="336"/>
    </row>
    <row r="2200" spans="15:21">
      <c r="O2200" s="336"/>
      <c r="R2200" s="336"/>
      <c r="S2200" s="336"/>
      <c r="T2200" s="336"/>
      <c r="U2200" s="336"/>
    </row>
    <row r="2201" spans="15:21">
      <c r="O2201" s="336"/>
      <c r="R2201" s="336"/>
      <c r="S2201" s="336"/>
      <c r="T2201" s="336"/>
      <c r="U2201" s="336"/>
    </row>
    <row r="2202" spans="15:21">
      <c r="O2202" s="336"/>
      <c r="R2202" s="336"/>
      <c r="S2202" s="336"/>
      <c r="T2202" s="336"/>
      <c r="U2202" s="336"/>
    </row>
    <row r="2203" spans="15:21">
      <c r="O2203" s="336"/>
      <c r="R2203" s="336"/>
      <c r="S2203" s="336"/>
      <c r="T2203" s="336"/>
      <c r="U2203" s="336"/>
    </row>
    <row r="2204" spans="15:21">
      <c r="O2204" s="336"/>
      <c r="R2204" s="336"/>
      <c r="S2204" s="336"/>
      <c r="T2204" s="336"/>
      <c r="U2204" s="336"/>
    </row>
    <row r="2205" spans="15:21">
      <c r="O2205" s="336"/>
      <c r="R2205" s="336"/>
      <c r="S2205" s="336"/>
      <c r="T2205" s="336"/>
      <c r="U2205" s="336"/>
    </row>
    <row r="2206" spans="15:21">
      <c r="O2206" s="336"/>
      <c r="R2206" s="336"/>
      <c r="S2206" s="336"/>
      <c r="T2206" s="336"/>
      <c r="U2206" s="336"/>
    </row>
    <row r="2207" spans="15:21">
      <c r="O2207" s="336"/>
      <c r="R2207" s="336"/>
      <c r="S2207" s="336"/>
      <c r="T2207" s="336"/>
      <c r="U2207" s="336"/>
    </row>
    <row r="2208" spans="15:21">
      <c r="O2208" s="336"/>
      <c r="R2208" s="336"/>
      <c r="S2208" s="336"/>
      <c r="T2208" s="336"/>
      <c r="U2208" s="336"/>
    </row>
    <row r="2209" spans="15:21">
      <c r="O2209" s="336"/>
      <c r="R2209" s="336"/>
      <c r="S2209" s="336"/>
      <c r="T2209" s="336"/>
      <c r="U2209" s="336"/>
    </row>
    <row r="2210" spans="15:21">
      <c r="O2210" s="336"/>
      <c r="R2210" s="336"/>
      <c r="S2210" s="336"/>
      <c r="T2210" s="336"/>
      <c r="U2210" s="336"/>
    </row>
    <row r="2211" spans="15:21">
      <c r="O2211" s="336"/>
      <c r="R2211" s="336"/>
      <c r="S2211" s="336"/>
      <c r="T2211" s="336"/>
      <c r="U2211" s="336"/>
    </row>
    <row r="2212" spans="15:21">
      <c r="O2212" s="336"/>
      <c r="R2212" s="336"/>
      <c r="S2212" s="336"/>
      <c r="T2212" s="336"/>
      <c r="U2212" s="336"/>
    </row>
    <row r="2213" spans="15:21">
      <c r="O2213" s="336"/>
      <c r="R2213" s="336"/>
      <c r="S2213" s="336"/>
      <c r="T2213" s="336"/>
      <c r="U2213" s="336"/>
    </row>
    <row r="2214" spans="15:21">
      <c r="O2214" s="336"/>
      <c r="R2214" s="336"/>
      <c r="S2214" s="336"/>
      <c r="T2214" s="336"/>
      <c r="U2214" s="336"/>
    </row>
    <row r="2215" spans="15:21">
      <c r="O2215" s="336"/>
      <c r="R2215" s="336"/>
      <c r="S2215" s="336"/>
      <c r="T2215" s="336"/>
      <c r="U2215" s="336"/>
    </row>
    <row r="2216" spans="15:21">
      <c r="O2216" s="336"/>
      <c r="R2216" s="336"/>
      <c r="S2216" s="336"/>
      <c r="T2216" s="336"/>
      <c r="U2216" s="336"/>
    </row>
    <row r="2217" spans="15:21">
      <c r="O2217" s="336"/>
      <c r="R2217" s="336"/>
      <c r="S2217" s="336"/>
      <c r="T2217" s="336"/>
      <c r="U2217" s="336"/>
    </row>
    <row r="2218" spans="15:21">
      <c r="O2218" s="336"/>
      <c r="R2218" s="336"/>
      <c r="S2218" s="336"/>
      <c r="T2218" s="336"/>
      <c r="U2218" s="336"/>
    </row>
    <row r="2219" spans="15:21">
      <c r="O2219" s="336"/>
      <c r="R2219" s="336"/>
      <c r="S2219" s="336"/>
      <c r="T2219" s="336"/>
      <c r="U2219" s="336"/>
    </row>
    <row r="2220" spans="15:21">
      <c r="O2220" s="336"/>
      <c r="R2220" s="336"/>
      <c r="S2220" s="336"/>
      <c r="T2220" s="336"/>
      <c r="U2220" s="336"/>
    </row>
    <row r="2221" spans="15:21">
      <c r="O2221" s="336"/>
      <c r="R2221" s="336"/>
      <c r="S2221" s="336"/>
      <c r="T2221" s="336"/>
      <c r="U2221" s="336"/>
    </row>
    <row r="2222" spans="15:21">
      <c r="O2222" s="336"/>
      <c r="R2222" s="336"/>
      <c r="S2222" s="336"/>
      <c r="T2222" s="336"/>
      <c r="U2222" s="336"/>
    </row>
    <row r="2223" spans="15:21">
      <c r="O2223" s="336"/>
      <c r="R2223" s="336"/>
      <c r="S2223" s="336"/>
      <c r="T2223" s="336"/>
      <c r="U2223" s="336"/>
    </row>
    <row r="2224" spans="15:21">
      <c r="O2224" s="336"/>
      <c r="R2224" s="336"/>
      <c r="S2224" s="336"/>
      <c r="T2224" s="336"/>
      <c r="U2224" s="336"/>
    </row>
    <row r="2225" spans="15:21">
      <c r="O2225" s="336"/>
      <c r="R2225" s="336"/>
      <c r="S2225" s="336"/>
      <c r="T2225" s="336"/>
      <c r="U2225" s="336"/>
    </row>
    <row r="2226" spans="15:21">
      <c r="O2226" s="336"/>
      <c r="R2226" s="336"/>
      <c r="S2226" s="336"/>
      <c r="T2226" s="336"/>
      <c r="U2226" s="336"/>
    </row>
    <row r="2227" spans="15:21">
      <c r="O2227" s="336"/>
      <c r="R2227" s="336"/>
      <c r="S2227" s="336"/>
      <c r="T2227" s="336"/>
      <c r="U2227" s="336"/>
    </row>
    <row r="2228" spans="15:21">
      <c r="O2228" s="336"/>
      <c r="R2228" s="336"/>
      <c r="S2228" s="336"/>
      <c r="T2228" s="336"/>
      <c r="U2228" s="336"/>
    </row>
    <row r="2229" spans="15:21">
      <c r="O2229" s="336"/>
      <c r="R2229" s="336"/>
      <c r="S2229" s="336"/>
      <c r="T2229" s="336"/>
      <c r="U2229" s="336"/>
    </row>
    <row r="2230" spans="15:21">
      <c r="O2230" s="336"/>
      <c r="R2230" s="336"/>
      <c r="S2230" s="336"/>
      <c r="T2230" s="336"/>
      <c r="U2230" s="336"/>
    </row>
    <row r="2231" spans="15:21">
      <c r="O2231" s="336"/>
      <c r="R2231" s="336"/>
      <c r="S2231" s="336"/>
      <c r="T2231" s="336"/>
      <c r="U2231" s="336"/>
    </row>
    <row r="2232" spans="15:21">
      <c r="O2232" s="336"/>
      <c r="R2232" s="336"/>
      <c r="S2232" s="336"/>
      <c r="T2232" s="336"/>
      <c r="U2232" s="336"/>
    </row>
    <row r="2233" spans="15:21">
      <c r="O2233" s="336"/>
      <c r="R2233" s="336"/>
      <c r="S2233" s="336"/>
      <c r="T2233" s="336"/>
      <c r="U2233" s="336"/>
    </row>
    <row r="2234" spans="15:21">
      <c r="O2234" s="336"/>
      <c r="R2234" s="336"/>
      <c r="S2234" s="336"/>
      <c r="T2234" s="336"/>
      <c r="U2234" s="336"/>
    </row>
    <row r="2235" spans="15:21">
      <c r="O2235" s="336"/>
      <c r="R2235" s="336"/>
      <c r="S2235" s="336"/>
      <c r="T2235" s="336"/>
      <c r="U2235" s="336"/>
    </row>
    <row r="2236" spans="15:21">
      <c r="O2236" s="336"/>
      <c r="R2236" s="336"/>
      <c r="S2236" s="336"/>
      <c r="T2236" s="336"/>
      <c r="U2236" s="336"/>
    </row>
    <row r="2237" spans="15:21">
      <c r="O2237" s="336"/>
      <c r="R2237" s="336"/>
      <c r="S2237" s="336"/>
      <c r="T2237" s="336"/>
      <c r="U2237" s="336"/>
    </row>
    <row r="2238" spans="15:21">
      <c r="O2238" s="336"/>
      <c r="R2238" s="336"/>
      <c r="S2238" s="336"/>
      <c r="T2238" s="336"/>
      <c r="U2238" s="336"/>
    </row>
    <row r="2239" spans="15:21">
      <c r="O2239" s="336"/>
      <c r="R2239" s="336"/>
      <c r="S2239" s="336"/>
      <c r="T2239" s="336"/>
      <c r="U2239" s="336"/>
    </row>
    <row r="2240" spans="15:21">
      <c r="O2240" s="336"/>
      <c r="R2240" s="336"/>
      <c r="S2240" s="336"/>
      <c r="T2240" s="336"/>
      <c r="U2240" s="336"/>
    </row>
    <row r="2241" spans="15:21">
      <c r="O2241" s="336"/>
      <c r="R2241" s="336"/>
      <c r="S2241" s="336"/>
      <c r="T2241" s="336"/>
      <c r="U2241" s="336"/>
    </row>
    <row r="2242" spans="15:21">
      <c r="O2242" s="336"/>
      <c r="R2242" s="336"/>
      <c r="S2242" s="336"/>
      <c r="T2242" s="336"/>
      <c r="U2242" s="336"/>
    </row>
    <row r="2243" spans="15:21">
      <c r="O2243" s="336"/>
      <c r="R2243" s="336"/>
      <c r="S2243" s="336"/>
      <c r="T2243" s="336"/>
      <c r="U2243" s="336"/>
    </row>
    <row r="2244" spans="15:21">
      <c r="O2244" s="336"/>
      <c r="R2244" s="336"/>
      <c r="S2244" s="336"/>
      <c r="T2244" s="336"/>
      <c r="U2244" s="336"/>
    </row>
    <row r="2245" spans="15:21">
      <c r="O2245" s="336"/>
      <c r="R2245" s="336"/>
      <c r="S2245" s="336"/>
      <c r="T2245" s="336"/>
      <c r="U2245" s="336"/>
    </row>
    <row r="2246" spans="15:21">
      <c r="O2246" s="336"/>
      <c r="R2246" s="336"/>
      <c r="S2246" s="336"/>
      <c r="T2246" s="336"/>
      <c r="U2246" s="336"/>
    </row>
    <row r="2247" spans="15:21">
      <c r="O2247" s="336"/>
      <c r="R2247" s="336"/>
      <c r="S2247" s="336"/>
      <c r="T2247" s="336"/>
      <c r="U2247" s="336"/>
    </row>
    <row r="2248" spans="15:21">
      <c r="O2248" s="336"/>
      <c r="R2248" s="336"/>
      <c r="S2248" s="336"/>
      <c r="T2248" s="336"/>
      <c r="U2248" s="336"/>
    </row>
    <row r="2249" spans="15:21">
      <c r="O2249" s="336"/>
      <c r="R2249" s="336"/>
      <c r="S2249" s="336"/>
      <c r="T2249" s="336"/>
      <c r="U2249" s="336"/>
    </row>
    <row r="2250" spans="15:21">
      <c r="O2250" s="336"/>
      <c r="R2250" s="336"/>
      <c r="S2250" s="336"/>
      <c r="T2250" s="336"/>
      <c r="U2250" s="336"/>
    </row>
    <row r="2251" spans="15:21">
      <c r="O2251" s="336"/>
      <c r="R2251" s="336"/>
      <c r="S2251" s="336"/>
      <c r="T2251" s="336"/>
      <c r="U2251" s="336"/>
    </row>
    <row r="2252" spans="15:21">
      <c r="O2252" s="336"/>
      <c r="R2252" s="336"/>
      <c r="S2252" s="336"/>
      <c r="T2252" s="336"/>
      <c r="U2252" s="336"/>
    </row>
    <row r="2253" spans="15:21">
      <c r="O2253" s="336"/>
      <c r="R2253" s="336"/>
      <c r="S2253" s="336"/>
      <c r="T2253" s="336"/>
      <c r="U2253" s="336"/>
    </row>
    <row r="2254" spans="15:21">
      <c r="O2254" s="336"/>
      <c r="R2254" s="336"/>
      <c r="S2254" s="336"/>
      <c r="T2254" s="336"/>
      <c r="U2254" s="336"/>
    </row>
    <row r="2255" spans="15:21">
      <c r="O2255" s="336"/>
      <c r="R2255" s="336"/>
      <c r="S2255" s="336"/>
      <c r="T2255" s="336"/>
      <c r="U2255" s="336"/>
    </row>
    <row r="2256" spans="15:21">
      <c r="O2256" s="336"/>
      <c r="R2256" s="336"/>
      <c r="S2256" s="336"/>
      <c r="T2256" s="336"/>
      <c r="U2256" s="336"/>
    </row>
    <row r="2257" spans="15:21">
      <c r="O2257" s="336"/>
      <c r="R2257" s="336"/>
      <c r="S2257" s="336"/>
      <c r="T2257" s="336"/>
      <c r="U2257" s="336"/>
    </row>
    <row r="2258" spans="15:21">
      <c r="O2258" s="336"/>
      <c r="R2258" s="336"/>
      <c r="S2258" s="336"/>
      <c r="T2258" s="336"/>
      <c r="U2258" s="336"/>
    </row>
    <row r="2259" spans="15:21">
      <c r="O2259" s="336"/>
      <c r="R2259" s="336"/>
      <c r="S2259" s="336"/>
      <c r="T2259" s="336"/>
      <c r="U2259" s="336"/>
    </row>
    <row r="2260" spans="15:21">
      <c r="O2260" s="336"/>
      <c r="R2260" s="336"/>
      <c r="S2260" s="336"/>
      <c r="T2260" s="336"/>
      <c r="U2260" s="336"/>
    </row>
    <row r="2261" spans="15:21">
      <c r="O2261" s="336"/>
      <c r="R2261" s="336"/>
      <c r="S2261" s="336"/>
      <c r="T2261" s="336"/>
      <c r="U2261" s="336"/>
    </row>
    <row r="2262" spans="15:21">
      <c r="O2262" s="336"/>
      <c r="R2262" s="336"/>
      <c r="S2262" s="336"/>
      <c r="T2262" s="336"/>
      <c r="U2262" s="336"/>
    </row>
    <row r="2263" spans="15:21">
      <c r="O2263" s="336"/>
      <c r="R2263" s="336"/>
      <c r="S2263" s="336"/>
      <c r="T2263" s="336"/>
      <c r="U2263" s="336"/>
    </row>
    <row r="2264" spans="15:21">
      <c r="O2264" s="336"/>
      <c r="R2264" s="336"/>
      <c r="S2264" s="336"/>
      <c r="T2264" s="336"/>
      <c r="U2264" s="336"/>
    </row>
    <row r="2265" spans="15:21">
      <c r="O2265" s="336"/>
      <c r="R2265" s="336"/>
      <c r="S2265" s="336"/>
      <c r="T2265" s="336"/>
      <c r="U2265" s="336"/>
    </row>
    <row r="2266" spans="15:21">
      <c r="O2266" s="336"/>
      <c r="R2266" s="336"/>
      <c r="S2266" s="336"/>
      <c r="T2266" s="336"/>
      <c r="U2266" s="336"/>
    </row>
    <row r="2267" spans="15:21">
      <c r="O2267" s="336"/>
      <c r="R2267" s="336"/>
      <c r="S2267" s="336"/>
      <c r="T2267" s="336"/>
      <c r="U2267" s="336"/>
    </row>
    <row r="2268" spans="15:21">
      <c r="O2268" s="336"/>
      <c r="R2268" s="336"/>
      <c r="S2268" s="336"/>
      <c r="T2268" s="336"/>
      <c r="U2268" s="336"/>
    </row>
    <row r="2269" spans="15:21">
      <c r="O2269" s="336"/>
      <c r="R2269" s="336"/>
      <c r="S2269" s="336"/>
      <c r="T2269" s="336"/>
      <c r="U2269" s="336"/>
    </row>
    <row r="2270" spans="15:21">
      <c r="O2270" s="336"/>
      <c r="R2270" s="336"/>
      <c r="S2270" s="336"/>
      <c r="T2270" s="336"/>
      <c r="U2270" s="336"/>
    </row>
    <row r="2271" spans="15:21">
      <c r="O2271" s="336"/>
      <c r="R2271" s="336"/>
      <c r="S2271" s="336"/>
      <c r="T2271" s="336"/>
      <c r="U2271" s="336"/>
    </row>
    <row r="2272" spans="15:21">
      <c r="O2272" s="336"/>
      <c r="R2272" s="336"/>
      <c r="S2272" s="336"/>
      <c r="T2272" s="336"/>
      <c r="U2272" s="336"/>
    </row>
    <row r="2273" spans="15:21">
      <c r="O2273" s="336"/>
      <c r="R2273" s="336"/>
      <c r="S2273" s="336"/>
      <c r="T2273" s="336"/>
      <c r="U2273" s="336"/>
    </row>
    <row r="2274" spans="15:21">
      <c r="O2274" s="336"/>
      <c r="R2274" s="336"/>
      <c r="S2274" s="336"/>
      <c r="T2274" s="336"/>
      <c r="U2274" s="336"/>
    </row>
    <row r="2275" spans="15:21">
      <c r="O2275" s="336"/>
      <c r="R2275" s="336"/>
      <c r="S2275" s="336"/>
      <c r="T2275" s="336"/>
      <c r="U2275" s="336"/>
    </row>
    <row r="2276" spans="15:21">
      <c r="O2276" s="336"/>
      <c r="R2276" s="336"/>
      <c r="S2276" s="336"/>
      <c r="T2276" s="336"/>
      <c r="U2276" s="336"/>
    </row>
    <row r="2277" spans="15:21">
      <c r="O2277" s="336"/>
      <c r="R2277" s="336"/>
      <c r="S2277" s="336"/>
      <c r="T2277" s="336"/>
      <c r="U2277" s="336"/>
    </row>
    <row r="2278" spans="15:21">
      <c r="O2278" s="336"/>
      <c r="R2278" s="336"/>
      <c r="S2278" s="336"/>
      <c r="T2278" s="336"/>
      <c r="U2278" s="336"/>
    </row>
    <row r="2279" spans="15:21">
      <c r="O2279" s="336"/>
      <c r="R2279" s="336"/>
      <c r="S2279" s="336"/>
      <c r="T2279" s="336"/>
      <c r="U2279" s="336"/>
    </row>
    <row r="2280" spans="15:21">
      <c r="O2280" s="336"/>
      <c r="R2280" s="336"/>
      <c r="S2280" s="336"/>
      <c r="T2280" s="336"/>
      <c r="U2280" s="336"/>
    </row>
    <row r="2281" spans="15:21">
      <c r="O2281" s="336"/>
      <c r="R2281" s="336"/>
      <c r="S2281" s="336"/>
      <c r="T2281" s="336"/>
      <c r="U2281" s="336"/>
    </row>
    <row r="2282" spans="15:21">
      <c r="O2282" s="336"/>
      <c r="R2282" s="336"/>
      <c r="S2282" s="336"/>
      <c r="T2282" s="336"/>
      <c r="U2282" s="336"/>
    </row>
    <row r="2283" spans="15:21">
      <c r="O2283" s="336"/>
      <c r="R2283" s="336"/>
      <c r="S2283" s="336"/>
      <c r="T2283" s="336"/>
      <c r="U2283" s="336"/>
    </row>
    <row r="2284" spans="15:21">
      <c r="O2284" s="336"/>
      <c r="R2284" s="336"/>
      <c r="S2284" s="336"/>
      <c r="T2284" s="336"/>
      <c r="U2284" s="336"/>
    </row>
    <row r="2285" spans="15:21">
      <c r="O2285" s="336"/>
      <c r="R2285" s="336"/>
      <c r="S2285" s="336"/>
      <c r="T2285" s="336"/>
      <c r="U2285" s="336"/>
    </row>
    <row r="2286" spans="15:21">
      <c r="O2286" s="336"/>
      <c r="R2286" s="336"/>
      <c r="S2286" s="336"/>
      <c r="T2286" s="336"/>
      <c r="U2286" s="336"/>
    </row>
    <row r="2287" spans="15:21">
      <c r="O2287" s="336"/>
      <c r="R2287" s="336"/>
      <c r="S2287" s="336"/>
      <c r="T2287" s="336"/>
      <c r="U2287" s="336"/>
    </row>
    <row r="2288" spans="15:21">
      <c r="O2288" s="336"/>
      <c r="R2288" s="336"/>
      <c r="S2288" s="336"/>
      <c r="T2288" s="336"/>
      <c r="U2288" s="336"/>
    </row>
    <row r="2289" spans="15:21">
      <c r="O2289" s="336"/>
      <c r="R2289" s="336"/>
      <c r="S2289" s="336"/>
      <c r="T2289" s="336"/>
      <c r="U2289" s="336"/>
    </row>
    <row r="2290" spans="15:21">
      <c r="O2290" s="336"/>
      <c r="R2290" s="336"/>
      <c r="S2290" s="336"/>
      <c r="T2290" s="336"/>
      <c r="U2290" s="336"/>
    </row>
    <row r="2291" spans="15:21">
      <c r="O2291" s="336"/>
      <c r="R2291" s="336"/>
      <c r="S2291" s="336"/>
      <c r="T2291" s="336"/>
      <c r="U2291" s="336"/>
    </row>
    <row r="2292" spans="15:21">
      <c r="O2292" s="336"/>
      <c r="R2292" s="336"/>
      <c r="S2292" s="336"/>
      <c r="T2292" s="336"/>
      <c r="U2292" s="336"/>
    </row>
    <row r="2293" spans="15:21">
      <c r="O2293" s="336"/>
      <c r="R2293" s="336"/>
      <c r="S2293" s="336"/>
      <c r="T2293" s="336"/>
      <c r="U2293" s="336"/>
    </row>
    <row r="2294" spans="15:21">
      <c r="O2294" s="336"/>
      <c r="R2294" s="336"/>
      <c r="S2294" s="336"/>
      <c r="T2294" s="336"/>
      <c r="U2294" s="336"/>
    </row>
    <row r="2295" spans="15:21">
      <c r="O2295" s="336"/>
      <c r="R2295" s="336"/>
      <c r="S2295" s="336"/>
      <c r="T2295" s="336"/>
      <c r="U2295" s="336"/>
    </row>
    <row r="2296" spans="15:21">
      <c r="O2296" s="336"/>
      <c r="R2296" s="336"/>
      <c r="S2296" s="336"/>
      <c r="T2296" s="336"/>
      <c r="U2296" s="336"/>
    </row>
    <row r="2297" spans="15:21">
      <c r="O2297" s="336"/>
      <c r="R2297" s="336"/>
      <c r="S2297" s="336"/>
      <c r="T2297" s="336"/>
      <c r="U2297" s="336"/>
    </row>
    <row r="2298" spans="15:21">
      <c r="O2298" s="336"/>
      <c r="R2298" s="336"/>
      <c r="S2298" s="336"/>
      <c r="T2298" s="336"/>
      <c r="U2298" s="336"/>
    </row>
    <row r="2299" spans="15:21">
      <c r="O2299" s="336"/>
      <c r="R2299" s="336"/>
      <c r="S2299" s="336"/>
      <c r="T2299" s="336"/>
      <c r="U2299" s="336"/>
    </row>
    <row r="2300" spans="15:21">
      <c r="O2300" s="336"/>
      <c r="R2300" s="336"/>
      <c r="S2300" s="336"/>
      <c r="T2300" s="336"/>
      <c r="U2300" s="336"/>
    </row>
    <row r="2301" spans="15:21">
      <c r="O2301" s="336"/>
      <c r="R2301" s="336"/>
      <c r="S2301" s="336"/>
      <c r="T2301" s="336"/>
      <c r="U2301" s="336"/>
    </row>
    <row r="2302" spans="15:21">
      <c r="O2302" s="336"/>
      <c r="R2302" s="336"/>
      <c r="S2302" s="336"/>
      <c r="T2302" s="336"/>
      <c r="U2302" s="336"/>
    </row>
    <row r="2303" spans="15:21">
      <c r="O2303" s="336"/>
      <c r="R2303" s="336"/>
      <c r="S2303" s="336"/>
      <c r="T2303" s="336"/>
      <c r="U2303" s="336"/>
    </row>
    <row r="2304" spans="15:21">
      <c r="O2304" s="336"/>
      <c r="R2304" s="336"/>
      <c r="S2304" s="336"/>
      <c r="T2304" s="336"/>
      <c r="U2304" s="336"/>
    </row>
    <row r="2305" spans="15:21">
      <c r="O2305" s="336"/>
      <c r="R2305" s="336"/>
      <c r="S2305" s="336"/>
      <c r="T2305" s="336"/>
      <c r="U2305" s="336"/>
    </row>
    <row r="2306" spans="15:21">
      <c r="O2306" s="336"/>
      <c r="R2306" s="336"/>
      <c r="S2306" s="336"/>
      <c r="T2306" s="336"/>
      <c r="U2306" s="336"/>
    </row>
    <row r="2307" spans="15:21">
      <c r="O2307" s="336"/>
      <c r="R2307" s="336"/>
      <c r="S2307" s="336"/>
      <c r="T2307" s="336"/>
      <c r="U2307" s="336"/>
    </row>
    <row r="2308" spans="15:21">
      <c r="O2308" s="336"/>
      <c r="R2308" s="336"/>
      <c r="S2308" s="336"/>
      <c r="T2308" s="336"/>
      <c r="U2308" s="336"/>
    </row>
    <row r="2309" spans="15:21">
      <c r="O2309" s="336"/>
      <c r="R2309" s="336"/>
      <c r="S2309" s="336"/>
      <c r="T2309" s="336"/>
      <c r="U2309" s="336"/>
    </row>
    <row r="2310" spans="15:21">
      <c r="O2310" s="336"/>
      <c r="R2310" s="336"/>
      <c r="S2310" s="336"/>
      <c r="T2310" s="336"/>
      <c r="U2310" s="336"/>
    </row>
    <row r="2311" spans="15:21">
      <c r="O2311" s="336"/>
      <c r="R2311" s="336"/>
      <c r="S2311" s="336"/>
      <c r="T2311" s="336"/>
      <c r="U2311" s="336"/>
    </row>
    <row r="2312" spans="15:21">
      <c r="O2312" s="336"/>
      <c r="R2312" s="336"/>
      <c r="S2312" s="336"/>
      <c r="T2312" s="336"/>
      <c r="U2312" s="336"/>
    </row>
    <row r="2313" spans="15:21">
      <c r="O2313" s="336"/>
      <c r="R2313" s="336"/>
      <c r="S2313" s="336"/>
      <c r="T2313" s="336"/>
      <c r="U2313" s="336"/>
    </row>
    <row r="2314" spans="15:21">
      <c r="O2314" s="336"/>
      <c r="R2314" s="336"/>
      <c r="S2314" s="336"/>
      <c r="T2314" s="336"/>
      <c r="U2314" s="336"/>
    </row>
    <row r="2315" spans="15:21">
      <c r="O2315" s="336"/>
      <c r="R2315" s="336"/>
      <c r="S2315" s="336"/>
      <c r="T2315" s="336"/>
      <c r="U2315" s="336"/>
    </row>
    <row r="2316" spans="15:21">
      <c r="O2316" s="336"/>
      <c r="R2316" s="336"/>
      <c r="S2316" s="336"/>
      <c r="T2316" s="336"/>
      <c r="U2316" s="336"/>
    </row>
    <row r="2317" spans="15:21">
      <c r="O2317" s="336"/>
      <c r="R2317" s="336"/>
      <c r="S2317" s="336"/>
      <c r="T2317" s="336"/>
      <c r="U2317" s="336"/>
    </row>
    <row r="2318" spans="15:21">
      <c r="O2318" s="336"/>
      <c r="R2318" s="336"/>
      <c r="S2318" s="336"/>
      <c r="T2318" s="336"/>
      <c r="U2318" s="336"/>
    </row>
    <row r="2319" spans="15:21">
      <c r="O2319" s="336"/>
      <c r="R2319" s="336"/>
      <c r="S2319" s="336"/>
      <c r="T2319" s="336"/>
      <c r="U2319" s="336"/>
    </row>
    <row r="2320" spans="15:21">
      <c r="O2320" s="336"/>
      <c r="R2320" s="336"/>
      <c r="S2320" s="336"/>
      <c r="T2320" s="336"/>
      <c r="U2320" s="336"/>
    </row>
    <row r="2321" spans="15:21">
      <c r="O2321" s="336"/>
      <c r="R2321" s="336"/>
      <c r="S2321" s="336"/>
      <c r="T2321" s="336"/>
      <c r="U2321" s="336"/>
    </row>
    <row r="2322" spans="15:21">
      <c r="O2322" s="336"/>
      <c r="R2322" s="336"/>
      <c r="S2322" s="336"/>
      <c r="T2322" s="336"/>
      <c r="U2322" s="336"/>
    </row>
    <row r="2323" spans="15:21">
      <c r="O2323" s="336"/>
      <c r="R2323" s="336"/>
      <c r="S2323" s="336"/>
      <c r="T2323" s="336"/>
      <c r="U2323" s="336"/>
    </row>
    <row r="2324" spans="15:21">
      <c r="O2324" s="336"/>
      <c r="R2324" s="336"/>
      <c r="S2324" s="336"/>
      <c r="T2324" s="336"/>
      <c r="U2324" s="336"/>
    </row>
    <row r="2325" spans="15:21">
      <c r="O2325" s="336"/>
      <c r="R2325" s="336"/>
      <c r="S2325" s="336"/>
      <c r="T2325" s="336"/>
      <c r="U2325" s="336"/>
    </row>
    <row r="2326" spans="15:21">
      <c r="O2326" s="336"/>
      <c r="R2326" s="336"/>
      <c r="S2326" s="336"/>
      <c r="T2326" s="336"/>
      <c r="U2326" s="336"/>
    </row>
    <row r="2327" spans="15:21">
      <c r="O2327" s="336"/>
      <c r="R2327" s="336"/>
      <c r="S2327" s="336"/>
      <c r="T2327" s="336"/>
      <c r="U2327" s="336"/>
    </row>
    <row r="2328" spans="15:21">
      <c r="O2328" s="336"/>
      <c r="R2328" s="336"/>
      <c r="S2328" s="336"/>
      <c r="T2328" s="336"/>
      <c r="U2328" s="336"/>
    </row>
    <row r="2329" spans="15:21">
      <c r="O2329" s="336"/>
      <c r="R2329" s="336"/>
      <c r="S2329" s="336"/>
      <c r="T2329" s="336"/>
      <c r="U2329" s="336"/>
    </row>
    <row r="2330" spans="15:21">
      <c r="O2330" s="336"/>
      <c r="R2330" s="336"/>
      <c r="S2330" s="336"/>
      <c r="T2330" s="336"/>
      <c r="U2330" s="336"/>
    </row>
    <row r="2331" spans="15:21">
      <c r="O2331" s="336"/>
      <c r="R2331" s="336"/>
      <c r="S2331" s="336"/>
      <c r="T2331" s="336"/>
      <c r="U2331" s="336"/>
    </row>
    <row r="2332" spans="15:21">
      <c r="O2332" s="336"/>
      <c r="R2332" s="336"/>
      <c r="S2332" s="336"/>
      <c r="T2332" s="336"/>
      <c r="U2332" s="336"/>
    </row>
    <row r="2333" spans="15:21">
      <c r="O2333" s="336"/>
      <c r="R2333" s="336"/>
      <c r="S2333" s="336"/>
      <c r="T2333" s="336"/>
      <c r="U2333" s="336"/>
    </row>
    <row r="2334" spans="15:21">
      <c r="O2334" s="336"/>
      <c r="R2334" s="336"/>
      <c r="S2334" s="336"/>
      <c r="T2334" s="336"/>
      <c r="U2334" s="336"/>
    </row>
    <row r="2335" spans="15:21">
      <c r="O2335" s="336"/>
      <c r="R2335" s="336"/>
      <c r="S2335" s="336"/>
      <c r="T2335" s="336"/>
      <c r="U2335" s="336"/>
    </row>
    <row r="2336" spans="15:21">
      <c r="O2336" s="336"/>
      <c r="R2336" s="336"/>
      <c r="S2336" s="336"/>
      <c r="T2336" s="336"/>
      <c r="U2336" s="336"/>
    </row>
    <row r="2337" spans="15:21">
      <c r="O2337" s="336"/>
      <c r="R2337" s="336"/>
      <c r="S2337" s="336"/>
      <c r="T2337" s="336"/>
      <c r="U2337" s="336"/>
    </row>
    <row r="2338" spans="15:21">
      <c r="O2338" s="336"/>
      <c r="R2338" s="336"/>
      <c r="S2338" s="336"/>
      <c r="T2338" s="336"/>
      <c r="U2338" s="336"/>
    </row>
    <row r="2339" spans="15:21">
      <c r="O2339" s="336"/>
      <c r="R2339" s="336"/>
      <c r="S2339" s="336"/>
      <c r="T2339" s="336"/>
      <c r="U2339" s="336"/>
    </row>
    <row r="2340" spans="15:21">
      <c r="O2340" s="336"/>
      <c r="R2340" s="336"/>
      <c r="S2340" s="336"/>
      <c r="T2340" s="336"/>
      <c r="U2340" s="336"/>
    </row>
    <row r="2341" spans="15:21">
      <c r="O2341" s="336"/>
      <c r="R2341" s="336"/>
      <c r="S2341" s="336"/>
      <c r="T2341" s="336"/>
      <c r="U2341" s="336"/>
    </row>
    <row r="2342" spans="15:21">
      <c r="O2342" s="336"/>
      <c r="R2342" s="336"/>
      <c r="S2342" s="336"/>
      <c r="T2342" s="336"/>
      <c r="U2342" s="336"/>
    </row>
    <row r="2343" spans="15:21">
      <c r="O2343" s="336"/>
      <c r="R2343" s="336"/>
      <c r="S2343" s="336"/>
      <c r="T2343" s="336"/>
      <c r="U2343" s="336"/>
    </row>
    <row r="2344" spans="15:21">
      <c r="O2344" s="336"/>
      <c r="R2344" s="336"/>
      <c r="S2344" s="336"/>
      <c r="T2344" s="336"/>
      <c r="U2344" s="336"/>
    </row>
    <row r="2345" spans="15:21">
      <c r="O2345" s="336"/>
      <c r="R2345" s="336"/>
      <c r="S2345" s="336"/>
      <c r="T2345" s="336"/>
      <c r="U2345" s="336"/>
    </row>
    <row r="2346" spans="15:21">
      <c r="O2346" s="336"/>
      <c r="R2346" s="336"/>
      <c r="S2346" s="336"/>
      <c r="T2346" s="336"/>
      <c r="U2346" s="336"/>
    </row>
    <row r="2347" spans="15:21">
      <c r="O2347" s="336"/>
      <c r="R2347" s="336"/>
      <c r="S2347" s="336"/>
      <c r="T2347" s="336"/>
      <c r="U2347" s="336"/>
    </row>
    <row r="2348" spans="15:21">
      <c r="O2348" s="336"/>
      <c r="R2348" s="336"/>
      <c r="S2348" s="336"/>
      <c r="T2348" s="336"/>
      <c r="U2348" s="336"/>
    </row>
    <row r="2349" spans="15:21">
      <c r="O2349" s="336"/>
      <c r="R2349" s="336"/>
      <c r="S2349" s="336"/>
      <c r="T2349" s="336"/>
      <c r="U2349" s="336"/>
    </row>
    <row r="2350" spans="15:21">
      <c r="O2350" s="336"/>
      <c r="R2350" s="336"/>
      <c r="S2350" s="336"/>
      <c r="T2350" s="336"/>
      <c r="U2350" s="336"/>
    </row>
    <row r="2351" spans="15:21">
      <c r="O2351" s="336"/>
      <c r="R2351" s="336"/>
      <c r="S2351" s="336"/>
      <c r="T2351" s="336"/>
      <c r="U2351" s="336"/>
    </row>
    <row r="2352" spans="15:21">
      <c r="O2352" s="336"/>
      <c r="R2352" s="336"/>
      <c r="S2352" s="336"/>
      <c r="T2352" s="336"/>
      <c r="U2352" s="336"/>
    </row>
    <row r="2353" spans="15:21">
      <c r="O2353" s="336"/>
      <c r="R2353" s="336"/>
      <c r="S2353" s="336"/>
      <c r="T2353" s="336"/>
      <c r="U2353" s="336"/>
    </row>
    <row r="2354" spans="15:21">
      <c r="O2354" s="336"/>
      <c r="R2354" s="336"/>
      <c r="S2354" s="336"/>
      <c r="T2354" s="336"/>
      <c r="U2354" s="336"/>
    </row>
    <row r="2355" spans="15:21">
      <c r="O2355" s="336"/>
      <c r="R2355" s="336"/>
      <c r="S2355" s="336"/>
      <c r="T2355" s="336"/>
      <c r="U2355" s="336"/>
    </row>
    <row r="2356" spans="15:21">
      <c r="O2356" s="336"/>
      <c r="R2356" s="336"/>
      <c r="S2356" s="336"/>
      <c r="T2356" s="336"/>
      <c r="U2356" s="336"/>
    </row>
    <row r="2357" spans="15:21">
      <c r="O2357" s="336"/>
      <c r="R2357" s="336"/>
      <c r="S2357" s="336"/>
      <c r="T2357" s="336"/>
      <c r="U2357" s="336"/>
    </row>
    <row r="2358" spans="15:21">
      <c r="O2358" s="336"/>
      <c r="R2358" s="336"/>
      <c r="S2358" s="336"/>
      <c r="T2358" s="336"/>
      <c r="U2358" s="336"/>
    </row>
    <row r="2359" spans="15:21">
      <c r="O2359" s="336"/>
      <c r="R2359" s="336"/>
      <c r="S2359" s="336"/>
      <c r="T2359" s="336"/>
      <c r="U2359" s="336"/>
    </row>
    <row r="2360" spans="15:21">
      <c r="O2360" s="336"/>
      <c r="R2360" s="336"/>
      <c r="S2360" s="336"/>
      <c r="T2360" s="336"/>
      <c r="U2360" s="336"/>
    </row>
    <row r="2361" spans="15:21">
      <c r="O2361" s="336"/>
      <c r="R2361" s="336"/>
      <c r="S2361" s="336"/>
      <c r="T2361" s="336"/>
      <c r="U2361" s="336"/>
    </row>
    <row r="2362" spans="15:21">
      <c r="O2362" s="336"/>
      <c r="R2362" s="336"/>
      <c r="S2362" s="336"/>
      <c r="T2362" s="336"/>
      <c r="U2362" s="336"/>
    </row>
    <row r="2363" spans="15:21">
      <c r="O2363" s="336"/>
      <c r="R2363" s="336"/>
      <c r="S2363" s="336"/>
      <c r="T2363" s="336"/>
      <c r="U2363" s="336"/>
    </row>
    <row r="2364" spans="15:21">
      <c r="O2364" s="336"/>
      <c r="R2364" s="336"/>
      <c r="S2364" s="336"/>
      <c r="T2364" s="336"/>
      <c r="U2364" s="336"/>
    </row>
    <row r="2365" spans="15:21">
      <c r="O2365" s="336"/>
      <c r="R2365" s="336"/>
      <c r="S2365" s="336"/>
      <c r="T2365" s="336"/>
      <c r="U2365" s="336"/>
    </row>
    <row r="2366" spans="15:21">
      <c r="O2366" s="336"/>
      <c r="R2366" s="336"/>
      <c r="S2366" s="336"/>
      <c r="T2366" s="336"/>
      <c r="U2366" s="336"/>
    </row>
    <row r="2367" spans="15:21">
      <c r="O2367" s="336"/>
      <c r="R2367" s="336"/>
      <c r="S2367" s="336"/>
      <c r="T2367" s="336"/>
      <c r="U2367" s="336"/>
    </row>
    <row r="2368" spans="15:21">
      <c r="O2368" s="336"/>
      <c r="R2368" s="336"/>
      <c r="S2368" s="336"/>
      <c r="T2368" s="336"/>
      <c r="U2368" s="336"/>
    </row>
    <row r="2369" spans="15:21">
      <c r="O2369" s="336"/>
      <c r="R2369" s="336"/>
      <c r="S2369" s="336"/>
      <c r="T2369" s="336"/>
      <c r="U2369" s="336"/>
    </row>
    <row r="2370" spans="15:21">
      <c r="O2370" s="336"/>
      <c r="R2370" s="336"/>
      <c r="S2370" s="336"/>
      <c r="T2370" s="336"/>
      <c r="U2370" s="336"/>
    </row>
    <row r="2371" spans="15:21">
      <c r="O2371" s="336"/>
      <c r="R2371" s="336"/>
      <c r="S2371" s="336"/>
      <c r="T2371" s="336"/>
      <c r="U2371" s="336"/>
    </row>
    <row r="2372" spans="15:21">
      <c r="O2372" s="336"/>
      <c r="R2372" s="336"/>
      <c r="S2372" s="336"/>
      <c r="T2372" s="336"/>
      <c r="U2372" s="336"/>
    </row>
    <row r="2373" spans="15:21">
      <c r="O2373" s="336"/>
      <c r="R2373" s="336"/>
      <c r="S2373" s="336"/>
      <c r="T2373" s="336"/>
      <c r="U2373" s="336"/>
    </row>
    <row r="2374" spans="15:21">
      <c r="O2374" s="336"/>
      <c r="R2374" s="336"/>
      <c r="S2374" s="336"/>
      <c r="T2374" s="336"/>
      <c r="U2374" s="336"/>
    </row>
    <row r="2375" spans="15:21">
      <c r="O2375" s="336"/>
      <c r="R2375" s="336"/>
      <c r="S2375" s="336"/>
      <c r="T2375" s="336"/>
      <c r="U2375" s="336"/>
    </row>
    <row r="2376" spans="15:21">
      <c r="O2376" s="336"/>
      <c r="R2376" s="336"/>
      <c r="S2376" s="336"/>
      <c r="T2376" s="336"/>
      <c r="U2376" s="336"/>
    </row>
    <row r="2377" spans="15:21">
      <c r="O2377" s="336"/>
      <c r="R2377" s="336"/>
      <c r="S2377" s="336"/>
      <c r="T2377" s="336"/>
      <c r="U2377" s="336"/>
    </row>
    <row r="2378" spans="15:21">
      <c r="O2378" s="336"/>
      <c r="R2378" s="336"/>
      <c r="S2378" s="336"/>
      <c r="T2378" s="336"/>
      <c r="U2378" s="336"/>
    </row>
    <row r="2379" spans="15:21">
      <c r="O2379" s="336"/>
      <c r="R2379" s="336"/>
      <c r="S2379" s="336"/>
      <c r="T2379" s="336"/>
      <c r="U2379" s="336"/>
    </row>
    <row r="2380" spans="15:21">
      <c r="O2380" s="336"/>
      <c r="R2380" s="336"/>
      <c r="S2380" s="336"/>
      <c r="T2380" s="336"/>
      <c r="U2380" s="336"/>
    </row>
    <row r="2381" spans="15:21">
      <c r="O2381" s="336"/>
      <c r="R2381" s="336"/>
      <c r="S2381" s="336"/>
      <c r="T2381" s="336"/>
      <c r="U2381" s="336"/>
    </row>
    <row r="2382" spans="15:21">
      <c r="O2382" s="336"/>
      <c r="R2382" s="336"/>
      <c r="S2382" s="336"/>
      <c r="T2382" s="336"/>
      <c r="U2382" s="336"/>
    </row>
    <row r="2383" spans="15:21">
      <c r="O2383" s="336"/>
      <c r="R2383" s="336"/>
      <c r="S2383" s="336"/>
      <c r="T2383" s="336"/>
      <c r="U2383" s="336"/>
    </row>
    <row r="2384" spans="15:21">
      <c r="O2384" s="336"/>
      <c r="R2384" s="336"/>
      <c r="S2384" s="336"/>
      <c r="T2384" s="336"/>
      <c r="U2384" s="336"/>
    </row>
    <row r="2385" spans="15:21">
      <c r="O2385" s="336"/>
      <c r="R2385" s="336"/>
      <c r="S2385" s="336"/>
      <c r="T2385" s="336"/>
      <c r="U2385" s="336"/>
    </row>
    <row r="2386" spans="15:21">
      <c r="O2386" s="336"/>
      <c r="R2386" s="336"/>
      <c r="S2386" s="336"/>
      <c r="T2386" s="336"/>
      <c r="U2386" s="336"/>
    </row>
    <row r="2387" spans="15:21">
      <c r="O2387" s="336"/>
      <c r="R2387" s="336"/>
      <c r="S2387" s="336"/>
      <c r="T2387" s="336"/>
      <c r="U2387" s="336"/>
    </row>
    <row r="2388" spans="15:21">
      <c r="O2388" s="336"/>
      <c r="R2388" s="336"/>
      <c r="S2388" s="336"/>
      <c r="T2388" s="336"/>
      <c r="U2388" s="336"/>
    </row>
    <row r="2389" spans="15:21">
      <c r="O2389" s="336"/>
      <c r="R2389" s="336"/>
      <c r="S2389" s="336"/>
      <c r="T2389" s="336"/>
      <c r="U2389" s="336"/>
    </row>
    <row r="2390" spans="15:21">
      <c r="O2390" s="336"/>
      <c r="R2390" s="336"/>
      <c r="S2390" s="336"/>
      <c r="T2390" s="336"/>
      <c r="U2390" s="336"/>
    </row>
    <row r="2391" spans="15:21">
      <c r="O2391" s="336"/>
      <c r="R2391" s="336"/>
      <c r="S2391" s="336"/>
      <c r="T2391" s="336"/>
      <c r="U2391" s="336"/>
    </row>
    <row r="2392" spans="15:21">
      <c r="O2392" s="336"/>
      <c r="R2392" s="336"/>
      <c r="S2392" s="336"/>
      <c r="T2392" s="336"/>
      <c r="U2392" s="336"/>
    </row>
    <row r="2393" spans="15:21">
      <c r="O2393" s="336"/>
      <c r="R2393" s="336"/>
      <c r="S2393" s="336"/>
      <c r="T2393" s="336"/>
      <c r="U2393" s="336"/>
    </row>
    <row r="2394" spans="15:21">
      <c r="O2394" s="336"/>
      <c r="R2394" s="336"/>
      <c r="S2394" s="336"/>
      <c r="T2394" s="336"/>
      <c r="U2394" s="336"/>
    </row>
    <row r="2395" spans="15:21">
      <c r="O2395" s="336"/>
      <c r="R2395" s="336"/>
      <c r="S2395" s="336"/>
      <c r="T2395" s="336"/>
      <c r="U2395" s="336"/>
    </row>
    <row r="2396" spans="15:21">
      <c r="O2396" s="336"/>
      <c r="R2396" s="336"/>
      <c r="S2396" s="336"/>
      <c r="T2396" s="336"/>
      <c r="U2396" s="336"/>
    </row>
    <row r="2397" spans="15:21">
      <c r="O2397" s="336"/>
      <c r="R2397" s="336"/>
      <c r="S2397" s="336"/>
      <c r="T2397" s="336"/>
      <c r="U2397" s="336"/>
    </row>
    <row r="2398" spans="15:21">
      <c r="O2398" s="336"/>
      <c r="R2398" s="336"/>
      <c r="S2398" s="336"/>
      <c r="T2398" s="336"/>
      <c r="U2398" s="336"/>
    </row>
    <row r="2399" spans="15:21">
      <c r="O2399" s="336"/>
      <c r="R2399" s="336"/>
      <c r="S2399" s="336"/>
      <c r="T2399" s="336"/>
      <c r="U2399" s="336"/>
    </row>
    <row r="2400" spans="15:21">
      <c r="O2400" s="336"/>
      <c r="R2400" s="336"/>
      <c r="S2400" s="336"/>
      <c r="T2400" s="336"/>
      <c r="U2400" s="336"/>
    </row>
    <row r="2401" spans="15:21">
      <c r="O2401" s="336"/>
      <c r="R2401" s="336"/>
      <c r="S2401" s="336"/>
      <c r="T2401" s="336"/>
      <c r="U2401" s="336"/>
    </row>
    <row r="2402" spans="15:21">
      <c r="O2402" s="336"/>
      <c r="R2402" s="336"/>
      <c r="S2402" s="336"/>
      <c r="T2402" s="336"/>
      <c r="U2402" s="336"/>
    </row>
    <row r="2403" spans="15:21">
      <c r="O2403" s="336"/>
      <c r="R2403" s="336"/>
      <c r="S2403" s="336"/>
      <c r="T2403" s="336"/>
      <c r="U2403" s="336"/>
    </row>
    <row r="2404" spans="15:21">
      <c r="O2404" s="336"/>
      <c r="R2404" s="336"/>
      <c r="S2404" s="336"/>
      <c r="T2404" s="336"/>
      <c r="U2404" s="336"/>
    </row>
    <row r="2405" spans="15:21">
      <c r="O2405" s="336"/>
      <c r="R2405" s="336"/>
      <c r="S2405" s="336"/>
      <c r="T2405" s="336"/>
      <c r="U2405" s="336"/>
    </row>
    <row r="2406" spans="15:21">
      <c r="O2406" s="336"/>
      <c r="R2406" s="336"/>
      <c r="S2406" s="336"/>
      <c r="T2406" s="336"/>
      <c r="U2406" s="336"/>
    </row>
    <row r="2407" spans="15:21">
      <c r="O2407" s="336"/>
      <c r="R2407" s="336"/>
      <c r="S2407" s="336"/>
      <c r="T2407" s="336"/>
      <c r="U2407" s="336"/>
    </row>
    <row r="2408" spans="15:21">
      <c r="O2408" s="336"/>
      <c r="R2408" s="336"/>
      <c r="S2408" s="336"/>
      <c r="T2408" s="336"/>
      <c r="U2408" s="336"/>
    </row>
    <row r="2409" spans="15:21">
      <c r="O2409" s="336"/>
      <c r="R2409" s="336"/>
      <c r="S2409" s="336"/>
      <c r="T2409" s="336"/>
      <c r="U2409" s="336"/>
    </row>
    <row r="2410" spans="15:21">
      <c r="O2410" s="336"/>
      <c r="R2410" s="336"/>
      <c r="S2410" s="336"/>
      <c r="T2410" s="336"/>
      <c r="U2410" s="336"/>
    </row>
    <row r="2411" spans="15:21">
      <c r="O2411" s="336"/>
      <c r="R2411" s="336"/>
      <c r="S2411" s="336"/>
      <c r="T2411" s="336"/>
      <c r="U2411" s="336"/>
    </row>
    <row r="2412" spans="15:21">
      <c r="O2412" s="336"/>
      <c r="R2412" s="336"/>
      <c r="S2412" s="336"/>
      <c r="T2412" s="336"/>
      <c r="U2412" s="336"/>
    </row>
    <row r="2413" spans="15:21">
      <c r="O2413" s="336"/>
      <c r="R2413" s="336"/>
      <c r="S2413" s="336"/>
      <c r="T2413" s="336"/>
      <c r="U2413" s="336"/>
    </row>
    <row r="2414" spans="15:21">
      <c r="O2414" s="336"/>
      <c r="R2414" s="336"/>
      <c r="S2414" s="336"/>
      <c r="T2414" s="336"/>
      <c r="U2414" s="336"/>
    </row>
    <row r="2415" spans="15:21">
      <c r="O2415" s="336"/>
      <c r="R2415" s="336"/>
      <c r="S2415" s="336"/>
      <c r="T2415" s="336"/>
      <c r="U2415" s="336"/>
    </row>
    <row r="2416" spans="15:21">
      <c r="O2416" s="336"/>
      <c r="R2416" s="336"/>
      <c r="S2416" s="336"/>
      <c r="T2416" s="336"/>
      <c r="U2416" s="336"/>
    </row>
    <row r="2417" spans="15:21">
      <c r="O2417" s="336"/>
      <c r="R2417" s="336"/>
      <c r="S2417" s="336"/>
      <c r="T2417" s="336"/>
      <c r="U2417" s="336"/>
    </row>
    <row r="2418" spans="15:21">
      <c r="O2418" s="336"/>
      <c r="R2418" s="336"/>
      <c r="S2418" s="336"/>
      <c r="T2418" s="336"/>
      <c r="U2418" s="336"/>
    </row>
    <row r="2419" spans="15:21">
      <c r="O2419" s="336"/>
      <c r="R2419" s="336"/>
      <c r="S2419" s="336"/>
      <c r="T2419" s="336"/>
      <c r="U2419" s="336"/>
    </row>
    <row r="2420" spans="15:21">
      <c r="O2420" s="336"/>
      <c r="R2420" s="336"/>
      <c r="S2420" s="336"/>
      <c r="T2420" s="336"/>
      <c r="U2420" s="336"/>
    </row>
    <row r="2421" spans="15:21">
      <c r="O2421" s="336"/>
      <c r="R2421" s="336"/>
      <c r="S2421" s="336"/>
      <c r="T2421" s="336"/>
      <c r="U2421" s="336"/>
    </row>
    <row r="2422" spans="15:21">
      <c r="O2422" s="336"/>
      <c r="R2422" s="336"/>
      <c r="S2422" s="336"/>
      <c r="T2422" s="336"/>
      <c r="U2422" s="336"/>
    </row>
    <row r="2423" spans="15:21">
      <c r="O2423" s="336"/>
      <c r="R2423" s="336"/>
      <c r="S2423" s="336"/>
      <c r="T2423" s="336"/>
      <c r="U2423" s="336"/>
    </row>
    <row r="2424" spans="15:21">
      <c r="O2424" s="336"/>
      <c r="R2424" s="336"/>
      <c r="S2424" s="336"/>
      <c r="T2424" s="336"/>
      <c r="U2424" s="336"/>
    </row>
    <row r="2425" spans="15:21">
      <c r="O2425" s="336"/>
      <c r="R2425" s="336"/>
      <c r="S2425" s="336"/>
      <c r="T2425" s="336"/>
      <c r="U2425" s="336"/>
    </row>
    <row r="2426" spans="15:21">
      <c r="O2426" s="336"/>
      <c r="R2426" s="336"/>
      <c r="S2426" s="336"/>
      <c r="T2426" s="336"/>
      <c r="U2426" s="336"/>
    </row>
    <row r="2427" spans="15:21">
      <c r="O2427" s="336"/>
      <c r="R2427" s="336"/>
      <c r="S2427" s="336"/>
      <c r="T2427" s="336"/>
      <c r="U2427" s="336"/>
    </row>
    <row r="2428" spans="15:21">
      <c r="O2428" s="336"/>
      <c r="R2428" s="336"/>
      <c r="S2428" s="336"/>
      <c r="T2428" s="336"/>
      <c r="U2428" s="336"/>
    </row>
    <row r="2429" spans="15:21">
      <c r="O2429" s="336"/>
      <c r="R2429" s="336"/>
      <c r="S2429" s="336"/>
      <c r="T2429" s="336"/>
      <c r="U2429" s="336"/>
    </row>
    <row r="2430" spans="15:21">
      <c r="O2430" s="336"/>
      <c r="R2430" s="336"/>
      <c r="S2430" s="336"/>
      <c r="T2430" s="336"/>
      <c r="U2430" s="336"/>
    </row>
    <row r="2431" spans="15:21">
      <c r="O2431" s="336"/>
      <c r="R2431" s="336"/>
      <c r="S2431" s="336"/>
      <c r="T2431" s="336"/>
      <c r="U2431" s="336"/>
    </row>
    <row r="2432" spans="15:21">
      <c r="O2432" s="336"/>
      <c r="R2432" s="336"/>
      <c r="S2432" s="336"/>
      <c r="T2432" s="336"/>
      <c r="U2432" s="336"/>
    </row>
    <row r="2433" spans="15:21">
      <c r="O2433" s="336"/>
      <c r="R2433" s="336"/>
      <c r="S2433" s="336"/>
      <c r="T2433" s="336"/>
      <c r="U2433" s="336"/>
    </row>
    <row r="2434" spans="15:21">
      <c r="O2434" s="336"/>
      <c r="R2434" s="336"/>
      <c r="S2434" s="336"/>
      <c r="T2434" s="336"/>
      <c r="U2434" s="336"/>
    </row>
    <row r="2435" spans="15:21">
      <c r="O2435" s="336"/>
      <c r="R2435" s="336"/>
      <c r="S2435" s="336"/>
      <c r="T2435" s="336"/>
      <c r="U2435" s="336"/>
    </row>
    <row r="2436" spans="15:21">
      <c r="O2436" s="336"/>
      <c r="R2436" s="336"/>
      <c r="S2436" s="336"/>
      <c r="T2436" s="336"/>
      <c r="U2436" s="336"/>
    </row>
    <row r="2437" spans="15:21">
      <c r="O2437" s="336"/>
      <c r="R2437" s="336"/>
      <c r="S2437" s="336"/>
      <c r="T2437" s="336"/>
      <c r="U2437" s="336"/>
    </row>
    <row r="2438" spans="15:21">
      <c r="O2438" s="336"/>
      <c r="R2438" s="336"/>
      <c r="S2438" s="336"/>
      <c r="T2438" s="336"/>
      <c r="U2438" s="336"/>
    </row>
    <row r="2439" spans="15:21">
      <c r="O2439" s="336"/>
      <c r="R2439" s="336"/>
      <c r="S2439" s="336"/>
      <c r="T2439" s="336"/>
      <c r="U2439" s="336"/>
    </row>
    <row r="2440" spans="15:21">
      <c r="O2440" s="336"/>
      <c r="R2440" s="336"/>
      <c r="S2440" s="336"/>
      <c r="T2440" s="336"/>
      <c r="U2440" s="336"/>
    </row>
    <row r="2441" spans="15:21">
      <c r="O2441" s="336"/>
      <c r="R2441" s="336"/>
      <c r="S2441" s="336"/>
      <c r="T2441" s="336"/>
      <c r="U2441" s="336"/>
    </row>
    <row r="2442" spans="15:21">
      <c r="O2442" s="336"/>
      <c r="R2442" s="336"/>
      <c r="S2442" s="336"/>
      <c r="T2442" s="336"/>
      <c r="U2442" s="336"/>
    </row>
    <row r="2443" spans="15:21">
      <c r="O2443" s="336"/>
      <c r="R2443" s="336"/>
      <c r="S2443" s="336"/>
      <c r="T2443" s="336"/>
      <c r="U2443" s="336"/>
    </row>
    <row r="2444" spans="15:21">
      <c r="O2444" s="336"/>
      <c r="R2444" s="336"/>
      <c r="S2444" s="336"/>
      <c r="T2444" s="336"/>
      <c r="U2444" s="336"/>
    </row>
    <row r="2445" spans="15:21">
      <c r="O2445" s="336"/>
      <c r="R2445" s="336"/>
      <c r="S2445" s="336"/>
      <c r="T2445" s="336"/>
      <c r="U2445" s="336"/>
    </row>
    <row r="2446" spans="15:21">
      <c r="O2446" s="336"/>
      <c r="R2446" s="336"/>
      <c r="S2446" s="336"/>
      <c r="T2446" s="336"/>
      <c r="U2446" s="336"/>
    </row>
    <row r="2447" spans="15:21">
      <c r="O2447" s="336"/>
      <c r="R2447" s="336"/>
      <c r="S2447" s="336"/>
      <c r="T2447" s="336"/>
      <c r="U2447" s="336"/>
    </row>
    <row r="2448" spans="15:21">
      <c r="O2448" s="336"/>
      <c r="R2448" s="336"/>
      <c r="S2448" s="336"/>
      <c r="T2448" s="336"/>
      <c r="U2448" s="336"/>
    </row>
    <row r="2449" spans="15:21">
      <c r="O2449" s="336"/>
      <c r="R2449" s="336"/>
      <c r="S2449" s="336"/>
      <c r="T2449" s="336"/>
      <c r="U2449" s="336"/>
    </row>
    <row r="2450" spans="15:21">
      <c r="O2450" s="336"/>
      <c r="R2450" s="336"/>
      <c r="S2450" s="336"/>
      <c r="T2450" s="336"/>
      <c r="U2450" s="336"/>
    </row>
    <row r="2451" spans="15:21">
      <c r="O2451" s="336"/>
      <c r="R2451" s="336"/>
      <c r="S2451" s="336"/>
      <c r="T2451" s="336"/>
      <c r="U2451" s="336"/>
    </row>
    <row r="2452" spans="15:21">
      <c r="O2452" s="336"/>
      <c r="R2452" s="336"/>
      <c r="S2452" s="336"/>
      <c r="T2452" s="336"/>
      <c r="U2452" s="336"/>
    </row>
    <row r="2453" spans="15:21">
      <c r="O2453" s="336"/>
      <c r="R2453" s="336"/>
      <c r="S2453" s="336"/>
      <c r="T2453" s="336"/>
      <c r="U2453" s="336"/>
    </row>
    <row r="2454" spans="15:21">
      <c r="O2454" s="336"/>
      <c r="R2454" s="336"/>
      <c r="S2454" s="336"/>
      <c r="T2454" s="336"/>
      <c r="U2454" s="336"/>
    </row>
    <row r="2455" spans="15:21">
      <c r="O2455" s="336"/>
      <c r="R2455" s="336"/>
      <c r="S2455" s="336"/>
      <c r="T2455" s="336"/>
      <c r="U2455" s="336"/>
    </row>
    <row r="2456" spans="15:21">
      <c r="O2456" s="336"/>
      <c r="R2456" s="336"/>
      <c r="S2456" s="336"/>
      <c r="T2456" s="336"/>
      <c r="U2456" s="336"/>
    </row>
    <row r="2457" spans="15:21">
      <c r="O2457" s="336"/>
      <c r="R2457" s="336"/>
      <c r="S2457" s="336"/>
      <c r="T2457" s="336"/>
      <c r="U2457" s="336"/>
    </row>
    <row r="2458" spans="15:21">
      <c r="O2458" s="336"/>
      <c r="R2458" s="336"/>
      <c r="S2458" s="336"/>
      <c r="T2458" s="336"/>
      <c r="U2458" s="336"/>
    </row>
    <row r="2459" spans="15:21">
      <c r="O2459" s="336"/>
      <c r="R2459" s="336"/>
      <c r="S2459" s="336"/>
      <c r="T2459" s="336"/>
      <c r="U2459" s="336"/>
    </row>
    <row r="2460" spans="15:21">
      <c r="O2460" s="336"/>
      <c r="R2460" s="336"/>
      <c r="S2460" s="336"/>
      <c r="T2460" s="336"/>
      <c r="U2460" s="336"/>
    </row>
    <row r="2461" spans="15:21">
      <c r="O2461" s="336"/>
      <c r="R2461" s="336"/>
      <c r="S2461" s="336"/>
      <c r="T2461" s="336"/>
      <c r="U2461" s="336"/>
    </row>
    <row r="2462" spans="15:21">
      <c r="O2462" s="336"/>
      <c r="R2462" s="336"/>
      <c r="S2462" s="336"/>
      <c r="T2462" s="336"/>
      <c r="U2462" s="336"/>
    </row>
    <row r="2463" spans="15:21">
      <c r="O2463" s="336"/>
      <c r="R2463" s="336"/>
      <c r="S2463" s="336"/>
      <c r="T2463" s="336"/>
      <c r="U2463" s="336"/>
    </row>
    <row r="2464" spans="15:21">
      <c r="O2464" s="336"/>
      <c r="R2464" s="336"/>
      <c r="S2464" s="336"/>
      <c r="T2464" s="336"/>
      <c r="U2464" s="336"/>
    </row>
    <row r="2465" spans="15:21">
      <c r="O2465" s="336"/>
      <c r="R2465" s="336"/>
      <c r="S2465" s="336"/>
      <c r="T2465" s="336"/>
      <c r="U2465" s="336"/>
    </row>
    <row r="2466" spans="15:21">
      <c r="O2466" s="336"/>
      <c r="R2466" s="336"/>
      <c r="S2466" s="336"/>
      <c r="T2466" s="336"/>
      <c r="U2466" s="336"/>
    </row>
    <row r="2467" spans="15:21">
      <c r="O2467" s="336"/>
      <c r="R2467" s="336"/>
      <c r="S2467" s="336"/>
      <c r="T2467" s="336"/>
      <c r="U2467" s="336"/>
    </row>
    <row r="2468" spans="15:21">
      <c r="O2468" s="336"/>
      <c r="R2468" s="336"/>
      <c r="S2468" s="336"/>
      <c r="T2468" s="336"/>
      <c r="U2468" s="336"/>
    </row>
    <row r="2469" spans="15:21">
      <c r="O2469" s="336"/>
      <c r="R2469" s="336"/>
      <c r="S2469" s="336"/>
      <c r="T2469" s="336"/>
      <c r="U2469" s="336"/>
    </row>
    <row r="2470" spans="15:21">
      <c r="O2470" s="336"/>
      <c r="R2470" s="336"/>
      <c r="S2470" s="336"/>
      <c r="T2470" s="336"/>
      <c r="U2470" s="336"/>
    </row>
    <row r="2471" spans="15:21">
      <c r="O2471" s="336"/>
      <c r="R2471" s="336"/>
      <c r="S2471" s="336"/>
      <c r="T2471" s="336"/>
      <c r="U2471" s="336"/>
    </row>
    <row r="2472" spans="15:21">
      <c r="O2472" s="336"/>
      <c r="R2472" s="336"/>
      <c r="S2472" s="336"/>
      <c r="T2472" s="336"/>
      <c r="U2472" s="336"/>
    </row>
    <row r="2473" spans="15:21">
      <c r="O2473" s="336"/>
      <c r="R2473" s="336"/>
      <c r="S2473" s="336"/>
      <c r="T2473" s="336"/>
      <c r="U2473" s="336"/>
    </row>
    <row r="2474" spans="15:21">
      <c r="O2474" s="336"/>
      <c r="R2474" s="336"/>
      <c r="S2474" s="336"/>
      <c r="T2474" s="336"/>
      <c r="U2474" s="336"/>
    </row>
    <row r="2475" spans="15:21">
      <c r="O2475" s="336"/>
      <c r="R2475" s="336"/>
      <c r="S2475" s="336"/>
      <c r="T2475" s="336"/>
      <c r="U2475" s="336"/>
    </row>
    <row r="2476" spans="15:21">
      <c r="O2476" s="336"/>
      <c r="R2476" s="336"/>
      <c r="S2476" s="336"/>
      <c r="T2476" s="336"/>
      <c r="U2476" s="336"/>
    </row>
    <row r="2477" spans="15:21">
      <c r="O2477" s="336"/>
      <c r="R2477" s="336"/>
      <c r="S2477" s="336"/>
      <c r="T2477" s="336"/>
      <c r="U2477" s="336"/>
    </row>
    <row r="2478" spans="15:21">
      <c r="O2478" s="336"/>
      <c r="R2478" s="336"/>
      <c r="S2478" s="336"/>
      <c r="T2478" s="336"/>
      <c r="U2478" s="336"/>
    </row>
    <row r="2479" spans="15:21">
      <c r="O2479" s="336"/>
      <c r="R2479" s="336"/>
      <c r="S2479" s="336"/>
      <c r="T2479" s="336"/>
      <c r="U2479" s="336"/>
    </row>
    <row r="2480" spans="15:21">
      <c r="O2480" s="336"/>
      <c r="R2480" s="336"/>
      <c r="S2480" s="336"/>
      <c r="T2480" s="336"/>
      <c r="U2480" s="336"/>
    </row>
    <row r="2481" spans="15:21">
      <c r="O2481" s="336"/>
      <c r="R2481" s="336"/>
      <c r="S2481" s="336"/>
      <c r="T2481" s="336"/>
      <c r="U2481" s="336"/>
    </row>
    <row r="2482" spans="15:21">
      <c r="O2482" s="336"/>
      <c r="R2482" s="336"/>
      <c r="S2482" s="336"/>
      <c r="T2482" s="336"/>
      <c r="U2482" s="336"/>
    </row>
    <row r="2483" spans="15:21">
      <c r="O2483" s="336"/>
      <c r="R2483" s="336"/>
      <c r="S2483" s="336"/>
      <c r="T2483" s="336"/>
      <c r="U2483" s="336"/>
    </row>
    <row r="2484" spans="15:21">
      <c r="O2484" s="336"/>
      <c r="R2484" s="336"/>
      <c r="S2484" s="336"/>
      <c r="T2484" s="336"/>
      <c r="U2484" s="336"/>
    </row>
    <row r="2485" spans="15:21">
      <c r="O2485" s="336"/>
      <c r="R2485" s="336"/>
      <c r="S2485" s="336"/>
      <c r="T2485" s="336"/>
      <c r="U2485" s="336"/>
    </row>
    <row r="2486" spans="15:21">
      <c r="O2486" s="336"/>
      <c r="R2486" s="336"/>
      <c r="S2486" s="336"/>
      <c r="T2486" s="336"/>
      <c r="U2486" s="336"/>
    </row>
    <row r="2487" spans="15:21">
      <c r="O2487" s="336"/>
      <c r="R2487" s="336"/>
      <c r="S2487" s="336"/>
      <c r="T2487" s="336"/>
      <c r="U2487" s="336"/>
    </row>
    <row r="2488" spans="15:21">
      <c r="O2488" s="336"/>
      <c r="R2488" s="336"/>
      <c r="S2488" s="336"/>
      <c r="T2488" s="336"/>
      <c r="U2488" s="336"/>
    </row>
    <row r="2489" spans="15:21">
      <c r="O2489" s="336"/>
      <c r="R2489" s="336"/>
      <c r="S2489" s="336"/>
      <c r="T2489" s="336"/>
      <c r="U2489" s="336"/>
    </row>
    <row r="2490" spans="15:21">
      <c r="O2490" s="336"/>
      <c r="R2490" s="336"/>
      <c r="S2490" s="336"/>
      <c r="T2490" s="336"/>
      <c r="U2490" s="336"/>
    </row>
    <row r="2491" spans="15:21">
      <c r="O2491" s="336"/>
      <c r="R2491" s="336"/>
      <c r="S2491" s="336"/>
      <c r="T2491" s="336"/>
      <c r="U2491" s="336"/>
    </row>
    <row r="2492" spans="15:21">
      <c r="O2492" s="336"/>
      <c r="R2492" s="336"/>
      <c r="S2492" s="336"/>
      <c r="T2492" s="336"/>
      <c r="U2492" s="336"/>
    </row>
    <row r="2493" spans="15:21">
      <c r="O2493" s="336"/>
      <c r="R2493" s="336"/>
      <c r="S2493" s="336"/>
      <c r="T2493" s="336"/>
      <c r="U2493" s="336"/>
    </row>
    <row r="2494" spans="15:21">
      <c r="O2494" s="336"/>
      <c r="R2494" s="336"/>
      <c r="S2494" s="336"/>
      <c r="T2494" s="336"/>
      <c r="U2494" s="336"/>
    </row>
    <row r="2495" spans="15:21">
      <c r="O2495" s="336"/>
      <c r="R2495" s="336"/>
      <c r="S2495" s="336"/>
      <c r="T2495" s="336"/>
      <c r="U2495" s="336"/>
    </row>
    <row r="2496" spans="15:21">
      <c r="O2496" s="336"/>
      <c r="R2496" s="336"/>
      <c r="S2496" s="336"/>
      <c r="T2496" s="336"/>
      <c r="U2496" s="336"/>
    </row>
    <row r="2497" spans="15:21">
      <c r="O2497" s="336"/>
      <c r="R2497" s="336"/>
      <c r="S2497" s="336"/>
      <c r="T2497" s="336"/>
      <c r="U2497" s="336"/>
    </row>
    <row r="2498" spans="15:21">
      <c r="O2498" s="336"/>
      <c r="R2498" s="336"/>
      <c r="S2498" s="336"/>
      <c r="T2498" s="336"/>
      <c r="U2498" s="336"/>
    </row>
    <row r="2499" spans="15:21">
      <c r="O2499" s="336"/>
      <c r="R2499" s="336"/>
      <c r="S2499" s="336"/>
      <c r="T2499" s="336"/>
      <c r="U2499" s="336"/>
    </row>
    <row r="2500" spans="15:21">
      <c r="O2500" s="336"/>
      <c r="R2500" s="336"/>
      <c r="S2500" s="336"/>
      <c r="T2500" s="336"/>
      <c r="U2500" s="336"/>
    </row>
    <row r="2501" spans="15:21">
      <c r="O2501" s="336"/>
      <c r="R2501" s="336"/>
      <c r="S2501" s="336"/>
      <c r="T2501" s="336"/>
      <c r="U2501" s="336"/>
    </row>
    <row r="2502" spans="15:21">
      <c r="O2502" s="336"/>
      <c r="R2502" s="336"/>
      <c r="S2502" s="336"/>
      <c r="T2502" s="336"/>
      <c r="U2502" s="336"/>
    </row>
    <row r="2503" spans="15:21">
      <c r="O2503" s="336"/>
      <c r="R2503" s="336"/>
      <c r="S2503" s="336"/>
      <c r="T2503" s="336"/>
      <c r="U2503" s="336"/>
    </row>
    <row r="2504" spans="15:21">
      <c r="O2504" s="336"/>
      <c r="R2504" s="336"/>
      <c r="S2504" s="336"/>
      <c r="T2504" s="336"/>
      <c r="U2504" s="336"/>
    </row>
    <row r="2505" spans="15:21">
      <c r="O2505" s="336"/>
      <c r="R2505" s="336"/>
      <c r="S2505" s="336"/>
      <c r="T2505" s="336"/>
      <c r="U2505" s="336"/>
    </row>
    <row r="2506" spans="15:21">
      <c r="O2506" s="336"/>
      <c r="R2506" s="336"/>
      <c r="S2506" s="336"/>
      <c r="T2506" s="336"/>
      <c r="U2506" s="336"/>
    </row>
    <row r="2507" spans="15:21">
      <c r="O2507" s="336"/>
      <c r="R2507" s="336"/>
      <c r="S2507" s="336"/>
      <c r="T2507" s="336"/>
      <c r="U2507" s="336"/>
    </row>
    <row r="2508" spans="15:21">
      <c r="O2508" s="336"/>
      <c r="R2508" s="336"/>
      <c r="S2508" s="336"/>
      <c r="T2508" s="336"/>
      <c r="U2508" s="336"/>
    </row>
    <row r="2509" spans="15:21">
      <c r="O2509" s="336"/>
      <c r="R2509" s="336"/>
      <c r="S2509" s="336"/>
      <c r="T2509" s="336"/>
      <c r="U2509" s="336"/>
    </row>
    <row r="2510" spans="15:21">
      <c r="O2510" s="336"/>
      <c r="R2510" s="336"/>
      <c r="S2510" s="336"/>
      <c r="T2510" s="336"/>
      <c r="U2510" s="336"/>
    </row>
    <row r="2511" spans="15:21">
      <c r="O2511" s="336"/>
      <c r="R2511" s="336"/>
      <c r="S2511" s="336"/>
      <c r="T2511" s="336"/>
      <c r="U2511" s="336"/>
    </row>
    <row r="2512" spans="15:21">
      <c r="O2512" s="336"/>
      <c r="R2512" s="336"/>
      <c r="S2512" s="336"/>
      <c r="T2512" s="336"/>
      <c r="U2512" s="336"/>
    </row>
    <row r="2513" spans="15:21">
      <c r="O2513" s="336"/>
      <c r="R2513" s="336"/>
      <c r="S2513" s="336"/>
      <c r="T2513" s="336"/>
      <c r="U2513" s="336"/>
    </row>
    <row r="2514" spans="15:21">
      <c r="O2514" s="336"/>
      <c r="R2514" s="336"/>
      <c r="S2514" s="336"/>
      <c r="T2514" s="336"/>
      <c r="U2514" s="336"/>
    </row>
    <row r="2515" spans="15:21">
      <c r="O2515" s="336"/>
      <c r="R2515" s="336"/>
      <c r="S2515" s="336"/>
      <c r="T2515" s="336"/>
      <c r="U2515" s="336"/>
    </row>
    <row r="2516" spans="15:21">
      <c r="O2516" s="336"/>
      <c r="R2516" s="336"/>
      <c r="S2516" s="336"/>
      <c r="T2516" s="336"/>
      <c r="U2516" s="336"/>
    </row>
    <row r="2517" spans="15:21">
      <c r="O2517" s="336"/>
      <c r="R2517" s="336"/>
      <c r="S2517" s="336"/>
      <c r="T2517" s="336"/>
      <c r="U2517" s="336"/>
    </row>
    <row r="2518" spans="15:21">
      <c r="O2518" s="336"/>
      <c r="R2518" s="336"/>
      <c r="S2518" s="336"/>
      <c r="T2518" s="336"/>
      <c r="U2518" s="336"/>
    </row>
    <row r="2519" spans="15:21">
      <c r="O2519" s="336"/>
      <c r="R2519" s="336"/>
      <c r="S2519" s="336"/>
      <c r="T2519" s="336"/>
      <c r="U2519" s="336"/>
    </row>
    <row r="2520" spans="15:21">
      <c r="O2520" s="336"/>
      <c r="R2520" s="336"/>
      <c r="S2520" s="336"/>
      <c r="T2520" s="336"/>
      <c r="U2520" s="336"/>
    </row>
    <row r="2521" spans="15:21">
      <c r="O2521" s="336"/>
      <c r="R2521" s="336"/>
      <c r="S2521" s="336"/>
      <c r="T2521" s="336"/>
      <c r="U2521" s="336"/>
    </row>
    <row r="2522" spans="15:21">
      <c r="O2522" s="336"/>
      <c r="R2522" s="336"/>
      <c r="S2522" s="336"/>
      <c r="T2522" s="336"/>
      <c r="U2522" s="336"/>
    </row>
    <row r="2523" spans="15:21">
      <c r="O2523" s="336"/>
      <c r="R2523" s="336"/>
      <c r="S2523" s="336"/>
      <c r="T2523" s="336"/>
      <c r="U2523" s="336"/>
    </row>
    <row r="2524" spans="15:21">
      <c r="O2524" s="336"/>
      <c r="R2524" s="336"/>
      <c r="S2524" s="336"/>
      <c r="T2524" s="336"/>
      <c r="U2524" s="336"/>
    </row>
    <row r="2525" spans="15:21">
      <c r="O2525" s="336"/>
      <c r="R2525" s="336"/>
      <c r="S2525" s="336"/>
      <c r="T2525" s="336"/>
      <c r="U2525" s="336"/>
    </row>
    <row r="2526" spans="15:21">
      <c r="O2526" s="336"/>
      <c r="R2526" s="336"/>
      <c r="S2526" s="336"/>
      <c r="T2526" s="336"/>
      <c r="U2526" s="336"/>
    </row>
    <row r="2527" spans="15:21">
      <c r="O2527" s="336"/>
      <c r="R2527" s="336"/>
      <c r="S2527" s="336"/>
      <c r="T2527" s="336"/>
      <c r="U2527" s="336"/>
    </row>
    <row r="2528" spans="15:21">
      <c r="O2528" s="336"/>
      <c r="R2528" s="336"/>
      <c r="S2528" s="336"/>
      <c r="T2528" s="336"/>
      <c r="U2528" s="336"/>
    </row>
    <row r="2529" spans="15:21">
      <c r="O2529" s="336"/>
      <c r="R2529" s="336"/>
      <c r="S2529" s="336"/>
      <c r="T2529" s="336"/>
      <c r="U2529" s="336"/>
    </row>
    <row r="2530" spans="15:21">
      <c r="O2530" s="336"/>
      <c r="R2530" s="336"/>
      <c r="S2530" s="336"/>
      <c r="T2530" s="336"/>
      <c r="U2530" s="336"/>
    </row>
    <row r="2531" spans="15:21">
      <c r="O2531" s="336"/>
      <c r="R2531" s="336"/>
      <c r="S2531" s="336"/>
      <c r="T2531" s="336"/>
      <c r="U2531" s="336"/>
    </row>
    <row r="2532" spans="15:21">
      <c r="O2532" s="336"/>
      <c r="R2532" s="336"/>
      <c r="S2532" s="336"/>
      <c r="T2532" s="336"/>
      <c r="U2532" s="336"/>
    </row>
    <row r="2533" spans="15:21">
      <c r="O2533" s="336"/>
      <c r="R2533" s="336"/>
      <c r="S2533" s="336"/>
      <c r="T2533" s="336"/>
      <c r="U2533" s="336"/>
    </row>
    <row r="2534" spans="15:21">
      <c r="O2534" s="336"/>
      <c r="R2534" s="336"/>
      <c r="S2534" s="336"/>
      <c r="T2534" s="336"/>
      <c r="U2534" s="336"/>
    </row>
    <row r="2535" spans="15:21">
      <c r="O2535" s="336"/>
      <c r="R2535" s="336"/>
      <c r="S2535" s="336"/>
      <c r="T2535" s="336"/>
      <c r="U2535" s="336"/>
    </row>
    <row r="2536" spans="15:21">
      <c r="O2536" s="336"/>
      <c r="R2536" s="336"/>
      <c r="S2536" s="336"/>
      <c r="T2536" s="336"/>
      <c r="U2536" s="336"/>
    </row>
    <row r="2537" spans="15:21">
      <c r="O2537" s="336"/>
      <c r="R2537" s="336"/>
      <c r="S2537" s="336"/>
      <c r="T2537" s="336"/>
      <c r="U2537" s="336"/>
    </row>
    <row r="2538" spans="15:21">
      <c r="O2538" s="336"/>
      <c r="R2538" s="336"/>
      <c r="S2538" s="336"/>
      <c r="T2538" s="336"/>
      <c r="U2538" s="336"/>
    </row>
    <row r="2539" spans="15:21">
      <c r="O2539" s="336"/>
      <c r="R2539" s="336"/>
      <c r="S2539" s="336"/>
      <c r="T2539" s="336"/>
      <c r="U2539" s="336"/>
    </row>
    <row r="2540" spans="15:21">
      <c r="O2540" s="336"/>
      <c r="R2540" s="336"/>
      <c r="S2540" s="336"/>
      <c r="T2540" s="336"/>
      <c r="U2540" s="336"/>
    </row>
    <row r="2541" spans="15:21">
      <c r="O2541" s="336"/>
      <c r="R2541" s="336"/>
      <c r="S2541" s="336"/>
      <c r="T2541" s="336"/>
      <c r="U2541" s="336"/>
    </row>
    <row r="2542" spans="15:21">
      <c r="O2542" s="336"/>
      <c r="R2542" s="336"/>
      <c r="S2542" s="336"/>
      <c r="T2542" s="336"/>
      <c r="U2542" s="336"/>
    </row>
    <row r="2543" spans="15:21">
      <c r="O2543" s="336"/>
      <c r="R2543" s="336"/>
      <c r="S2543" s="336"/>
      <c r="T2543" s="336"/>
      <c r="U2543" s="336"/>
    </row>
    <row r="2544" spans="15:21">
      <c r="O2544" s="336"/>
      <c r="R2544" s="336"/>
      <c r="S2544" s="336"/>
      <c r="T2544" s="336"/>
      <c r="U2544" s="336"/>
    </row>
    <row r="2545" spans="15:21">
      <c r="O2545" s="336"/>
      <c r="R2545" s="336"/>
      <c r="S2545" s="336"/>
      <c r="T2545" s="336"/>
      <c r="U2545" s="336"/>
    </row>
    <row r="2546" spans="15:21">
      <c r="O2546" s="336"/>
      <c r="R2546" s="336"/>
      <c r="S2546" s="336"/>
      <c r="T2546" s="336"/>
      <c r="U2546" s="336"/>
    </row>
    <row r="2547" spans="15:21">
      <c r="O2547" s="336"/>
      <c r="R2547" s="336"/>
      <c r="S2547" s="336"/>
      <c r="T2547" s="336"/>
      <c r="U2547" s="336"/>
    </row>
    <row r="2548" spans="15:21">
      <c r="O2548" s="336"/>
      <c r="R2548" s="336"/>
      <c r="S2548" s="336"/>
      <c r="T2548" s="336"/>
      <c r="U2548" s="336"/>
    </row>
    <row r="2549" spans="15:21">
      <c r="O2549" s="336"/>
      <c r="R2549" s="336"/>
      <c r="S2549" s="336"/>
      <c r="T2549" s="336"/>
      <c r="U2549" s="336"/>
    </row>
    <row r="2550" spans="15:21">
      <c r="O2550" s="336"/>
      <c r="R2550" s="336"/>
      <c r="S2550" s="336"/>
      <c r="T2550" s="336"/>
      <c r="U2550" s="336"/>
    </row>
    <row r="2551" spans="15:21">
      <c r="O2551" s="336"/>
      <c r="R2551" s="336"/>
      <c r="S2551" s="336"/>
      <c r="T2551" s="336"/>
      <c r="U2551" s="336"/>
    </row>
    <row r="2552" spans="15:21">
      <c r="O2552" s="336"/>
      <c r="R2552" s="336"/>
      <c r="S2552" s="336"/>
      <c r="T2552" s="336"/>
      <c r="U2552" s="336"/>
    </row>
    <row r="2553" spans="15:21">
      <c r="O2553" s="336"/>
      <c r="R2553" s="336"/>
      <c r="S2553" s="336"/>
      <c r="T2553" s="336"/>
      <c r="U2553" s="336"/>
    </row>
    <row r="2554" spans="15:21">
      <c r="O2554" s="336"/>
      <c r="R2554" s="336"/>
      <c r="S2554" s="336"/>
      <c r="T2554" s="336"/>
      <c r="U2554" s="336"/>
    </row>
    <row r="2555" spans="15:21">
      <c r="O2555" s="336"/>
      <c r="R2555" s="336"/>
      <c r="S2555" s="336"/>
      <c r="T2555" s="336"/>
      <c r="U2555" s="336"/>
    </row>
    <row r="2556" spans="15:21">
      <c r="O2556" s="336"/>
      <c r="R2556" s="336"/>
      <c r="S2556" s="336"/>
      <c r="T2556" s="336"/>
      <c r="U2556" s="336"/>
    </row>
    <row r="2557" spans="15:21">
      <c r="O2557" s="336"/>
      <c r="R2557" s="336"/>
      <c r="S2557" s="336"/>
      <c r="T2557" s="336"/>
      <c r="U2557" s="336"/>
    </row>
    <row r="2558" spans="15:21">
      <c r="O2558" s="336"/>
      <c r="R2558" s="336"/>
      <c r="S2558" s="336"/>
      <c r="T2558" s="336"/>
      <c r="U2558" s="336"/>
    </row>
    <row r="2559" spans="15:21">
      <c r="O2559" s="336"/>
      <c r="R2559" s="336"/>
      <c r="S2559" s="336"/>
      <c r="T2559" s="336"/>
      <c r="U2559" s="336"/>
    </row>
    <row r="2560" spans="15:21">
      <c r="O2560" s="336"/>
      <c r="R2560" s="336"/>
      <c r="S2560" s="336"/>
      <c r="T2560" s="336"/>
      <c r="U2560" s="336"/>
    </row>
    <row r="2561" spans="15:21">
      <c r="O2561" s="336"/>
      <c r="R2561" s="336"/>
      <c r="S2561" s="336"/>
      <c r="T2561" s="336"/>
      <c r="U2561" s="336"/>
    </row>
    <row r="2562" spans="15:21">
      <c r="O2562" s="336"/>
      <c r="R2562" s="336"/>
      <c r="S2562" s="336"/>
      <c r="T2562" s="336"/>
      <c r="U2562" s="336"/>
    </row>
    <row r="2563" spans="15:21">
      <c r="O2563" s="336"/>
      <c r="R2563" s="336"/>
      <c r="S2563" s="336"/>
      <c r="T2563" s="336"/>
      <c r="U2563" s="336"/>
    </row>
    <row r="2564" spans="15:21">
      <c r="O2564" s="336"/>
      <c r="R2564" s="336"/>
      <c r="S2564" s="336"/>
      <c r="T2564" s="336"/>
      <c r="U2564" s="336"/>
    </row>
    <row r="2565" spans="15:21">
      <c r="O2565" s="336"/>
      <c r="R2565" s="336"/>
      <c r="S2565" s="336"/>
      <c r="T2565" s="336"/>
      <c r="U2565" s="336"/>
    </row>
    <row r="2566" spans="15:21">
      <c r="O2566" s="336"/>
      <c r="R2566" s="336"/>
      <c r="S2566" s="336"/>
      <c r="T2566" s="336"/>
      <c r="U2566" s="336"/>
    </row>
    <row r="2567" spans="15:21">
      <c r="O2567" s="336"/>
      <c r="R2567" s="336"/>
      <c r="S2567" s="336"/>
      <c r="T2567" s="336"/>
      <c r="U2567" s="336"/>
    </row>
    <row r="2568" spans="15:21">
      <c r="O2568" s="336"/>
      <c r="R2568" s="336"/>
      <c r="S2568" s="336"/>
      <c r="T2568" s="336"/>
      <c r="U2568" s="336"/>
    </row>
    <row r="2569" spans="15:21">
      <c r="O2569" s="336"/>
      <c r="R2569" s="336"/>
      <c r="S2569" s="336"/>
      <c r="T2569" s="336"/>
      <c r="U2569" s="336"/>
    </row>
    <row r="2570" spans="15:21">
      <c r="O2570" s="336"/>
      <c r="R2570" s="336"/>
      <c r="S2570" s="336"/>
      <c r="T2570" s="336"/>
      <c r="U2570" s="336"/>
    </row>
    <row r="2571" spans="15:21">
      <c r="O2571" s="336"/>
      <c r="R2571" s="336"/>
      <c r="S2571" s="336"/>
      <c r="T2571" s="336"/>
      <c r="U2571" s="336"/>
    </row>
    <row r="2572" spans="15:21">
      <c r="O2572" s="336"/>
      <c r="R2572" s="336"/>
      <c r="S2572" s="336"/>
      <c r="T2572" s="336"/>
      <c r="U2572" s="336"/>
    </row>
    <row r="2573" spans="15:21">
      <c r="O2573" s="336"/>
      <c r="R2573" s="336"/>
      <c r="S2573" s="336"/>
      <c r="T2573" s="336"/>
      <c r="U2573" s="336"/>
    </row>
    <row r="2574" spans="15:21">
      <c r="O2574" s="336"/>
      <c r="R2574" s="336"/>
      <c r="S2574" s="336"/>
      <c r="T2574" s="336"/>
      <c r="U2574" s="336"/>
    </row>
    <row r="2575" spans="15:21">
      <c r="O2575" s="336"/>
      <c r="R2575" s="336"/>
      <c r="S2575" s="336"/>
      <c r="T2575" s="336"/>
      <c r="U2575" s="336"/>
    </row>
    <row r="2576" spans="15:21">
      <c r="O2576" s="336"/>
      <c r="R2576" s="336"/>
      <c r="S2576" s="336"/>
      <c r="T2576" s="336"/>
      <c r="U2576" s="336"/>
    </row>
    <row r="2577" spans="15:21">
      <c r="O2577" s="336"/>
      <c r="R2577" s="336"/>
      <c r="S2577" s="336"/>
      <c r="T2577" s="336"/>
      <c r="U2577" s="336"/>
    </row>
    <row r="2578" spans="15:21">
      <c r="O2578" s="336"/>
      <c r="R2578" s="336"/>
      <c r="S2578" s="336"/>
      <c r="T2578" s="336"/>
      <c r="U2578" s="336"/>
    </row>
    <row r="2579" spans="15:21">
      <c r="O2579" s="336"/>
      <c r="R2579" s="336"/>
      <c r="S2579" s="336"/>
      <c r="T2579" s="336"/>
      <c r="U2579" s="336"/>
    </row>
    <row r="2580" spans="15:21">
      <c r="O2580" s="336"/>
      <c r="R2580" s="336"/>
      <c r="S2580" s="336"/>
      <c r="T2580" s="336"/>
      <c r="U2580" s="336"/>
    </row>
    <row r="2581" spans="15:21">
      <c r="O2581" s="336"/>
      <c r="R2581" s="336"/>
      <c r="S2581" s="336"/>
      <c r="T2581" s="336"/>
      <c r="U2581" s="336"/>
    </row>
    <row r="2582" spans="15:21">
      <c r="O2582" s="336"/>
      <c r="R2582" s="336"/>
      <c r="S2582" s="336"/>
      <c r="T2582" s="336"/>
      <c r="U2582" s="336"/>
    </row>
    <row r="2583" spans="15:21">
      <c r="O2583" s="336"/>
      <c r="R2583" s="336"/>
      <c r="S2583" s="336"/>
      <c r="T2583" s="336"/>
      <c r="U2583" s="336"/>
    </row>
    <row r="2584" spans="15:21">
      <c r="O2584" s="336"/>
      <c r="R2584" s="336"/>
      <c r="S2584" s="336"/>
      <c r="T2584" s="336"/>
      <c r="U2584" s="336"/>
    </row>
    <row r="2585" spans="15:21">
      <c r="O2585" s="336"/>
      <c r="R2585" s="336"/>
      <c r="S2585" s="336"/>
      <c r="T2585" s="336"/>
      <c r="U2585" s="336"/>
    </row>
    <row r="2586" spans="15:21">
      <c r="O2586" s="336"/>
      <c r="R2586" s="336"/>
      <c r="S2586" s="336"/>
      <c r="T2586" s="336"/>
      <c r="U2586" s="336"/>
    </row>
    <row r="2587" spans="15:21">
      <c r="O2587" s="336"/>
      <c r="R2587" s="336"/>
      <c r="S2587" s="336"/>
      <c r="T2587" s="336"/>
      <c r="U2587" s="336"/>
    </row>
    <row r="2588" spans="15:21">
      <c r="O2588" s="336"/>
      <c r="R2588" s="336"/>
      <c r="S2588" s="336"/>
      <c r="T2588" s="336"/>
      <c r="U2588" s="336"/>
    </row>
    <row r="2589" spans="15:21">
      <c r="O2589" s="336"/>
      <c r="R2589" s="336"/>
      <c r="S2589" s="336"/>
      <c r="T2589" s="336"/>
      <c r="U2589" s="336"/>
    </row>
    <row r="2590" spans="15:21">
      <c r="O2590" s="336"/>
      <c r="R2590" s="336"/>
      <c r="S2590" s="336"/>
      <c r="T2590" s="336"/>
      <c r="U2590" s="336"/>
    </row>
    <row r="2591" spans="15:21">
      <c r="O2591" s="336"/>
      <c r="R2591" s="336"/>
      <c r="S2591" s="336"/>
      <c r="T2591" s="336"/>
      <c r="U2591" s="336"/>
    </row>
    <row r="2592" spans="15:21">
      <c r="O2592" s="336"/>
      <c r="R2592" s="336"/>
      <c r="S2592" s="336"/>
      <c r="T2592" s="336"/>
      <c r="U2592" s="336"/>
    </row>
    <row r="2593" spans="15:21">
      <c r="O2593" s="336"/>
      <c r="R2593" s="336"/>
      <c r="S2593" s="336"/>
      <c r="T2593" s="336"/>
      <c r="U2593" s="336"/>
    </row>
    <row r="2594" spans="15:21">
      <c r="O2594" s="336"/>
      <c r="R2594" s="336"/>
      <c r="S2594" s="336"/>
      <c r="T2594" s="336"/>
      <c r="U2594" s="336"/>
    </row>
    <row r="2595" spans="15:21">
      <c r="O2595" s="336"/>
      <c r="R2595" s="336"/>
      <c r="S2595" s="336"/>
      <c r="T2595" s="336"/>
      <c r="U2595" s="336"/>
    </row>
    <row r="2596" spans="15:21">
      <c r="O2596" s="336"/>
      <c r="R2596" s="336"/>
      <c r="S2596" s="336"/>
      <c r="T2596" s="336"/>
      <c r="U2596" s="336"/>
    </row>
    <row r="2597" spans="15:21">
      <c r="O2597" s="336"/>
      <c r="R2597" s="336"/>
      <c r="S2597" s="336"/>
      <c r="T2597" s="336"/>
      <c r="U2597" s="336"/>
    </row>
    <row r="2598" spans="15:21">
      <c r="O2598" s="336"/>
      <c r="R2598" s="336"/>
      <c r="S2598" s="336"/>
      <c r="T2598" s="336"/>
      <c r="U2598" s="336"/>
    </row>
    <row r="2599" spans="15:21">
      <c r="O2599" s="336"/>
      <c r="R2599" s="336"/>
      <c r="S2599" s="336"/>
      <c r="T2599" s="336"/>
      <c r="U2599" s="336"/>
    </row>
    <row r="2600" spans="15:21">
      <c r="O2600" s="336"/>
      <c r="R2600" s="336"/>
      <c r="S2600" s="336"/>
      <c r="T2600" s="336"/>
      <c r="U2600" s="336"/>
    </row>
    <row r="2601" spans="15:21">
      <c r="O2601" s="336"/>
      <c r="R2601" s="336"/>
      <c r="S2601" s="336"/>
      <c r="T2601" s="336"/>
      <c r="U2601" s="336"/>
    </row>
    <row r="2602" spans="15:21">
      <c r="O2602" s="336"/>
      <c r="R2602" s="336"/>
      <c r="S2602" s="336"/>
      <c r="T2602" s="336"/>
      <c r="U2602" s="336"/>
    </row>
    <row r="2603" spans="15:21">
      <c r="O2603" s="336"/>
      <c r="R2603" s="336"/>
      <c r="S2603" s="336"/>
      <c r="T2603" s="336"/>
      <c r="U2603" s="336"/>
    </row>
    <row r="2604" spans="15:21">
      <c r="O2604" s="336"/>
      <c r="R2604" s="336"/>
      <c r="S2604" s="336"/>
      <c r="T2604" s="336"/>
      <c r="U2604" s="336"/>
    </row>
    <row r="2605" spans="15:21">
      <c r="O2605" s="336"/>
      <c r="R2605" s="336"/>
      <c r="S2605" s="336"/>
      <c r="T2605" s="336"/>
      <c r="U2605" s="336"/>
    </row>
    <row r="2606" spans="15:21">
      <c r="O2606" s="336"/>
      <c r="R2606" s="336"/>
      <c r="S2606" s="336"/>
      <c r="T2606" s="336"/>
      <c r="U2606" s="336"/>
    </row>
    <row r="2607" spans="15:21">
      <c r="O2607" s="336"/>
      <c r="R2607" s="336"/>
      <c r="S2607" s="336"/>
      <c r="T2607" s="336"/>
      <c r="U2607" s="336"/>
    </row>
    <row r="2608" spans="15:21">
      <c r="O2608" s="336"/>
      <c r="R2608" s="336"/>
      <c r="S2608" s="336"/>
      <c r="T2608" s="336"/>
      <c r="U2608" s="336"/>
    </row>
    <row r="2609" spans="15:21">
      <c r="O2609" s="336"/>
      <c r="R2609" s="336"/>
      <c r="S2609" s="336"/>
      <c r="T2609" s="336"/>
      <c r="U2609" s="336"/>
    </row>
    <row r="2610" spans="15:21">
      <c r="O2610" s="336"/>
      <c r="R2610" s="336"/>
      <c r="S2610" s="336"/>
      <c r="T2610" s="336"/>
      <c r="U2610" s="336"/>
    </row>
    <row r="2611" spans="15:21">
      <c r="O2611" s="336"/>
      <c r="R2611" s="336"/>
      <c r="S2611" s="336"/>
      <c r="T2611" s="336"/>
      <c r="U2611" s="336"/>
    </row>
    <row r="2612" spans="15:21">
      <c r="O2612" s="336"/>
      <c r="R2612" s="336"/>
      <c r="S2612" s="336"/>
      <c r="T2612" s="336"/>
      <c r="U2612" s="336"/>
    </row>
    <row r="2613" spans="15:21">
      <c r="O2613" s="336"/>
      <c r="R2613" s="336"/>
      <c r="S2613" s="336"/>
      <c r="T2613" s="336"/>
      <c r="U2613" s="336"/>
    </row>
    <row r="2614" spans="15:21">
      <c r="O2614" s="336"/>
      <c r="R2614" s="336"/>
      <c r="S2614" s="336"/>
      <c r="T2614" s="336"/>
      <c r="U2614" s="336"/>
    </row>
    <row r="2615" spans="15:21">
      <c r="O2615" s="336"/>
      <c r="R2615" s="336"/>
      <c r="S2615" s="336"/>
      <c r="T2615" s="336"/>
      <c r="U2615" s="336"/>
    </row>
    <row r="2616" spans="15:21">
      <c r="O2616" s="336"/>
      <c r="R2616" s="336"/>
      <c r="S2616" s="336"/>
      <c r="T2616" s="336"/>
      <c r="U2616" s="336"/>
    </row>
    <row r="2617" spans="15:21">
      <c r="O2617" s="336"/>
      <c r="R2617" s="336"/>
      <c r="S2617" s="336"/>
      <c r="T2617" s="336"/>
      <c r="U2617" s="336"/>
    </row>
    <row r="2618" spans="15:21">
      <c r="O2618" s="336"/>
      <c r="R2618" s="336"/>
      <c r="S2618" s="336"/>
      <c r="T2618" s="336"/>
      <c r="U2618" s="336"/>
    </row>
    <row r="2619" spans="15:21">
      <c r="O2619" s="336"/>
      <c r="R2619" s="336"/>
      <c r="S2619" s="336"/>
      <c r="T2619" s="336"/>
      <c r="U2619" s="336"/>
    </row>
    <row r="2620" spans="15:21">
      <c r="O2620" s="336"/>
      <c r="R2620" s="336"/>
      <c r="S2620" s="336"/>
      <c r="T2620" s="336"/>
      <c r="U2620" s="336"/>
    </row>
    <row r="2621" spans="15:21">
      <c r="O2621" s="336"/>
      <c r="R2621" s="336"/>
      <c r="S2621" s="336"/>
      <c r="T2621" s="336"/>
      <c r="U2621" s="336"/>
    </row>
    <row r="2622" spans="15:21">
      <c r="O2622" s="336"/>
      <c r="R2622" s="336"/>
      <c r="S2622" s="336"/>
      <c r="T2622" s="336"/>
      <c r="U2622" s="336"/>
    </row>
    <row r="2623" spans="15:21">
      <c r="O2623" s="336"/>
      <c r="R2623" s="336"/>
      <c r="S2623" s="336"/>
      <c r="T2623" s="336"/>
      <c r="U2623" s="336"/>
    </row>
    <row r="2624" spans="15:21">
      <c r="O2624" s="336"/>
      <c r="R2624" s="336"/>
      <c r="S2624" s="336"/>
      <c r="T2624" s="336"/>
      <c r="U2624" s="336"/>
    </row>
    <row r="2625" spans="15:21">
      <c r="O2625" s="336"/>
      <c r="R2625" s="336"/>
      <c r="S2625" s="336"/>
      <c r="T2625" s="336"/>
      <c r="U2625" s="336"/>
    </row>
    <row r="2626" spans="15:21">
      <c r="O2626" s="336"/>
      <c r="R2626" s="336"/>
      <c r="S2626" s="336"/>
      <c r="T2626" s="336"/>
      <c r="U2626" s="336"/>
    </row>
    <row r="2627" spans="15:21">
      <c r="O2627" s="336"/>
      <c r="R2627" s="336"/>
      <c r="S2627" s="336"/>
      <c r="T2627" s="336"/>
      <c r="U2627" s="336"/>
    </row>
    <row r="2628" spans="15:21">
      <c r="O2628" s="336"/>
      <c r="R2628" s="336"/>
      <c r="S2628" s="336"/>
      <c r="T2628" s="336"/>
      <c r="U2628" s="336"/>
    </row>
    <row r="2629" spans="15:21">
      <c r="O2629" s="336"/>
      <c r="R2629" s="336"/>
      <c r="S2629" s="336"/>
      <c r="T2629" s="336"/>
      <c r="U2629" s="336"/>
    </row>
    <row r="2630" spans="15:21">
      <c r="O2630" s="336"/>
      <c r="R2630" s="336"/>
      <c r="S2630" s="336"/>
      <c r="T2630" s="336"/>
      <c r="U2630" s="336"/>
    </row>
    <row r="2631" spans="15:21">
      <c r="O2631" s="336"/>
      <c r="R2631" s="336"/>
      <c r="S2631" s="336"/>
      <c r="T2631" s="336"/>
      <c r="U2631" s="336"/>
    </row>
    <row r="2632" spans="15:21">
      <c r="O2632" s="336"/>
      <c r="R2632" s="336"/>
      <c r="S2632" s="336"/>
      <c r="T2632" s="336"/>
      <c r="U2632" s="336"/>
    </row>
    <row r="2633" spans="15:21">
      <c r="O2633" s="336"/>
      <c r="R2633" s="336"/>
      <c r="S2633" s="336"/>
      <c r="T2633" s="336"/>
      <c r="U2633" s="336"/>
    </row>
    <row r="2634" spans="15:21">
      <c r="O2634" s="336"/>
      <c r="R2634" s="336"/>
      <c r="S2634" s="336"/>
      <c r="T2634" s="336"/>
      <c r="U2634" s="336"/>
    </row>
    <row r="2635" spans="15:21">
      <c r="O2635" s="336"/>
      <c r="R2635" s="336"/>
      <c r="S2635" s="336"/>
      <c r="T2635" s="336"/>
      <c r="U2635" s="336"/>
    </row>
    <row r="2636" spans="15:21">
      <c r="O2636" s="336"/>
      <c r="R2636" s="336"/>
      <c r="S2636" s="336"/>
      <c r="T2636" s="336"/>
      <c r="U2636" s="336"/>
    </row>
    <row r="2637" spans="15:21">
      <c r="O2637" s="336"/>
      <c r="R2637" s="336"/>
      <c r="S2637" s="336"/>
      <c r="T2637" s="336"/>
      <c r="U2637" s="336"/>
    </row>
    <row r="2638" spans="15:21">
      <c r="O2638" s="336"/>
      <c r="R2638" s="336"/>
      <c r="S2638" s="336"/>
      <c r="T2638" s="336"/>
      <c r="U2638" s="336"/>
    </row>
    <row r="2639" spans="15:21">
      <c r="O2639" s="336"/>
      <c r="R2639" s="336"/>
      <c r="S2639" s="336"/>
      <c r="T2639" s="336"/>
      <c r="U2639" s="336"/>
    </row>
    <row r="2640" spans="15:21">
      <c r="O2640" s="336"/>
      <c r="R2640" s="336"/>
      <c r="S2640" s="336"/>
      <c r="T2640" s="336"/>
      <c r="U2640" s="336"/>
    </row>
    <row r="2641" spans="15:21">
      <c r="O2641" s="336"/>
      <c r="R2641" s="336"/>
      <c r="S2641" s="336"/>
      <c r="T2641" s="336"/>
      <c r="U2641" s="336"/>
    </row>
    <row r="2642" spans="15:21">
      <c r="O2642" s="336"/>
      <c r="R2642" s="336"/>
      <c r="S2642" s="336"/>
      <c r="T2642" s="336"/>
      <c r="U2642" s="336"/>
    </row>
    <row r="2643" spans="15:21">
      <c r="O2643" s="336"/>
      <c r="R2643" s="336"/>
      <c r="S2643" s="336"/>
      <c r="T2643" s="336"/>
      <c r="U2643" s="336"/>
    </row>
    <row r="2644" spans="15:21">
      <c r="O2644" s="336"/>
      <c r="R2644" s="336"/>
      <c r="S2644" s="336"/>
      <c r="T2644" s="336"/>
      <c r="U2644" s="336"/>
    </row>
    <row r="2645" spans="15:21">
      <c r="O2645" s="336"/>
      <c r="R2645" s="336"/>
      <c r="S2645" s="336"/>
      <c r="T2645" s="336"/>
      <c r="U2645" s="336"/>
    </row>
    <row r="2646" spans="15:21">
      <c r="O2646" s="336"/>
      <c r="R2646" s="336"/>
      <c r="S2646" s="336"/>
      <c r="T2646" s="336"/>
      <c r="U2646" s="336"/>
    </row>
    <row r="2647" spans="15:21">
      <c r="O2647" s="336"/>
      <c r="R2647" s="336"/>
      <c r="S2647" s="336"/>
      <c r="T2647" s="336"/>
      <c r="U2647" s="336"/>
    </row>
    <row r="2648" spans="15:21">
      <c r="O2648" s="336"/>
      <c r="R2648" s="336"/>
      <c r="S2648" s="336"/>
      <c r="T2648" s="336"/>
      <c r="U2648" s="336"/>
    </row>
    <row r="2649" spans="15:21">
      <c r="O2649" s="336"/>
      <c r="R2649" s="336"/>
      <c r="S2649" s="336"/>
      <c r="T2649" s="336"/>
      <c r="U2649" s="336"/>
    </row>
    <row r="2650" spans="15:21">
      <c r="O2650" s="336"/>
      <c r="R2650" s="336"/>
      <c r="S2650" s="336"/>
      <c r="T2650" s="336"/>
      <c r="U2650" s="336"/>
    </row>
    <row r="2651" spans="15:21">
      <c r="O2651" s="336"/>
      <c r="R2651" s="336"/>
      <c r="S2651" s="336"/>
      <c r="T2651" s="336"/>
      <c r="U2651" s="336"/>
    </row>
    <row r="2652" spans="15:21">
      <c r="O2652" s="336"/>
      <c r="R2652" s="336"/>
      <c r="S2652" s="336"/>
      <c r="T2652" s="336"/>
      <c r="U2652" s="336"/>
    </row>
    <row r="2653" spans="15:21">
      <c r="O2653" s="336"/>
      <c r="R2653" s="336"/>
      <c r="S2653" s="336"/>
      <c r="T2653" s="336"/>
      <c r="U2653" s="336"/>
    </row>
    <row r="2654" spans="15:21">
      <c r="O2654" s="336"/>
      <c r="R2654" s="336"/>
      <c r="S2654" s="336"/>
      <c r="T2654" s="336"/>
      <c r="U2654" s="336"/>
    </row>
    <row r="2655" spans="15:21">
      <c r="O2655" s="336"/>
      <c r="R2655" s="336"/>
      <c r="S2655" s="336"/>
      <c r="T2655" s="336"/>
      <c r="U2655" s="336"/>
    </row>
    <row r="2656" spans="15:21">
      <c r="O2656" s="336"/>
      <c r="R2656" s="336"/>
      <c r="S2656" s="336"/>
      <c r="T2656" s="336"/>
      <c r="U2656" s="336"/>
    </row>
    <row r="2657" spans="15:21">
      <c r="O2657" s="336"/>
      <c r="R2657" s="336"/>
      <c r="S2657" s="336"/>
      <c r="T2657" s="336"/>
      <c r="U2657" s="336"/>
    </row>
    <row r="2658" spans="15:21">
      <c r="O2658" s="336"/>
      <c r="R2658" s="336"/>
      <c r="S2658" s="336"/>
      <c r="T2658" s="336"/>
      <c r="U2658" s="336"/>
    </row>
    <row r="2659" spans="15:21">
      <c r="O2659" s="336"/>
      <c r="R2659" s="336"/>
      <c r="S2659" s="336"/>
      <c r="T2659" s="336"/>
      <c r="U2659" s="336"/>
    </row>
    <row r="2660" spans="15:21">
      <c r="O2660" s="336"/>
      <c r="R2660" s="336"/>
      <c r="S2660" s="336"/>
      <c r="T2660" s="336"/>
      <c r="U2660" s="336"/>
    </row>
    <row r="2661" spans="15:21">
      <c r="O2661" s="336"/>
      <c r="R2661" s="336"/>
      <c r="S2661" s="336"/>
      <c r="T2661" s="336"/>
      <c r="U2661" s="336"/>
    </row>
    <row r="2662" spans="15:21">
      <c r="O2662" s="336"/>
      <c r="R2662" s="336"/>
      <c r="S2662" s="336"/>
      <c r="T2662" s="336"/>
      <c r="U2662" s="336"/>
    </row>
    <row r="2663" spans="15:21">
      <c r="O2663" s="336"/>
      <c r="R2663" s="336"/>
      <c r="S2663" s="336"/>
      <c r="T2663" s="336"/>
      <c r="U2663" s="336"/>
    </row>
    <row r="2664" spans="15:21">
      <c r="O2664" s="336"/>
      <c r="R2664" s="336"/>
      <c r="S2664" s="336"/>
      <c r="T2664" s="336"/>
      <c r="U2664" s="336"/>
    </row>
    <row r="2665" spans="15:21">
      <c r="O2665" s="336"/>
      <c r="R2665" s="336"/>
      <c r="S2665" s="336"/>
      <c r="T2665" s="336"/>
      <c r="U2665" s="336"/>
    </row>
    <row r="2666" spans="15:21">
      <c r="O2666" s="336"/>
      <c r="R2666" s="336"/>
      <c r="S2666" s="336"/>
      <c r="T2666" s="336"/>
      <c r="U2666" s="336"/>
    </row>
    <row r="2667" spans="15:21">
      <c r="O2667" s="336"/>
      <c r="R2667" s="336"/>
      <c r="S2667" s="336"/>
      <c r="T2667" s="336"/>
      <c r="U2667" s="336"/>
    </row>
    <row r="2668" spans="15:21">
      <c r="O2668" s="336"/>
      <c r="R2668" s="336"/>
      <c r="S2668" s="336"/>
      <c r="T2668" s="336"/>
      <c r="U2668" s="336"/>
    </row>
    <row r="2669" spans="15:21">
      <c r="O2669" s="336"/>
      <c r="R2669" s="336"/>
      <c r="S2669" s="336"/>
      <c r="T2669" s="336"/>
      <c r="U2669" s="336"/>
    </row>
    <row r="2670" spans="15:21">
      <c r="O2670" s="336"/>
      <c r="R2670" s="336"/>
      <c r="S2670" s="336"/>
      <c r="T2670" s="336"/>
      <c r="U2670" s="336"/>
    </row>
    <row r="2671" spans="15:21">
      <c r="O2671" s="336"/>
      <c r="R2671" s="336"/>
      <c r="S2671" s="336"/>
      <c r="T2671" s="336"/>
      <c r="U2671" s="336"/>
    </row>
    <row r="2672" spans="15:21">
      <c r="O2672" s="336"/>
      <c r="R2672" s="336"/>
      <c r="S2672" s="336"/>
      <c r="T2672" s="336"/>
      <c r="U2672" s="336"/>
    </row>
    <row r="2673" spans="15:21">
      <c r="O2673" s="336"/>
      <c r="R2673" s="336"/>
      <c r="S2673" s="336"/>
      <c r="T2673" s="336"/>
      <c r="U2673" s="336"/>
    </row>
    <row r="2674" spans="15:21">
      <c r="O2674" s="336"/>
      <c r="R2674" s="336"/>
      <c r="S2674" s="336"/>
      <c r="T2674" s="336"/>
      <c r="U2674" s="336"/>
    </row>
    <row r="2675" spans="15:21">
      <c r="O2675" s="336"/>
      <c r="R2675" s="336"/>
      <c r="S2675" s="336"/>
      <c r="T2675" s="336"/>
      <c r="U2675" s="336"/>
    </row>
    <row r="2676" spans="15:21">
      <c r="O2676" s="336"/>
      <c r="R2676" s="336"/>
      <c r="S2676" s="336"/>
      <c r="T2676" s="336"/>
      <c r="U2676" s="336"/>
    </row>
    <row r="2677" spans="15:21">
      <c r="O2677" s="336"/>
      <c r="R2677" s="336"/>
      <c r="S2677" s="336"/>
      <c r="T2677" s="336"/>
      <c r="U2677" s="336"/>
    </row>
    <row r="2678" spans="15:21">
      <c r="O2678" s="336"/>
      <c r="R2678" s="336"/>
      <c r="S2678" s="336"/>
      <c r="T2678" s="336"/>
      <c r="U2678" s="336"/>
    </row>
    <row r="2679" spans="15:21">
      <c r="O2679" s="336"/>
      <c r="R2679" s="336"/>
      <c r="S2679" s="336"/>
      <c r="T2679" s="336"/>
      <c r="U2679" s="336"/>
    </row>
    <row r="2680" spans="15:21">
      <c r="O2680" s="336"/>
      <c r="R2680" s="336"/>
      <c r="S2680" s="336"/>
      <c r="T2680" s="336"/>
      <c r="U2680" s="336"/>
    </row>
    <row r="2681" spans="15:21">
      <c r="O2681" s="336"/>
      <c r="R2681" s="336"/>
      <c r="S2681" s="336"/>
      <c r="T2681" s="336"/>
      <c r="U2681" s="336"/>
    </row>
    <row r="2682" spans="15:21">
      <c r="O2682" s="336"/>
      <c r="R2682" s="336"/>
      <c r="S2682" s="336"/>
      <c r="T2682" s="336"/>
      <c r="U2682" s="336"/>
    </row>
    <row r="2683" spans="15:21">
      <c r="O2683" s="336"/>
      <c r="R2683" s="336"/>
      <c r="S2683" s="336"/>
      <c r="T2683" s="336"/>
      <c r="U2683" s="336"/>
    </row>
    <row r="2684" spans="15:21">
      <c r="O2684" s="336"/>
      <c r="R2684" s="336"/>
      <c r="S2684" s="336"/>
      <c r="T2684" s="336"/>
      <c r="U2684" s="336"/>
    </row>
    <row r="2685" spans="15:21">
      <c r="O2685" s="336"/>
      <c r="R2685" s="336"/>
      <c r="S2685" s="336"/>
      <c r="T2685" s="336"/>
      <c r="U2685" s="336"/>
    </row>
    <row r="2686" spans="15:21">
      <c r="O2686" s="336"/>
      <c r="R2686" s="336"/>
      <c r="S2686" s="336"/>
      <c r="T2686" s="336"/>
      <c r="U2686" s="336"/>
    </row>
    <row r="2687" spans="15:21">
      <c r="O2687" s="336"/>
      <c r="R2687" s="336"/>
      <c r="S2687" s="336"/>
      <c r="T2687" s="336"/>
      <c r="U2687" s="336"/>
    </row>
    <row r="2688" spans="15:21">
      <c r="O2688" s="336"/>
      <c r="R2688" s="336"/>
      <c r="S2688" s="336"/>
      <c r="T2688" s="336"/>
      <c r="U2688" s="336"/>
    </row>
    <row r="2689" spans="15:21">
      <c r="O2689" s="336"/>
      <c r="R2689" s="336"/>
      <c r="S2689" s="336"/>
      <c r="T2689" s="336"/>
      <c r="U2689" s="336"/>
    </row>
    <row r="2690" spans="15:21">
      <c r="O2690" s="336"/>
      <c r="R2690" s="336"/>
      <c r="S2690" s="336"/>
      <c r="T2690" s="336"/>
      <c r="U2690" s="336"/>
    </row>
    <row r="2691" spans="15:21">
      <c r="O2691" s="336"/>
      <c r="R2691" s="336"/>
      <c r="S2691" s="336"/>
      <c r="T2691" s="336"/>
      <c r="U2691" s="336"/>
    </row>
    <row r="2692" spans="15:21">
      <c r="O2692" s="336"/>
      <c r="R2692" s="336"/>
      <c r="S2692" s="336"/>
      <c r="T2692" s="336"/>
      <c r="U2692" s="336"/>
    </row>
    <row r="2693" spans="15:21">
      <c r="O2693" s="336"/>
      <c r="R2693" s="336"/>
      <c r="S2693" s="336"/>
      <c r="T2693" s="336"/>
      <c r="U2693" s="336"/>
    </row>
    <row r="2694" spans="15:21">
      <c r="O2694" s="336"/>
      <c r="R2694" s="336"/>
      <c r="S2694" s="336"/>
      <c r="T2694" s="336"/>
      <c r="U2694" s="336"/>
    </row>
    <row r="2695" spans="15:21">
      <c r="O2695" s="336"/>
      <c r="R2695" s="336"/>
      <c r="S2695" s="336"/>
      <c r="T2695" s="336"/>
      <c r="U2695" s="336"/>
    </row>
    <row r="2696" spans="15:21">
      <c r="O2696" s="336"/>
      <c r="R2696" s="336"/>
      <c r="S2696" s="336"/>
      <c r="T2696" s="336"/>
      <c r="U2696" s="336"/>
    </row>
    <row r="2697" spans="15:21">
      <c r="O2697" s="336"/>
      <c r="R2697" s="336"/>
      <c r="S2697" s="336"/>
      <c r="T2697" s="336"/>
      <c r="U2697" s="336"/>
    </row>
    <row r="2698" spans="15:21">
      <c r="O2698" s="336"/>
      <c r="R2698" s="336"/>
      <c r="S2698" s="336"/>
      <c r="T2698" s="336"/>
      <c r="U2698" s="336"/>
    </row>
    <row r="2699" spans="15:21">
      <c r="O2699" s="336"/>
      <c r="R2699" s="336"/>
      <c r="S2699" s="336"/>
      <c r="T2699" s="336"/>
      <c r="U2699" s="336"/>
    </row>
    <row r="2700" spans="15:21">
      <c r="O2700" s="336"/>
      <c r="R2700" s="336"/>
      <c r="S2700" s="336"/>
      <c r="T2700" s="336"/>
      <c r="U2700" s="336"/>
    </row>
    <row r="2701" spans="15:21">
      <c r="O2701" s="336"/>
      <c r="R2701" s="336"/>
      <c r="S2701" s="336"/>
      <c r="T2701" s="336"/>
      <c r="U2701" s="336"/>
    </row>
    <row r="2702" spans="15:21">
      <c r="O2702" s="336"/>
      <c r="R2702" s="336"/>
      <c r="S2702" s="336"/>
      <c r="T2702" s="336"/>
      <c r="U2702" s="336"/>
    </row>
    <row r="2703" spans="15:21">
      <c r="O2703" s="336"/>
      <c r="R2703" s="336"/>
      <c r="S2703" s="336"/>
      <c r="T2703" s="336"/>
      <c r="U2703" s="336"/>
    </row>
    <row r="2704" spans="15:21">
      <c r="O2704" s="336"/>
      <c r="R2704" s="336"/>
      <c r="S2704" s="336"/>
      <c r="T2704" s="336"/>
      <c r="U2704" s="336"/>
    </row>
    <row r="2705" spans="15:21">
      <c r="O2705" s="336"/>
      <c r="R2705" s="336"/>
      <c r="S2705" s="336"/>
      <c r="T2705" s="336"/>
      <c r="U2705" s="336"/>
    </row>
    <row r="2706" spans="15:21">
      <c r="O2706" s="336"/>
      <c r="R2706" s="336"/>
      <c r="S2706" s="336"/>
      <c r="T2706" s="336"/>
      <c r="U2706" s="336"/>
    </row>
    <row r="2707" spans="15:21">
      <c r="O2707" s="336"/>
      <c r="R2707" s="336"/>
      <c r="S2707" s="336"/>
      <c r="T2707" s="336"/>
      <c r="U2707" s="336"/>
    </row>
    <row r="2708" spans="15:21">
      <c r="O2708" s="336"/>
      <c r="R2708" s="336"/>
      <c r="S2708" s="336"/>
      <c r="T2708" s="336"/>
      <c r="U2708" s="336"/>
    </row>
    <row r="2709" spans="15:21">
      <c r="O2709" s="336"/>
      <c r="R2709" s="336"/>
      <c r="S2709" s="336"/>
      <c r="T2709" s="336"/>
      <c r="U2709" s="336"/>
    </row>
    <row r="2710" spans="15:21">
      <c r="O2710" s="336"/>
      <c r="R2710" s="336"/>
      <c r="S2710" s="336"/>
      <c r="T2710" s="336"/>
      <c r="U2710" s="336"/>
    </row>
    <row r="2711" spans="15:21">
      <c r="O2711" s="336"/>
      <c r="R2711" s="336"/>
      <c r="S2711" s="336"/>
      <c r="T2711" s="336"/>
      <c r="U2711" s="336"/>
    </row>
    <row r="2712" spans="15:21">
      <c r="O2712" s="336"/>
      <c r="R2712" s="336"/>
      <c r="S2712" s="336"/>
      <c r="T2712" s="336"/>
      <c r="U2712" s="336"/>
    </row>
    <row r="2713" spans="15:21">
      <c r="O2713" s="336"/>
      <c r="R2713" s="336"/>
      <c r="S2713" s="336"/>
      <c r="T2713" s="336"/>
      <c r="U2713" s="336"/>
    </row>
    <row r="2714" spans="15:21">
      <c r="O2714" s="336"/>
      <c r="R2714" s="336"/>
      <c r="S2714" s="336"/>
      <c r="T2714" s="336"/>
      <c r="U2714" s="336"/>
    </row>
    <row r="2715" spans="15:21">
      <c r="O2715" s="336"/>
      <c r="R2715" s="336"/>
      <c r="S2715" s="336"/>
      <c r="T2715" s="336"/>
      <c r="U2715" s="336"/>
    </row>
    <row r="2716" spans="15:21">
      <c r="O2716" s="336"/>
      <c r="R2716" s="336"/>
      <c r="S2716" s="336"/>
      <c r="T2716" s="336"/>
      <c r="U2716" s="336"/>
    </row>
    <row r="2717" spans="15:21">
      <c r="O2717" s="336"/>
      <c r="R2717" s="336"/>
      <c r="S2717" s="336"/>
      <c r="T2717" s="336"/>
      <c r="U2717" s="336"/>
    </row>
    <row r="2718" spans="15:21">
      <c r="O2718" s="336"/>
      <c r="R2718" s="336"/>
      <c r="S2718" s="336"/>
      <c r="T2718" s="336"/>
      <c r="U2718" s="336"/>
    </row>
    <row r="2719" spans="15:21">
      <c r="O2719" s="336"/>
      <c r="R2719" s="336"/>
      <c r="S2719" s="336"/>
      <c r="T2719" s="336"/>
      <c r="U2719" s="336"/>
    </row>
    <row r="2720" spans="15:21">
      <c r="O2720" s="336"/>
      <c r="R2720" s="336"/>
      <c r="S2720" s="336"/>
      <c r="T2720" s="336"/>
      <c r="U2720" s="336"/>
    </row>
    <row r="2721" spans="15:21">
      <c r="O2721" s="336"/>
      <c r="R2721" s="336"/>
      <c r="S2721" s="336"/>
      <c r="T2721" s="336"/>
      <c r="U2721" s="336"/>
    </row>
    <row r="2722" spans="15:21">
      <c r="O2722" s="336"/>
      <c r="R2722" s="336"/>
      <c r="S2722" s="336"/>
      <c r="T2722" s="336"/>
      <c r="U2722" s="336"/>
    </row>
    <row r="2723" spans="15:21">
      <c r="O2723" s="336"/>
      <c r="R2723" s="336"/>
      <c r="S2723" s="336"/>
      <c r="T2723" s="336"/>
      <c r="U2723" s="336"/>
    </row>
    <row r="2724" spans="15:21">
      <c r="O2724" s="336"/>
      <c r="R2724" s="336"/>
      <c r="S2724" s="336"/>
      <c r="T2724" s="336"/>
      <c r="U2724" s="336"/>
    </row>
    <row r="2725" spans="15:21">
      <c r="O2725" s="336"/>
      <c r="R2725" s="336"/>
      <c r="S2725" s="336"/>
      <c r="T2725" s="336"/>
      <c r="U2725" s="336"/>
    </row>
    <row r="2726" spans="15:21">
      <c r="O2726" s="336"/>
      <c r="R2726" s="336"/>
      <c r="S2726" s="336"/>
      <c r="T2726" s="336"/>
      <c r="U2726" s="336"/>
    </row>
    <row r="2727" spans="15:21">
      <c r="O2727" s="336"/>
      <c r="R2727" s="336"/>
      <c r="S2727" s="336"/>
      <c r="T2727" s="336"/>
      <c r="U2727" s="336"/>
    </row>
    <row r="2728" spans="15:21">
      <c r="O2728" s="336"/>
      <c r="R2728" s="336"/>
      <c r="S2728" s="336"/>
      <c r="T2728" s="336"/>
      <c r="U2728" s="336"/>
    </row>
    <row r="2729" spans="15:21">
      <c r="O2729" s="336"/>
      <c r="R2729" s="336"/>
      <c r="S2729" s="336"/>
      <c r="T2729" s="336"/>
      <c r="U2729" s="336"/>
    </row>
    <row r="2730" spans="15:21">
      <c r="O2730" s="336"/>
      <c r="R2730" s="336"/>
      <c r="S2730" s="336"/>
      <c r="T2730" s="336"/>
      <c r="U2730" s="336"/>
    </row>
    <row r="2731" spans="15:21">
      <c r="O2731" s="336"/>
      <c r="R2731" s="336"/>
      <c r="S2731" s="336"/>
      <c r="T2731" s="336"/>
      <c r="U2731" s="336"/>
    </row>
    <row r="2732" spans="15:21">
      <c r="O2732" s="336"/>
      <c r="R2732" s="336"/>
      <c r="S2732" s="336"/>
      <c r="T2732" s="336"/>
      <c r="U2732" s="336"/>
    </row>
    <row r="2733" spans="15:21">
      <c r="O2733" s="336"/>
      <c r="R2733" s="336"/>
      <c r="S2733" s="336"/>
      <c r="T2733" s="336"/>
      <c r="U2733" s="336"/>
    </row>
    <row r="2734" spans="15:21">
      <c r="O2734" s="336"/>
      <c r="R2734" s="336"/>
      <c r="S2734" s="336"/>
      <c r="T2734" s="336"/>
      <c r="U2734" s="336"/>
    </row>
    <row r="2735" spans="15:21">
      <c r="O2735" s="336"/>
      <c r="R2735" s="336"/>
      <c r="S2735" s="336"/>
      <c r="T2735" s="336"/>
      <c r="U2735" s="336"/>
    </row>
    <row r="2736" spans="15:21">
      <c r="O2736" s="336"/>
      <c r="R2736" s="336"/>
      <c r="S2736" s="336"/>
      <c r="T2736" s="336"/>
      <c r="U2736" s="336"/>
    </row>
    <row r="2737" spans="15:21">
      <c r="O2737" s="336"/>
      <c r="R2737" s="336"/>
      <c r="S2737" s="336"/>
      <c r="T2737" s="336"/>
      <c r="U2737" s="336"/>
    </row>
    <row r="2738" spans="15:21">
      <c r="O2738" s="336"/>
      <c r="R2738" s="336"/>
      <c r="S2738" s="336"/>
      <c r="T2738" s="336"/>
      <c r="U2738" s="336"/>
    </row>
    <row r="2739" spans="15:21">
      <c r="O2739" s="336"/>
      <c r="R2739" s="336"/>
      <c r="S2739" s="336"/>
      <c r="T2739" s="336"/>
      <c r="U2739" s="336"/>
    </row>
    <row r="2740" spans="15:21">
      <c r="O2740" s="336"/>
      <c r="R2740" s="336"/>
      <c r="S2740" s="336"/>
      <c r="T2740" s="336"/>
      <c r="U2740" s="336"/>
    </row>
    <row r="2741" spans="15:21">
      <c r="O2741" s="336"/>
      <c r="R2741" s="336"/>
      <c r="S2741" s="336"/>
      <c r="T2741" s="336"/>
      <c r="U2741" s="336"/>
    </row>
    <row r="2742" spans="15:21">
      <c r="O2742" s="336"/>
      <c r="R2742" s="336"/>
      <c r="S2742" s="336"/>
      <c r="T2742" s="336"/>
      <c r="U2742" s="336"/>
    </row>
    <row r="2743" spans="15:21">
      <c r="O2743" s="336"/>
      <c r="R2743" s="336"/>
      <c r="S2743" s="336"/>
      <c r="T2743" s="336"/>
      <c r="U2743" s="336"/>
    </row>
    <row r="2744" spans="15:21">
      <c r="O2744" s="336"/>
      <c r="R2744" s="336"/>
      <c r="S2744" s="336"/>
      <c r="T2744" s="336"/>
      <c r="U2744" s="336"/>
    </row>
    <row r="2745" spans="15:21">
      <c r="O2745" s="336"/>
      <c r="R2745" s="336"/>
      <c r="S2745" s="336"/>
      <c r="T2745" s="336"/>
      <c r="U2745" s="336"/>
    </row>
    <row r="2746" spans="15:21">
      <c r="O2746" s="336"/>
      <c r="R2746" s="336"/>
      <c r="S2746" s="336"/>
      <c r="T2746" s="336"/>
      <c r="U2746" s="336"/>
    </row>
    <row r="2747" spans="15:21">
      <c r="O2747" s="336"/>
      <c r="R2747" s="336"/>
      <c r="S2747" s="336"/>
      <c r="T2747" s="336"/>
      <c r="U2747" s="336"/>
    </row>
    <row r="2748" spans="15:21">
      <c r="O2748" s="336"/>
      <c r="R2748" s="336"/>
      <c r="S2748" s="336"/>
      <c r="T2748" s="336"/>
      <c r="U2748" s="336"/>
    </row>
    <row r="2749" spans="15:21">
      <c r="O2749" s="336"/>
      <c r="R2749" s="336"/>
      <c r="S2749" s="336"/>
      <c r="T2749" s="336"/>
      <c r="U2749" s="336"/>
    </row>
    <row r="2750" spans="15:21">
      <c r="O2750" s="336"/>
      <c r="R2750" s="336"/>
      <c r="S2750" s="336"/>
      <c r="T2750" s="336"/>
      <c r="U2750" s="336"/>
    </row>
    <row r="2751" spans="15:21">
      <c r="O2751" s="336"/>
      <c r="R2751" s="336"/>
      <c r="S2751" s="336"/>
      <c r="T2751" s="336"/>
      <c r="U2751" s="336"/>
    </row>
    <row r="2752" spans="15:21">
      <c r="O2752" s="336"/>
      <c r="R2752" s="336"/>
      <c r="S2752" s="336"/>
      <c r="T2752" s="336"/>
      <c r="U2752" s="336"/>
    </row>
    <row r="2753" spans="15:21">
      <c r="O2753" s="336"/>
      <c r="R2753" s="336"/>
      <c r="S2753" s="336"/>
      <c r="T2753" s="336"/>
      <c r="U2753" s="336"/>
    </row>
    <row r="2754" spans="15:21">
      <c r="O2754" s="336"/>
      <c r="R2754" s="336"/>
      <c r="S2754" s="336"/>
      <c r="T2754" s="336"/>
      <c r="U2754" s="336"/>
    </row>
    <row r="2755" spans="15:21">
      <c r="O2755" s="336"/>
      <c r="R2755" s="336"/>
      <c r="S2755" s="336"/>
      <c r="T2755" s="336"/>
      <c r="U2755" s="336"/>
    </row>
    <row r="2756" spans="15:21">
      <c r="O2756" s="336"/>
      <c r="R2756" s="336"/>
      <c r="S2756" s="336"/>
      <c r="T2756" s="336"/>
      <c r="U2756" s="336"/>
    </row>
    <row r="2757" spans="15:21">
      <c r="O2757" s="336"/>
      <c r="R2757" s="336"/>
      <c r="S2757" s="336"/>
      <c r="T2757" s="336"/>
      <c r="U2757" s="336"/>
    </row>
    <row r="2758" spans="15:21">
      <c r="O2758" s="336"/>
      <c r="R2758" s="336"/>
      <c r="S2758" s="336"/>
      <c r="T2758" s="336"/>
      <c r="U2758" s="336"/>
    </row>
    <row r="2759" spans="15:21">
      <c r="O2759" s="336"/>
      <c r="R2759" s="336"/>
      <c r="S2759" s="336"/>
      <c r="T2759" s="336"/>
      <c r="U2759" s="336"/>
    </row>
    <row r="2760" spans="15:21">
      <c r="O2760" s="336"/>
      <c r="R2760" s="336"/>
      <c r="S2760" s="336"/>
      <c r="T2760" s="336"/>
      <c r="U2760" s="336"/>
    </row>
    <row r="2761" spans="15:21">
      <c r="O2761" s="336"/>
      <c r="R2761" s="336"/>
      <c r="S2761" s="336"/>
      <c r="T2761" s="336"/>
      <c r="U2761" s="336"/>
    </row>
    <row r="2762" spans="15:21">
      <c r="O2762" s="336"/>
      <c r="R2762" s="336"/>
      <c r="S2762" s="336"/>
      <c r="T2762" s="336"/>
      <c r="U2762" s="336"/>
    </row>
    <row r="2763" spans="15:21">
      <c r="O2763" s="336"/>
      <c r="R2763" s="336"/>
      <c r="S2763" s="336"/>
      <c r="T2763" s="336"/>
      <c r="U2763" s="336"/>
    </row>
    <row r="2764" spans="15:21">
      <c r="O2764" s="336"/>
      <c r="R2764" s="336"/>
      <c r="S2764" s="336"/>
      <c r="T2764" s="336"/>
      <c r="U2764" s="336"/>
    </row>
    <row r="2765" spans="15:21">
      <c r="O2765" s="336"/>
      <c r="R2765" s="336"/>
      <c r="S2765" s="336"/>
      <c r="T2765" s="336"/>
      <c r="U2765" s="336"/>
    </row>
    <row r="2766" spans="15:21">
      <c r="O2766" s="336"/>
      <c r="R2766" s="336"/>
      <c r="S2766" s="336"/>
      <c r="T2766" s="336"/>
      <c r="U2766" s="336"/>
    </row>
    <row r="2767" spans="15:21">
      <c r="O2767" s="336"/>
      <c r="R2767" s="336"/>
      <c r="S2767" s="336"/>
      <c r="T2767" s="336"/>
      <c r="U2767" s="336"/>
    </row>
    <row r="2768" spans="15:21">
      <c r="O2768" s="336"/>
      <c r="R2768" s="336"/>
      <c r="S2768" s="336"/>
      <c r="T2768" s="336"/>
      <c r="U2768" s="336"/>
    </row>
    <row r="2769" spans="15:21">
      <c r="O2769" s="336"/>
      <c r="R2769" s="336"/>
      <c r="S2769" s="336"/>
      <c r="T2769" s="336"/>
      <c r="U2769" s="336"/>
    </row>
    <row r="2770" spans="15:21">
      <c r="O2770" s="336"/>
      <c r="R2770" s="336"/>
      <c r="S2770" s="336"/>
      <c r="T2770" s="336"/>
      <c r="U2770" s="336"/>
    </row>
    <row r="2771" spans="15:21">
      <c r="O2771" s="336"/>
      <c r="R2771" s="336"/>
      <c r="S2771" s="336"/>
      <c r="T2771" s="336"/>
      <c r="U2771" s="336"/>
    </row>
    <row r="2772" spans="15:21">
      <c r="O2772" s="336"/>
      <c r="R2772" s="336"/>
      <c r="S2772" s="336"/>
      <c r="T2772" s="336"/>
      <c r="U2772" s="336"/>
    </row>
    <row r="2773" spans="15:21">
      <c r="O2773" s="336"/>
      <c r="R2773" s="336"/>
      <c r="S2773" s="336"/>
      <c r="T2773" s="336"/>
      <c r="U2773" s="336"/>
    </row>
    <row r="2774" spans="15:21">
      <c r="O2774" s="336"/>
      <c r="R2774" s="336"/>
      <c r="S2774" s="336"/>
      <c r="T2774" s="336"/>
      <c r="U2774" s="336"/>
    </row>
    <row r="2775" spans="15:21">
      <c r="O2775" s="336"/>
      <c r="R2775" s="336"/>
      <c r="S2775" s="336"/>
      <c r="T2775" s="336"/>
      <c r="U2775" s="336"/>
    </row>
    <row r="2776" spans="15:21">
      <c r="O2776" s="336"/>
      <c r="R2776" s="336"/>
      <c r="S2776" s="336"/>
      <c r="T2776" s="336"/>
      <c r="U2776" s="336"/>
    </row>
    <row r="2777" spans="15:21">
      <c r="O2777" s="336"/>
      <c r="R2777" s="336"/>
      <c r="S2777" s="336"/>
      <c r="T2777" s="336"/>
      <c r="U2777" s="336"/>
    </row>
    <row r="2778" spans="15:21">
      <c r="O2778" s="336"/>
      <c r="R2778" s="336"/>
      <c r="S2778" s="336"/>
      <c r="T2778" s="336"/>
      <c r="U2778" s="336"/>
    </row>
    <row r="2779" spans="15:21">
      <c r="O2779" s="336"/>
      <c r="R2779" s="336"/>
      <c r="S2779" s="336"/>
      <c r="T2779" s="336"/>
      <c r="U2779" s="336"/>
    </row>
    <row r="2780" spans="15:21">
      <c r="O2780" s="336"/>
      <c r="R2780" s="336"/>
      <c r="S2780" s="336"/>
      <c r="T2780" s="336"/>
      <c r="U2780" s="336"/>
    </row>
    <row r="2781" spans="15:21">
      <c r="O2781" s="336"/>
      <c r="R2781" s="336"/>
      <c r="S2781" s="336"/>
      <c r="T2781" s="336"/>
      <c r="U2781" s="336"/>
    </row>
    <row r="2782" spans="15:21">
      <c r="O2782" s="336"/>
      <c r="R2782" s="336"/>
      <c r="S2782" s="336"/>
      <c r="T2782" s="336"/>
      <c r="U2782" s="336"/>
    </row>
    <row r="2783" spans="15:21">
      <c r="O2783" s="336"/>
      <c r="R2783" s="336"/>
      <c r="S2783" s="336"/>
      <c r="T2783" s="336"/>
      <c r="U2783" s="336"/>
    </row>
    <row r="2784" spans="15:21">
      <c r="O2784" s="336"/>
      <c r="R2784" s="336"/>
      <c r="S2784" s="336"/>
      <c r="T2784" s="336"/>
      <c r="U2784" s="336"/>
    </row>
    <row r="2785" spans="15:21">
      <c r="O2785" s="336"/>
      <c r="R2785" s="336"/>
      <c r="S2785" s="336"/>
      <c r="T2785" s="336"/>
      <c r="U2785" s="336"/>
    </row>
    <row r="2786" spans="15:21">
      <c r="O2786" s="336"/>
      <c r="R2786" s="336"/>
      <c r="S2786" s="336"/>
      <c r="T2786" s="336"/>
      <c r="U2786" s="336"/>
    </row>
    <row r="2787" spans="15:21">
      <c r="O2787" s="336"/>
      <c r="R2787" s="336"/>
      <c r="S2787" s="336"/>
      <c r="T2787" s="336"/>
      <c r="U2787" s="336"/>
    </row>
    <row r="2788" spans="15:21">
      <c r="O2788" s="336"/>
      <c r="R2788" s="336"/>
      <c r="S2788" s="336"/>
      <c r="T2788" s="336"/>
      <c r="U2788" s="336"/>
    </row>
    <row r="2789" spans="15:21">
      <c r="O2789" s="336"/>
      <c r="R2789" s="336"/>
      <c r="S2789" s="336"/>
      <c r="T2789" s="336"/>
      <c r="U2789" s="336"/>
    </row>
    <row r="2790" spans="15:21">
      <c r="O2790" s="336"/>
      <c r="R2790" s="336"/>
      <c r="S2790" s="336"/>
      <c r="T2790" s="336"/>
      <c r="U2790" s="336"/>
    </row>
    <row r="2791" spans="15:21">
      <c r="O2791" s="336"/>
      <c r="R2791" s="336"/>
      <c r="S2791" s="336"/>
      <c r="T2791" s="336"/>
      <c r="U2791" s="336"/>
    </row>
    <row r="2792" spans="15:21">
      <c r="O2792" s="336"/>
      <c r="R2792" s="336"/>
      <c r="S2792" s="336"/>
      <c r="T2792" s="336"/>
      <c r="U2792" s="336"/>
    </row>
    <row r="2793" spans="15:21">
      <c r="O2793" s="336"/>
      <c r="R2793" s="336"/>
      <c r="S2793" s="336"/>
      <c r="T2793" s="336"/>
      <c r="U2793" s="336"/>
    </row>
    <row r="2794" spans="15:21">
      <c r="O2794" s="336"/>
      <c r="R2794" s="336"/>
      <c r="S2794" s="336"/>
      <c r="T2794" s="336"/>
      <c r="U2794" s="336"/>
    </row>
    <row r="2795" spans="15:21">
      <c r="O2795" s="336"/>
      <c r="R2795" s="336"/>
      <c r="S2795" s="336"/>
      <c r="T2795" s="336"/>
      <c r="U2795" s="336"/>
    </row>
    <row r="2796" spans="15:21">
      <c r="O2796" s="336"/>
      <c r="R2796" s="336"/>
      <c r="S2796" s="336"/>
      <c r="T2796" s="336"/>
      <c r="U2796" s="336"/>
    </row>
    <row r="2797" spans="15:21">
      <c r="O2797" s="336"/>
      <c r="R2797" s="336"/>
      <c r="S2797" s="336"/>
      <c r="T2797" s="336"/>
      <c r="U2797" s="336"/>
    </row>
    <row r="2798" spans="15:21">
      <c r="O2798" s="336"/>
      <c r="R2798" s="336"/>
      <c r="S2798" s="336"/>
      <c r="T2798" s="336"/>
      <c r="U2798" s="336"/>
    </row>
    <row r="2799" spans="15:21">
      <c r="O2799" s="336"/>
      <c r="R2799" s="336"/>
      <c r="S2799" s="336"/>
      <c r="T2799" s="336"/>
      <c r="U2799" s="336"/>
    </row>
    <row r="2800" spans="15:21">
      <c r="O2800" s="336"/>
      <c r="R2800" s="336"/>
      <c r="S2800" s="336"/>
      <c r="T2800" s="336"/>
      <c r="U2800" s="336"/>
    </row>
    <row r="2801" spans="15:21">
      <c r="O2801" s="336"/>
      <c r="R2801" s="336"/>
      <c r="S2801" s="336"/>
      <c r="T2801" s="336"/>
      <c r="U2801" s="336"/>
    </row>
    <row r="2802" spans="15:21">
      <c r="O2802" s="336"/>
      <c r="R2802" s="336"/>
      <c r="S2802" s="336"/>
      <c r="T2802" s="336"/>
      <c r="U2802" s="336"/>
    </row>
    <row r="2803" spans="15:21">
      <c r="O2803" s="336"/>
      <c r="R2803" s="336"/>
      <c r="S2803" s="336"/>
      <c r="T2803" s="336"/>
      <c r="U2803" s="336"/>
    </row>
    <row r="2804" spans="15:21">
      <c r="O2804" s="336"/>
      <c r="R2804" s="336"/>
      <c r="S2804" s="336"/>
      <c r="T2804" s="336"/>
      <c r="U2804" s="336"/>
    </row>
    <row r="2805" spans="15:21">
      <c r="O2805" s="336"/>
      <c r="R2805" s="336"/>
      <c r="S2805" s="336"/>
      <c r="T2805" s="336"/>
      <c r="U2805" s="336"/>
    </row>
    <row r="2806" spans="15:21">
      <c r="O2806" s="336"/>
      <c r="R2806" s="336"/>
      <c r="S2806" s="336"/>
      <c r="T2806" s="336"/>
      <c r="U2806" s="336"/>
    </row>
    <row r="2807" spans="15:21">
      <c r="O2807" s="336"/>
      <c r="R2807" s="336"/>
      <c r="S2807" s="336"/>
      <c r="T2807" s="336"/>
      <c r="U2807" s="336"/>
    </row>
    <row r="2808" spans="15:21">
      <c r="O2808" s="336"/>
      <c r="R2808" s="336"/>
      <c r="S2808" s="336"/>
      <c r="T2808" s="336"/>
      <c r="U2808" s="336"/>
    </row>
    <row r="2809" spans="15:21">
      <c r="O2809" s="336"/>
      <c r="R2809" s="336"/>
      <c r="S2809" s="336"/>
      <c r="T2809" s="336"/>
      <c r="U2809" s="336"/>
    </row>
    <row r="2810" spans="15:21">
      <c r="O2810" s="336"/>
      <c r="R2810" s="336"/>
      <c r="S2810" s="336"/>
      <c r="T2810" s="336"/>
      <c r="U2810" s="336"/>
    </row>
    <row r="2811" spans="15:21">
      <c r="O2811" s="336"/>
      <c r="R2811" s="336"/>
      <c r="S2811" s="336"/>
      <c r="T2811" s="336"/>
      <c r="U2811" s="336"/>
    </row>
    <row r="2812" spans="15:21">
      <c r="O2812" s="336"/>
      <c r="R2812" s="336"/>
      <c r="S2812" s="336"/>
      <c r="T2812" s="336"/>
      <c r="U2812" s="336"/>
    </row>
    <row r="2813" spans="15:21">
      <c r="O2813" s="336"/>
      <c r="R2813" s="336"/>
      <c r="S2813" s="336"/>
      <c r="T2813" s="336"/>
      <c r="U2813" s="336"/>
    </row>
    <row r="2814" spans="15:21">
      <c r="O2814" s="336"/>
      <c r="R2814" s="336"/>
      <c r="S2814" s="336"/>
      <c r="T2814" s="336"/>
      <c r="U2814" s="336"/>
    </row>
    <row r="2815" spans="15:21">
      <c r="O2815" s="336"/>
      <c r="R2815" s="336"/>
      <c r="S2815" s="336"/>
      <c r="T2815" s="336"/>
      <c r="U2815" s="336"/>
    </row>
    <row r="2816" spans="15:21">
      <c r="O2816" s="336"/>
      <c r="R2816" s="336"/>
      <c r="S2816" s="336"/>
      <c r="T2816" s="336"/>
      <c r="U2816" s="336"/>
    </row>
    <row r="2817" spans="15:21">
      <c r="O2817" s="336"/>
      <c r="R2817" s="336"/>
      <c r="S2817" s="336"/>
      <c r="T2817" s="336"/>
      <c r="U2817" s="336"/>
    </row>
    <row r="2818" spans="15:21">
      <c r="O2818" s="336"/>
      <c r="R2818" s="336"/>
      <c r="S2818" s="336"/>
      <c r="T2818" s="336"/>
      <c r="U2818" s="336"/>
    </row>
    <row r="2819" spans="15:21">
      <c r="O2819" s="336"/>
      <c r="R2819" s="336"/>
      <c r="S2819" s="336"/>
      <c r="T2819" s="336"/>
      <c r="U2819" s="336"/>
    </row>
    <row r="2820" spans="15:21">
      <c r="O2820" s="336"/>
      <c r="R2820" s="336"/>
      <c r="S2820" s="336"/>
      <c r="T2820" s="336"/>
      <c r="U2820" s="336"/>
    </row>
    <row r="2821" spans="15:21">
      <c r="O2821" s="336"/>
      <c r="R2821" s="336"/>
      <c r="S2821" s="336"/>
      <c r="T2821" s="336"/>
      <c r="U2821" s="336"/>
    </row>
    <row r="2822" spans="15:21">
      <c r="O2822" s="336"/>
      <c r="R2822" s="336"/>
      <c r="S2822" s="336"/>
      <c r="T2822" s="336"/>
      <c r="U2822" s="336"/>
    </row>
    <row r="2823" spans="15:21">
      <c r="O2823" s="336"/>
      <c r="R2823" s="336"/>
      <c r="S2823" s="336"/>
      <c r="T2823" s="336"/>
      <c r="U2823" s="336"/>
    </row>
    <row r="2824" spans="15:21">
      <c r="O2824" s="336"/>
      <c r="R2824" s="336"/>
      <c r="S2824" s="336"/>
      <c r="T2824" s="336"/>
      <c r="U2824" s="336"/>
    </row>
    <row r="2825" spans="15:21">
      <c r="O2825" s="336"/>
      <c r="R2825" s="336"/>
      <c r="S2825" s="336"/>
      <c r="T2825" s="336"/>
      <c r="U2825" s="336"/>
    </row>
    <row r="2826" spans="15:21">
      <c r="O2826" s="336"/>
      <c r="R2826" s="336"/>
      <c r="S2826" s="336"/>
      <c r="T2826" s="336"/>
      <c r="U2826" s="336"/>
    </row>
    <row r="2827" spans="15:21">
      <c r="O2827" s="336"/>
      <c r="R2827" s="336"/>
      <c r="S2827" s="336"/>
      <c r="T2827" s="336"/>
      <c r="U2827" s="336"/>
    </row>
    <row r="2828" spans="15:21">
      <c r="O2828" s="336"/>
      <c r="R2828" s="336"/>
      <c r="S2828" s="336"/>
      <c r="T2828" s="336"/>
      <c r="U2828" s="336"/>
    </row>
    <row r="2829" spans="15:21">
      <c r="O2829" s="336"/>
      <c r="R2829" s="336"/>
      <c r="S2829" s="336"/>
      <c r="T2829" s="336"/>
      <c r="U2829" s="336"/>
    </row>
    <row r="2830" spans="15:21">
      <c r="O2830" s="336"/>
      <c r="R2830" s="336"/>
      <c r="S2830" s="336"/>
      <c r="T2830" s="336"/>
      <c r="U2830" s="336"/>
    </row>
    <row r="2831" spans="15:21">
      <c r="O2831" s="336"/>
      <c r="R2831" s="336"/>
      <c r="S2831" s="336"/>
      <c r="T2831" s="336"/>
      <c r="U2831" s="336"/>
    </row>
    <row r="2832" spans="15:21">
      <c r="O2832" s="336"/>
      <c r="R2832" s="336"/>
      <c r="S2832" s="336"/>
      <c r="T2832" s="336"/>
      <c r="U2832" s="336"/>
    </row>
    <row r="2833" spans="15:21">
      <c r="O2833" s="336"/>
      <c r="R2833" s="336"/>
      <c r="S2833" s="336"/>
      <c r="T2833" s="336"/>
      <c r="U2833" s="336"/>
    </row>
    <row r="2834" spans="15:21">
      <c r="O2834" s="336"/>
      <c r="R2834" s="336"/>
      <c r="S2834" s="336"/>
      <c r="T2834" s="336"/>
      <c r="U2834" s="336"/>
    </row>
    <row r="2835" spans="15:21">
      <c r="O2835" s="336"/>
      <c r="R2835" s="336"/>
      <c r="S2835" s="336"/>
      <c r="T2835" s="336"/>
      <c r="U2835" s="336"/>
    </row>
    <row r="2836" spans="15:21">
      <c r="O2836" s="336"/>
      <c r="R2836" s="336"/>
      <c r="S2836" s="336"/>
      <c r="T2836" s="336"/>
      <c r="U2836" s="336"/>
    </row>
    <row r="2837" spans="15:21">
      <c r="O2837" s="336"/>
      <c r="R2837" s="336"/>
      <c r="S2837" s="336"/>
      <c r="T2837" s="336"/>
      <c r="U2837" s="336"/>
    </row>
    <row r="2838" spans="15:21">
      <c r="O2838" s="336"/>
      <c r="R2838" s="336"/>
      <c r="S2838" s="336"/>
      <c r="T2838" s="336"/>
      <c r="U2838" s="336"/>
    </row>
    <row r="2839" spans="15:21">
      <c r="O2839" s="336"/>
      <c r="R2839" s="336"/>
      <c r="S2839" s="336"/>
      <c r="T2839" s="336"/>
      <c r="U2839" s="336"/>
    </row>
    <row r="2840" spans="15:21">
      <c r="O2840" s="336"/>
      <c r="R2840" s="336"/>
      <c r="S2840" s="336"/>
      <c r="T2840" s="336"/>
      <c r="U2840" s="336"/>
    </row>
    <row r="2841" spans="15:21">
      <c r="O2841" s="336"/>
      <c r="R2841" s="336"/>
      <c r="S2841" s="336"/>
      <c r="T2841" s="336"/>
      <c r="U2841" s="336"/>
    </row>
    <row r="2842" spans="15:21">
      <c r="O2842" s="336"/>
      <c r="R2842" s="336"/>
      <c r="S2842" s="336"/>
      <c r="T2842" s="336"/>
      <c r="U2842" s="336"/>
    </row>
    <row r="2843" spans="15:21">
      <c r="O2843" s="336"/>
      <c r="R2843" s="336"/>
      <c r="S2843" s="336"/>
      <c r="T2843" s="336"/>
      <c r="U2843" s="336"/>
    </row>
    <row r="2844" spans="15:21">
      <c r="O2844" s="336"/>
      <c r="R2844" s="336"/>
      <c r="S2844" s="336"/>
      <c r="T2844" s="336"/>
      <c r="U2844" s="336"/>
    </row>
    <row r="2845" spans="15:21">
      <c r="O2845" s="336"/>
      <c r="R2845" s="336"/>
      <c r="S2845" s="336"/>
      <c r="T2845" s="336"/>
      <c r="U2845" s="336"/>
    </row>
    <row r="2846" spans="15:21">
      <c r="O2846" s="336"/>
      <c r="R2846" s="336"/>
      <c r="S2846" s="336"/>
      <c r="T2846" s="336"/>
      <c r="U2846" s="336"/>
    </row>
    <row r="2847" spans="15:21">
      <c r="O2847" s="336"/>
      <c r="R2847" s="336"/>
      <c r="S2847" s="336"/>
      <c r="T2847" s="336"/>
      <c r="U2847" s="336"/>
    </row>
    <row r="2848" spans="15:21">
      <c r="O2848" s="336"/>
      <c r="R2848" s="336"/>
      <c r="S2848" s="336"/>
      <c r="T2848" s="336"/>
      <c r="U2848" s="336"/>
    </row>
    <row r="2849" spans="15:21">
      <c r="O2849" s="336"/>
      <c r="R2849" s="336"/>
      <c r="S2849" s="336"/>
      <c r="T2849" s="336"/>
      <c r="U2849" s="336"/>
    </row>
    <row r="2850" spans="15:21">
      <c r="O2850" s="336"/>
      <c r="R2850" s="336"/>
      <c r="S2850" s="336"/>
      <c r="T2850" s="336"/>
      <c r="U2850" s="336"/>
    </row>
    <row r="2851" spans="15:21">
      <c r="O2851" s="336"/>
      <c r="R2851" s="336"/>
      <c r="S2851" s="336"/>
      <c r="T2851" s="336"/>
      <c r="U2851" s="336"/>
    </row>
    <row r="2852" spans="15:21">
      <c r="O2852" s="336"/>
      <c r="R2852" s="336"/>
      <c r="S2852" s="336"/>
      <c r="T2852" s="336"/>
      <c r="U2852" s="336"/>
    </row>
    <row r="2853" spans="15:21">
      <c r="O2853" s="336"/>
      <c r="R2853" s="336"/>
      <c r="S2853" s="336"/>
      <c r="T2853" s="336"/>
      <c r="U2853" s="336"/>
    </row>
    <row r="2854" spans="15:21">
      <c r="O2854" s="336"/>
      <c r="R2854" s="336"/>
      <c r="S2854" s="336"/>
      <c r="T2854" s="336"/>
      <c r="U2854" s="336"/>
    </row>
    <row r="2855" spans="15:21">
      <c r="O2855" s="336"/>
      <c r="R2855" s="336"/>
      <c r="S2855" s="336"/>
      <c r="T2855" s="336"/>
      <c r="U2855" s="336"/>
    </row>
    <row r="2856" spans="15:21">
      <c r="O2856" s="336"/>
      <c r="R2856" s="336"/>
      <c r="S2856" s="336"/>
      <c r="T2856" s="336"/>
      <c r="U2856" s="336"/>
    </row>
    <row r="2857" spans="15:21">
      <c r="O2857" s="336"/>
      <c r="R2857" s="336"/>
      <c r="S2857" s="336"/>
      <c r="T2857" s="336"/>
      <c r="U2857" s="336"/>
    </row>
    <row r="2858" spans="15:21">
      <c r="O2858" s="336"/>
      <c r="R2858" s="336"/>
      <c r="S2858" s="336"/>
      <c r="T2858" s="336"/>
      <c r="U2858" s="336"/>
    </row>
    <row r="2859" spans="15:21">
      <c r="O2859" s="336"/>
      <c r="R2859" s="336"/>
      <c r="S2859" s="336"/>
      <c r="T2859" s="336"/>
      <c r="U2859" s="336"/>
    </row>
    <row r="2860" spans="15:21">
      <c r="O2860" s="336"/>
      <c r="R2860" s="336"/>
      <c r="S2860" s="336"/>
      <c r="T2860" s="336"/>
      <c r="U2860" s="336"/>
    </row>
    <row r="2861" spans="15:21">
      <c r="O2861" s="336"/>
      <c r="R2861" s="336"/>
      <c r="S2861" s="336"/>
      <c r="T2861" s="336"/>
      <c r="U2861" s="336"/>
    </row>
    <row r="2862" spans="15:21">
      <c r="O2862" s="336"/>
      <c r="R2862" s="336"/>
      <c r="S2862" s="336"/>
      <c r="T2862" s="336"/>
      <c r="U2862" s="336"/>
    </row>
    <row r="2863" spans="15:21">
      <c r="O2863" s="336"/>
      <c r="R2863" s="336"/>
      <c r="S2863" s="336"/>
      <c r="T2863" s="336"/>
      <c r="U2863" s="336"/>
    </row>
    <row r="2864" spans="15:21">
      <c r="O2864" s="336"/>
      <c r="R2864" s="336"/>
      <c r="S2864" s="336"/>
      <c r="T2864" s="336"/>
      <c r="U2864" s="336"/>
    </row>
    <row r="2865" spans="15:21">
      <c r="O2865" s="336"/>
      <c r="R2865" s="336"/>
      <c r="S2865" s="336"/>
      <c r="T2865" s="336"/>
      <c r="U2865" s="336"/>
    </row>
    <row r="2866" spans="15:21">
      <c r="O2866" s="336"/>
      <c r="R2866" s="336"/>
      <c r="S2866" s="336"/>
      <c r="T2866" s="336"/>
      <c r="U2866" s="336"/>
    </row>
    <row r="2867" spans="15:21">
      <c r="O2867" s="336"/>
      <c r="R2867" s="336"/>
      <c r="S2867" s="336"/>
      <c r="T2867" s="336"/>
      <c r="U2867" s="336"/>
    </row>
    <row r="2868" spans="15:21">
      <c r="O2868" s="336"/>
      <c r="R2868" s="336"/>
      <c r="S2868" s="336"/>
      <c r="T2868" s="336"/>
      <c r="U2868" s="336"/>
    </row>
    <row r="2869" spans="15:21">
      <c r="O2869" s="336"/>
      <c r="R2869" s="336"/>
      <c r="S2869" s="336"/>
      <c r="T2869" s="336"/>
      <c r="U2869" s="336"/>
    </row>
    <row r="2870" spans="15:21">
      <c r="O2870" s="336"/>
      <c r="R2870" s="336"/>
      <c r="S2870" s="336"/>
      <c r="T2870" s="336"/>
      <c r="U2870" s="336"/>
    </row>
    <row r="2871" spans="15:21">
      <c r="O2871" s="336"/>
      <c r="R2871" s="336"/>
      <c r="S2871" s="336"/>
      <c r="T2871" s="336"/>
      <c r="U2871" s="336"/>
    </row>
    <row r="2872" spans="15:21">
      <c r="O2872" s="336"/>
      <c r="R2872" s="336"/>
      <c r="S2872" s="336"/>
      <c r="T2872" s="336"/>
      <c r="U2872" s="336"/>
    </row>
    <row r="2873" spans="15:21">
      <c r="O2873" s="336"/>
      <c r="R2873" s="336"/>
      <c r="S2873" s="336"/>
      <c r="T2873" s="336"/>
      <c r="U2873" s="336"/>
    </row>
    <row r="2874" spans="15:21">
      <c r="O2874" s="336"/>
      <c r="R2874" s="336"/>
      <c r="S2874" s="336"/>
      <c r="T2874" s="336"/>
      <c r="U2874" s="336"/>
    </row>
    <row r="2875" spans="15:21">
      <c r="O2875" s="336"/>
      <c r="R2875" s="336"/>
      <c r="S2875" s="336"/>
      <c r="T2875" s="336"/>
      <c r="U2875" s="336"/>
    </row>
    <row r="2876" spans="15:21">
      <c r="O2876" s="336"/>
      <c r="R2876" s="336"/>
      <c r="S2876" s="336"/>
      <c r="T2876" s="336"/>
      <c r="U2876" s="336"/>
    </row>
    <row r="2877" spans="15:21">
      <c r="O2877" s="336"/>
      <c r="R2877" s="336"/>
      <c r="S2877" s="336"/>
      <c r="T2877" s="336"/>
      <c r="U2877" s="336"/>
    </row>
    <row r="2878" spans="15:21">
      <c r="O2878" s="336"/>
      <c r="R2878" s="336"/>
      <c r="S2878" s="336"/>
      <c r="T2878" s="336"/>
      <c r="U2878" s="336"/>
    </row>
    <row r="2879" spans="15:21">
      <c r="O2879" s="336"/>
      <c r="R2879" s="336"/>
      <c r="S2879" s="336"/>
      <c r="T2879" s="336"/>
      <c r="U2879" s="336"/>
    </row>
    <row r="2880" spans="15:21">
      <c r="O2880" s="336"/>
      <c r="R2880" s="336"/>
      <c r="S2880" s="336"/>
      <c r="T2880" s="336"/>
      <c r="U2880" s="336"/>
    </row>
    <row r="2881" spans="15:21">
      <c r="O2881" s="336"/>
      <c r="R2881" s="336"/>
      <c r="S2881" s="336"/>
      <c r="T2881" s="336"/>
      <c r="U2881" s="336"/>
    </row>
    <row r="2882" spans="15:21">
      <c r="O2882" s="336"/>
      <c r="R2882" s="336"/>
      <c r="S2882" s="336"/>
      <c r="T2882" s="336"/>
      <c r="U2882" s="336"/>
    </row>
    <row r="2883" spans="15:21">
      <c r="O2883" s="336"/>
      <c r="R2883" s="336"/>
      <c r="S2883" s="336"/>
      <c r="T2883" s="336"/>
      <c r="U2883" s="336"/>
    </row>
    <row r="2884" spans="15:21">
      <c r="O2884" s="336"/>
      <c r="R2884" s="336"/>
      <c r="S2884" s="336"/>
      <c r="T2884" s="336"/>
      <c r="U2884" s="336"/>
    </row>
    <row r="2885" spans="15:21">
      <c r="O2885" s="336"/>
      <c r="R2885" s="336"/>
      <c r="S2885" s="336"/>
      <c r="T2885" s="336"/>
      <c r="U2885" s="336"/>
    </row>
    <row r="2886" spans="15:21">
      <c r="O2886" s="336"/>
      <c r="R2886" s="336"/>
      <c r="S2886" s="336"/>
      <c r="T2886" s="336"/>
      <c r="U2886" s="336"/>
    </row>
    <row r="2887" spans="15:21">
      <c r="O2887" s="336"/>
      <c r="R2887" s="336"/>
      <c r="S2887" s="336"/>
      <c r="T2887" s="336"/>
      <c r="U2887" s="336"/>
    </row>
    <row r="2888" spans="15:21">
      <c r="O2888" s="336"/>
      <c r="R2888" s="336"/>
      <c r="S2888" s="336"/>
      <c r="T2888" s="336"/>
      <c r="U2888" s="336"/>
    </row>
    <row r="2889" spans="15:21">
      <c r="O2889" s="336"/>
      <c r="R2889" s="336"/>
      <c r="S2889" s="336"/>
      <c r="T2889" s="336"/>
      <c r="U2889" s="336"/>
    </row>
    <row r="2890" spans="15:21">
      <c r="O2890" s="336"/>
      <c r="R2890" s="336"/>
      <c r="S2890" s="336"/>
      <c r="T2890" s="336"/>
      <c r="U2890" s="336"/>
    </row>
    <row r="2891" spans="15:21">
      <c r="O2891" s="336"/>
      <c r="R2891" s="336"/>
      <c r="S2891" s="336"/>
      <c r="T2891" s="336"/>
      <c r="U2891" s="336"/>
    </row>
    <row r="2892" spans="15:21">
      <c r="O2892" s="336"/>
      <c r="R2892" s="336"/>
      <c r="S2892" s="336"/>
      <c r="T2892" s="336"/>
      <c r="U2892" s="336"/>
    </row>
    <row r="2893" spans="15:21">
      <c r="O2893" s="336"/>
      <c r="R2893" s="336"/>
      <c r="S2893" s="336"/>
      <c r="T2893" s="336"/>
      <c r="U2893" s="336"/>
    </row>
    <row r="2894" spans="15:21">
      <c r="O2894" s="336"/>
      <c r="R2894" s="336"/>
      <c r="S2894" s="336"/>
      <c r="T2894" s="336"/>
      <c r="U2894" s="336"/>
    </row>
    <row r="2895" spans="15:21">
      <c r="O2895" s="336"/>
      <c r="R2895" s="336"/>
      <c r="S2895" s="336"/>
      <c r="T2895" s="336"/>
      <c r="U2895" s="336"/>
    </row>
    <row r="2896" spans="15:21">
      <c r="O2896" s="336"/>
      <c r="R2896" s="336"/>
      <c r="S2896" s="336"/>
      <c r="T2896" s="336"/>
      <c r="U2896" s="336"/>
    </row>
    <row r="2897" spans="15:21">
      <c r="O2897" s="336"/>
      <c r="R2897" s="336"/>
      <c r="S2897" s="336"/>
      <c r="T2897" s="336"/>
      <c r="U2897" s="336"/>
    </row>
    <row r="2898" spans="15:21">
      <c r="O2898" s="336"/>
      <c r="R2898" s="336"/>
      <c r="S2898" s="336"/>
      <c r="T2898" s="336"/>
      <c r="U2898" s="336"/>
    </row>
    <row r="2899" spans="15:21">
      <c r="O2899" s="336"/>
      <c r="R2899" s="336"/>
      <c r="S2899" s="336"/>
      <c r="T2899" s="336"/>
      <c r="U2899" s="336"/>
    </row>
    <row r="2900" spans="15:21">
      <c r="O2900" s="336"/>
      <c r="R2900" s="336"/>
      <c r="S2900" s="336"/>
      <c r="T2900" s="336"/>
      <c r="U2900" s="336"/>
    </row>
    <row r="2901" spans="15:21">
      <c r="O2901" s="336"/>
      <c r="R2901" s="336"/>
      <c r="S2901" s="336"/>
      <c r="T2901" s="336"/>
      <c r="U2901" s="336"/>
    </row>
    <row r="2902" spans="15:21">
      <c r="O2902" s="336"/>
      <c r="R2902" s="336"/>
      <c r="S2902" s="336"/>
      <c r="T2902" s="336"/>
      <c r="U2902" s="336"/>
    </row>
    <row r="2903" spans="15:21">
      <c r="O2903" s="336"/>
      <c r="R2903" s="336"/>
      <c r="S2903" s="336"/>
      <c r="T2903" s="336"/>
      <c r="U2903" s="336"/>
    </row>
    <row r="2904" spans="15:21">
      <c r="O2904" s="336"/>
      <c r="R2904" s="336"/>
      <c r="S2904" s="336"/>
      <c r="T2904" s="336"/>
      <c r="U2904" s="336"/>
    </row>
    <row r="2905" spans="15:21">
      <c r="O2905" s="336"/>
      <c r="R2905" s="336"/>
      <c r="S2905" s="336"/>
      <c r="T2905" s="336"/>
      <c r="U2905" s="336"/>
    </row>
    <row r="2906" spans="15:21">
      <c r="O2906" s="336"/>
      <c r="R2906" s="336"/>
      <c r="S2906" s="336"/>
      <c r="T2906" s="336"/>
      <c r="U2906" s="336"/>
    </row>
    <row r="2907" spans="15:21">
      <c r="O2907" s="336"/>
      <c r="R2907" s="336"/>
      <c r="S2907" s="336"/>
      <c r="T2907" s="336"/>
      <c r="U2907" s="336"/>
    </row>
    <row r="2908" spans="15:21">
      <c r="O2908" s="336"/>
      <c r="R2908" s="336"/>
      <c r="S2908" s="336"/>
      <c r="T2908" s="336"/>
      <c r="U2908" s="336"/>
    </row>
    <row r="2909" spans="15:21">
      <c r="O2909" s="336"/>
      <c r="R2909" s="336"/>
      <c r="S2909" s="336"/>
      <c r="T2909" s="336"/>
      <c r="U2909" s="336"/>
    </row>
    <row r="2910" spans="15:21">
      <c r="O2910" s="336"/>
      <c r="R2910" s="336"/>
      <c r="S2910" s="336"/>
      <c r="T2910" s="336"/>
      <c r="U2910" s="336"/>
    </row>
    <row r="2911" spans="15:21">
      <c r="O2911" s="336"/>
      <c r="R2911" s="336"/>
      <c r="S2911" s="336"/>
      <c r="T2911" s="336"/>
      <c r="U2911" s="336"/>
    </row>
    <row r="2912" spans="15:21">
      <c r="O2912" s="336"/>
      <c r="R2912" s="336"/>
      <c r="S2912" s="336"/>
      <c r="T2912" s="336"/>
      <c r="U2912" s="336"/>
    </row>
    <row r="2913" spans="15:21">
      <c r="O2913" s="336"/>
      <c r="R2913" s="336"/>
      <c r="S2913" s="336"/>
      <c r="T2913" s="336"/>
      <c r="U2913" s="336"/>
    </row>
    <row r="2914" spans="15:21">
      <c r="O2914" s="336"/>
      <c r="R2914" s="336"/>
      <c r="S2914" s="336"/>
      <c r="T2914" s="336"/>
      <c r="U2914" s="336"/>
    </row>
    <row r="2915" spans="15:21">
      <c r="O2915" s="336"/>
      <c r="R2915" s="336"/>
      <c r="S2915" s="336"/>
      <c r="T2915" s="336"/>
      <c r="U2915" s="336"/>
    </row>
    <row r="2916" spans="15:21">
      <c r="O2916" s="336"/>
      <c r="R2916" s="336"/>
      <c r="S2916" s="336"/>
      <c r="T2916" s="336"/>
      <c r="U2916" s="336"/>
    </row>
    <row r="2917" spans="15:21">
      <c r="O2917" s="336"/>
      <c r="R2917" s="336"/>
      <c r="S2917" s="336"/>
      <c r="T2917" s="336"/>
      <c r="U2917" s="336"/>
    </row>
    <row r="2918" spans="15:21">
      <c r="O2918" s="336"/>
      <c r="R2918" s="336"/>
      <c r="S2918" s="336"/>
      <c r="T2918" s="336"/>
      <c r="U2918" s="336"/>
    </row>
    <row r="2919" spans="15:21">
      <c r="O2919" s="336"/>
      <c r="R2919" s="336"/>
      <c r="S2919" s="336"/>
      <c r="T2919" s="336"/>
      <c r="U2919" s="336"/>
    </row>
    <row r="2920" spans="15:21">
      <c r="O2920" s="336"/>
      <c r="R2920" s="336"/>
      <c r="S2920" s="336"/>
      <c r="T2920" s="336"/>
      <c r="U2920" s="336"/>
    </row>
    <row r="2921" spans="15:21">
      <c r="O2921" s="336"/>
      <c r="R2921" s="336"/>
      <c r="S2921" s="336"/>
      <c r="T2921" s="336"/>
      <c r="U2921" s="336"/>
    </row>
    <row r="2922" spans="15:21">
      <c r="O2922" s="336"/>
      <c r="R2922" s="336"/>
      <c r="S2922" s="336"/>
      <c r="T2922" s="336"/>
      <c r="U2922" s="336"/>
    </row>
    <row r="2923" spans="15:21">
      <c r="O2923" s="336"/>
      <c r="R2923" s="336"/>
      <c r="S2923" s="336"/>
      <c r="T2923" s="336"/>
      <c r="U2923" s="336"/>
    </row>
    <row r="2924" spans="15:21">
      <c r="O2924" s="336"/>
      <c r="R2924" s="336"/>
      <c r="S2924" s="336"/>
      <c r="T2924" s="336"/>
      <c r="U2924" s="336"/>
    </row>
    <row r="2925" spans="15:21">
      <c r="O2925" s="336"/>
      <c r="R2925" s="336"/>
      <c r="S2925" s="336"/>
      <c r="T2925" s="336"/>
      <c r="U2925" s="336"/>
    </row>
    <row r="2926" spans="15:21">
      <c r="O2926" s="336"/>
      <c r="R2926" s="336"/>
      <c r="S2926" s="336"/>
      <c r="T2926" s="336"/>
      <c r="U2926" s="336"/>
    </row>
    <row r="2927" spans="15:21">
      <c r="O2927" s="336"/>
      <c r="R2927" s="336"/>
      <c r="S2927" s="336"/>
      <c r="T2927" s="336"/>
      <c r="U2927" s="336"/>
    </row>
    <row r="2928" spans="15:21">
      <c r="O2928" s="336"/>
      <c r="R2928" s="336"/>
      <c r="S2928" s="336"/>
      <c r="T2928" s="336"/>
      <c r="U2928" s="336"/>
    </row>
    <row r="2929" spans="15:21">
      <c r="O2929" s="336"/>
      <c r="R2929" s="336"/>
      <c r="S2929" s="336"/>
      <c r="T2929" s="336"/>
      <c r="U2929" s="336"/>
    </row>
    <row r="2930" spans="15:21">
      <c r="O2930" s="336"/>
      <c r="R2930" s="336"/>
      <c r="S2930" s="336"/>
      <c r="T2930" s="336"/>
      <c r="U2930" s="336"/>
    </row>
    <row r="2931" spans="15:21">
      <c r="O2931" s="336"/>
      <c r="R2931" s="336"/>
      <c r="S2931" s="336"/>
      <c r="T2931" s="336"/>
      <c r="U2931" s="336"/>
    </row>
    <row r="2932" spans="15:21">
      <c r="O2932" s="336"/>
      <c r="R2932" s="336"/>
      <c r="S2932" s="336"/>
      <c r="T2932" s="336"/>
      <c r="U2932" s="336"/>
    </row>
    <row r="2933" spans="15:21">
      <c r="O2933" s="336"/>
      <c r="R2933" s="336"/>
      <c r="S2933" s="336"/>
      <c r="T2933" s="336"/>
      <c r="U2933" s="336"/>
    </row>
    <row r="2934" spans="15:21">
      <c r="O2934" s="336"/>
      <c r="R2934" s="336"/>
      <c r="S2934" s="336"/>
      <c r="T2934" s="336"/>
      <c r="U2934" s="336"/>
    </row>
    <row r="2935" spans="15:21">
      <c r="O2935" s="336"/>
      <c r="R2935" s="336"/>
      <c r="S2935" s="336"/>
      <c r="T2935" s="336"/>
      <c r="U2935" s="336"/>
    </row>
    <row r="2936" spans="15:21">
      <c r="O2936" s="336"/>
      <c r="R2936" s="336"/>
      <c r="S2936" s="336"/>
      <c r="T2936" s="336"/>
      <c r="U2936" s="336"/>
    </row>
    <row r="2937" spans="15:21">
      <c r="O2937" s="336"/>
      <c r="R2937" s="336"/>
      <c r="S2937" s="336"/>
      <c r="T2937" s="336"/>
      <c r="U2937" s="336"/>
    </row>
    <row r="2938" spans="15:21">
      <c r="O2938" s="336"/>
      <c r="R2938" s="336"/>
      <c r="S2938" s="336"/>
      <c r="T2938" s="336"/>
      <c r="U2938" s="336"/>
    </row>
    <row r="2939" spans="15:21">
      <c r="O2939" s="336"/>
      <c r="R2939" s="336"/>
      <c r="S2939" s="336"/>
      <c r="T2939" s="336"/>
      <c r="U2939" s="336"/>
    </row>
    <row r="2940" spans="15:21">
      <c r="O2940" s="336"/>
      <c r="R2940" s="336"/>
      <c r="S2940" s="336"/>
      <c r="T2940" s="336"/>
      <c r="U2940" s="336"/>
    </row>
    <row r="2941" spans="15:21">
      <c r="O2941" s="336"/>
      <c r="R2941" s="336"/>
      <c r="S2941" s="336"/>
      <c r="T2941" s="336"/>
      <c r="U2941" s="336"/>
    </row>
    <row r="2942" spans="15:21">
      <c r="O2942" s="336"/>
      <c r="R2942" s="336"/>
      <c r="S2942" s="336"/>
      <c r="T2942" s="336"/>
      <c r="U2942" s="336"/>
    </row>
    <row r="2943" spans="15:21">
      <c r="O2943" s="336"/>
      <c r="R2943" s="336"/>
      <c r="S2943" s="336"/>
      <c r="T2943" s="336"/>
      <c r="U2943" s="336"/>
    </row>
    <row r="2944" spans="15:21">
      <c r="O2944" s="336"/>
      <c r="R2944" s="336"/>
      <c r="S2944" s="336"/>
      <c r="T2944" s="336"/>
      <c r="U2944" s="336"/>
    </row>
    <row r="2945" spans="15:21">
      <c r="O2945" s="336"/>
      <c r="R2945" s="336"/>
      <c r="S2945" s="336"/>
      <c r="T2945" s="336"/>
      <c r="U2945" s="336"/>
    </row>
    <row r="2946" spans="15:21">
      <c r="O2946" s="336"/>
      <c r="R2946" s="336"/>
      <c r="S2946" s="336"/>
      <c r="T2946" s="336"/>
      <c r="U2946" s="336"/>
    </row>
    <row r="2947" spans="15:21">
      <c r="O2947" s="336"/>
      <c r="R2947" s="336"/>
      <c r="S2947" s="336"/>
      <c r="T2947" s="336"/>
      <c r="U2947" s="336"/>
    </row>
    <row r="2948" spans="15:21">
      <c r="O2948" s="336"/>
      <c r="R2948" s="336"/>
      <c r="S2948" s="336"/>
      <c r="T2948" s="336"/>
      <c r="U2948" s="336"/>
    </row>
    <row r="2949" spans="15:21">
      <c r="O2949" s="336"/>
      <c r="R2949" s="336"/>
      <c r="S2949" s="336"/>
      <c r="T2949" s="336"/>
      <c r="U2949" s="336"/>
    </row>
    <row r="2950" spans="15:21">
      <c r="O2950" s="336"/>
      <c r="R2950" s="336"/>
      <c r="S2950" s="336"/>
      <c r="T2950" s="336"/>
      <c r="U2950" s="336"/>
    </row>
    <row r="2951" spans="15:21">
      <c r="O2951" s="336"/>
      <c r="R2951" s="336"/>
      <c r="S2951" s="336"/>
      <c r="T2951" s="336"/>
      <c r="U2951" s="336"/>
    </row>
    <row r="2952" spans="15:21">
      <c r="O2952" s="336"/>
      <c r="R2952" s="336"/>
      <c r="S2952" s="336"/>
      <c r="T2952" s="336"/>
      <c r="U2952" s="336"/>
    </row>
    <row r="2953" spans="15:21">
      <c r="O2953" s="336"/>
      <c r="R2953" s="336"/>
      <c r="S2953" s="336"/>
      <c r="T2953" s="336"/>
      <c r="U2953" s="336"/>
    </row>
    <row r="2954" spans="15:21">
      <c r="O2954" s="336"/>
      <c r="R2954" s="336"/>
      <c r="S2954" s="336"/>
      <c r="T2954" s="336"/>
      <c r="U2954" s="336"/>
    </row>
    <row r="2955" spans="15:21">
      <c r="O2955" s="336"/>
      <c r="R2955" s="336"/>
      <c r="S2955" s="336"/>
      <c r="T2955" s="336"/>
      <c r="U2955" s="336"/>
    </row>
    <row r="2956" spans="15:21">
      <c r="O2956" s="336"/>
      <c r="R2956" s="336"/>
      <c r="S2956" s="336"/>
      <c r="T2956" s="336"/>
      <c r="U2956" s="336"/>
    </row>
    <row r="2957" spans="15:21">
      <c r="O2957" s="336"/>
      <c r="R2957" s="336"/>
      <c r="S2957" s="336"/>
      <c r="T2957" s="336"/>
      <c r="U2957" s="336"/>
    </row>
    <row r="2958" spans="15:21">
      <c r="O2958" s="336"/>
      <c r="R2958" s="336"/>
      <c r="S2958" s="336"/>
      <c r="T2958" s="336"/>
      <c r="U2958" s="336"/>
    </row>
    <row r="2959" spans="15:21">
      <c r="O2959" s="336"/>
      <c r="R2959" s="336"/>
      <c r="S2959" s="336"/>
      <c r="T2959" s="336"/>
      <c r="U2959" s="336"/>
    </row>
    <row r="2960" spans="15:21">
      <c r="O2960" s="336"/>
      <c r="R2960" s="336"/>
      <c r="S2960" s="336"/>
      <c r="T2960" s="336"/>
      <c r="U2960" s="336"/>
    </row>
    <row r="2961" spans="15:21">
      <c r="O2961" s="336"/>
      <c r="R2961" s="336"/>
      <c r="S2961" s="336"/>
      <c r="T2961" s="336"/>
      <c r="U2961" s="336"/>
    </row>
    <row r="2962" spans="15:21">
      <c r="O2962" s="336"/>
      <c r="R2962" s="336"/>
      <c r="S2962" s="336"/>
      <c r="T2962" s="336"/>
      <c r="U2962" s="336"/>
    </row>
    <row r="2963" spans="15:21">
      <c r="O2963" s="336"/>
      <c r="R2963" s="336"/>
      <c r="S2963" s="336"/>
      <c r="T2963" s="336"/>
      <c r="U2963" s="336"/>
    </row>
    <row r="2964" spans="15:21">
      <c r="O2964" s="336"/>
      <c r="R2964" s="336"/>
      <c r="S2964" s="336"/>
      <c r="T2964" s="336"/>
      <c r="U2964" s="336"/>
    </row>
    <row r="2965" spans="15:21">
      <c r="O2965" s="336"/>
      <c r="R2965" s="336"/>
      <c r="S2965" s="336"/>
      <c r="T2965" s="336"/>
      <c r="U2965" s="336"/>
    </row>
    <row r="2966" spans="15:21">
      <c r="O2966" s="336"/>
      <c r="R2966" s="336"/>
      <c r="S2966" s="336"/>
      <c r="T2966" s="336"/>
      <c r="U2966" s="336"/>
    </row>
    <row r="2967" spans="15:21">
      <c r="O2967" s="336"/>
      <c r="R2967" s="336"/>
      <c r="S2967" s="336"/>
      <c r="T2967" s="336"/>
      <c r="U2967" s="336"/>
    </row>
    <row r="2968" spans="15:21">
      <c r="O2968" s="336"/>
      <c r="R2968" s="336"/>
      <c r="S2968" s="336"/>
      <c r="T2968" s="336"/>
      <c r="U2968" s="336"/>
    </row>
    <row r="2969" spans="15:21">
      <c r="O2969" s="336"/>
      <c r="R2969" s="336"/>
      <c r="S2969" s="336"/>
      <c r="T2969" s="336"/>
      <c r="U2969" s="336"/>
    </row>
    <row r="2970" spans="15:21">
      <c r="O2970" s="336"/>
      <c r="R2970" s="336"/>
      <c r="S2970" s="336"/>
      <c r="T2970" s="336"/>
      <c r="U2970" s="336"/>
    </row>
    <row r="2971" spans="15:21">
      <c r="O2971" s="336"/>
      <c r="R2971" s="336"/>
      <c r="S2971" s="336"/>
      <c r="T2971" s="336"/>
      <c r="U2971" s="336"/>
    </row>
    <row r="2972" spans="15:21">
      <c r="O2972" s="336"/>
      <c r="R2972" s="336"/>
      <c r="S2972" s="336"/>
      <c r="T2972" s="336"/>
      <c r="U2972" s="336"/>
    </row>
    <row r="2973" spans="15:21">
      <c r="O2973" s="336"/>
      <c r="R2973" s="336"/>
      <c r="S2973" s="336"/>
      <c r="T2973" s="336"/>
      <c r="U2973" s="336"/>
    </row>
    <row r="2974" spans="15:21">
      <c r="O2974" s="336"/>
      <c r="R2974" s="336"/>
      <c r="S2974" s="336"/>
      <c r="T2974" s="336"/>
      <c r="U2974" s="336"/>
    </row>
    <row r="2975" spans="15:21">
      <c r="O2975" s="336"/>
      <c r="R2975" s="336"/>
      <c r="S2975" s="336"/>
      <c r="T2975" s="336"/>
      <c r="U2975" s="336"/>
    </row>
    <row r="2976" spans="15:21">
      <c r="O2976" s="336"/>
      <c r="R2976" s="336"/>
      <c r="S2976" s="336"/>
      <c r="T2976" s="336"/>
      <c r="U2976" s="336"/>
    </row>
    <row r="2977" spans="15:21">
      <c r="O2977" s="336"/>
      <c r="R2977" s="336"/>
      <c r="S2977" s="336"/>
      <c r="T2977" s="336"/>
      <c r="U2977" s="336"/>
    </row>
    <row r="2978" spans="15:21">
      <c r="O2978" s="336"/>
      <c r="R2978" s="336"/>
      <c r="S2978" s="336"/>
      <c r="T2978" s="336"/>
      <c r="U2978" s="336"/>
    </row>
    <row r="2979" spans="15:21">
      <c r="O2979" s="336"/>
      <c r="R2979" s="336"/>
      <c r="S2979" s="336"/>
      <c r="T2979" s="336"/>
      <c r="U2979" s="336"/>
    </row>
    <row r="2980" spans="15:21">
      <c r="O2980" s="336"/>
      <c r="R2980" s="336"/>
      <c r="S2980" s="336"/>
      <c r="T2980" s="336"/>
      <c r="U2980" s="336"/>
    </row>
    <row r="2981" spans="15:21">
      <c r="O2981" s="336"/>
      <c r="R2981" s="336"/>
      <c r="S2981" s="336"/>
      <c r="T2981" s="336"/>
      <c r="U2981" s="336"/>
    </row>
    <row r="2982" spans="15:21">
      <c r="O2982" s="336"/>
      <c r="R2982" s="336"/>
      <c r="S2982" s="336"/>
      <c r="T2982" s="336"/>
      <c r="U2982" s="336"/>
    </row>
    <row r="2983" spans="15:21">
      <c r="O2983" s="336"/>
      <c r="R2983" s="336"/>
      <c r="S2983" s="336"/>
      <c r="T2983" s="336"/>
      <c r="U2983" s="336"/>
    </row>
    <row r="2984" spans="15:21">
      <c r="O2984" s="336"/>
      <c r="R2984" s="336"/>
      <c r="S2984" s="336"/>
      <c r="T2984" s="336"/>
      <c r="U2984" s="336"/>
    </row>
    <row r="2985" spans="15:21">
      <c r="O2985" s="336"/>
      <c r="R2985" s="336"/>
      <c r="S2985" s="336"/>
      <c r="T2985" s="336"/>
      <c r="U2985" s="336"/>
    </row>
    <row r="2986" spans="15:21">
      <c r="O2986" s="336"/>
      <c r="R2986" s="336"/>
      <c r="S2986" s="336"/>
      <c r="T2986" s="336"/>
      <c r="U2986" s="336"/>
    </row>
    <row r="2987" spans="15:21">
      <c r="O2987" s="336"/>
      <c r="R2987" s="336"/>
      <c r="S2987" s="336"/>
      <c r="T2987" s="336"/>
      <c r="U2987" s="336"/>
    </row>
    <row r="2988" spans="15:21">
      <c r="O2988" s="336"/>
      <c r="R2988" s="336"/>
      <c r="S2988" s="336"/>
      <c r="T2988" s="336"/>
      <c r="U2988" s="336"/>
    </row>
    <row r="2989" spans="15:21">
      <c r="O2989" s="336"/>
      <c r="R2989" s="336"/>
      <c r="S2989" s="336"/>
      <c r="T2989" s="336"/>
      <c r="U2989" s="336"/>
    </row>
    <row r="2990" spans="15:21">
      <c r="O2990" s="336"/>
      <c r="R2990" s="336"/>
      <c r="S2990" s="336"/>
      <c r="T2990" s="336"/>
      <c r="U2990" s="336"/>
    </row>
    <row r="2991" spans="15:21">
      <c r="O2991" s="336"/>
      <c r="R2991" s="336"/>
      <c r="S2991" s="336"/>
      <c r="T2991" s="336"/>
      <c r="U2991" s="336"/>
    </row>
    <row r="2992" spans="15:21">
      <c r="O2992" s="336"/>
      <c r="R2992" s="336"/>
      <c r="S2992" s="336"/>
      <c r="T2992" s="336"/>
      <c r="U2992" s="336"/>
    </row>
    <row r="2993" spans="15:21">
      <c r="O2993" s="336"/>
      <c r="R2993" s="336"/>
      <c r="S2993" s="336"/>
      <c r="T2993" s="336"/>
      <c r="U2993" s="336"/>
    </row>
    <row r="2994" spans="15:21">
      <c r="O2994" s="336"/>
      <c r="R2994" s="336"/>
      <c r="S2994" s="336"/>
      <c r="T2994" s="336"/>
      <c r="U2994" s="336"/>
    </row>
    <row r="2995" spans="15:21">
      <c r="O2995" s="336"/>
      <c r="R2995" s="336"/>
      <c r="S2995" s="336"/>
      <c r="T2995" s="336"/>
      <c r="U2995" s="336"/>
    </row>
    <row r="2996" spans="15:21">
      <c r="O2996" s="336"/>
      <c r="R2996" s="336"/>
      <c r="S2996" s="336"/>
      <c r="T2996" s="336"/>
      <c r="U2996" s="336"/>
    </row>
    <row r="2997" spans="15:21">
      <c r="O2997" s="336"/>
      <c r="R2997" s="336"/>
      <c r="S2997" s="336"/>
      <c r="T2997" s="336"/>
      <c r="U2997" s="336"/>
    </row>
    <row r="2998" spans="15:21">
      <c r="O2998" s="336"/>
      <c r="R2998" s="336"/>
      <c r="S2998" s="336"/>
      <c r="T2998" s="336"/>
      <c r="U2998" s="336"/>
    </row>
    <row r="2999" spans="15:21">
      <c r="O2999" s="336"/>
      <c r="R2999" s="336"/>
      <c r="S2999" s="336"/>
      <c r="T2999" s="336"/>
      <c r="U2999" s="336"/>
    </row>
    <row r="3000" spans="15:21">
      <c r="O3000" s="336"/>
      <c r="R3000" s="336"/>
      <c r="S3000" s="336"/>
      <c r="T3000" s="336"/>
      <c r="U3000" s="336"/>
    </row>
    <row r="3001" spans="15:21">
      <c r="O3001" s="336"/>
      <c r="R3001" s="336"/>
      <c r="S3001" s="336"/>
      <c r="T3001" s="336"/>
      <c r="U3001" s="336"/>
    </row>
    <row r="3002" spans="15:21">
      <c r="O3002" s="336"/>
      <c r="R3002" s="336"/>
      <c r="S3002" s="336"/>
      <c r="T3002" s="336"/>
      <c r="U3002" s="336"/>
    </row>
    <row r="3003" spans="15:21">
      <c r="O3003" s="336"/>
      <c r="R3003" s="336"/>
      <c r="S3003" s="336"/>
      <c r="T3003" s="336"/>
      <c r="U3003" s="336"/>
    </row>
    <row r="3004" spans="15:21">
      <c r="O3004" s="336"/>
      <c r="R3004" s="336"/>
      <c r="S3004" s="336"/>
      <c r="T3004" s="336"/>
      <c r="U3004" s="336"/>
    </row>
    <row r="3005" spans="15:21">
      <c r="O3005" s="336"/>
      <c r="R3005" s="336"/>
      <c r="S3005" s="336"/>
      <c r="T3005" s="336"/>
      <c r="U3005" s="336"/>
    </row>
    <row r="3006" spans="15:21">
      <c r="O3006" s="336"/>
      <c r="R3006" s="336"/>
      <c r="S3006" s="336"/>
      <c r="T3006" s="336"/>
      <c r="U3006" s="336"/>
    </row>
    <row r="3007" spans="15:21">
      <c r="O3007" s="336"/>
      <c r="R3007" s="336"/>
      <c r="S3007" s="336"/>
      <c r="T3007" s="336"/>
      <c r="U3007" s="336"/>
    </row>
    <row r="3008" spans="15:21">
      <c r="O3008" s="336"/>
      <c r="R3008" s="336"/>
      <c r="S3008" s="336"/>
      <c r="T3008" s="336"/>
      <c r="U3008" s="336"/>
    </row>
    <row r="3009" spans="15:21">
      <c r="O3009" s="336"/>
      <c r="R3009" s="336"/>
      <c r="S3009" s="336"/>
      <c r="T3009" s="336"/>
      <c r="U3009" s="336"/>
    </row>
    <row r="3010" spans="15:21">
      <c r="O3010" s="336"/>
      <c r="R3010" s="336"/>
      <c r="S3010" s="336"/>
      <c r="T3010" s="336"/>
      <c r="U3010" s="336"/>
    </row>
    <row r="3011" spans="15:21">
      <c r="O3011" s="336"/>
      <c r="R3011" s="336"/>
      <c r="S3011" s="336"/>
      <c r="T3011" s="336"/>
      <c r="U3011" s="336"/>
    </row>
    <row r="3012" spans="15:21">
      <c r="O3012" s="336"/>
      <c r="R3012" s="336"/>
      <c r="S3012" s="336"/>
      <c r="T3012" s="336"/>
      <c r="U3012" s="336"/>
    </row>
    <row r="3013" spans="15:21">
      <c r="O3013" s="336"/>
      <c r="R3013" s="336"/>
      <c r="S3013" s="336"/>
      <c r="T3013" s="336"/>
      <c r="U3013" s="336"/>
    </row>
    <row r="3014" spans="15:21">
      <c r="O3014" s="336"/>
      <c r="R3014" s="336"/>
      <c r="S3014" s="336"/>
      <c r="T3014" s="336"/>
      <c r="U3014" s="336"/>
    </row>
    <row r="3015" spans="15:21">
      <c r="O3015" s="336"/>
      <c r="R3015" s="336"/>
      <c r="S3015" s="336"/>
      <c r="T3015" s="336"/>
      <c r="U3015" s="336"/>
    </row>
    <row r="3016" spans="15:21">
      <c r="O3016" s="336"/>
      <c r="R3016" s="336"/>
      <c r="S3016" s="336"/>
      <c r="T3016" s="336"/>
      <c r="U3016" s="336"/>
    </row>
    <row r="3017" spans="15:21">
      <c r="O3017" s="336"/>
      <c r="R3017" s="336"/>
      <c r="S3017" s="336"/>
      <c r="T3017" s="336"/>
      <c r="U3017" s="336"/>
    </row>
    <row r="3018" spans="15:21">
      <c r="O3018" s="336"/>
      <c r="R3018" s="336"/>
      <c r="S3018" s="336"/>
      <c r="T3018" s="336"/>
      <c r="U3018" s="336"/>
    </row>
    <row r="3019" spans="15:21">
      <c r="O3019" s="336"/>
      <c r="R3019" s="336"/>
      <c r="S3019" s="336"/>
      <c r="T3019" s="336"/>
      <c r="U3019" s="336"/>
    </row>
    <row r="3020" spans="15:21">
      <c r="O3020" s="336"/>
      <c r="R3020" s="336"/>
      <c r="S3020" s="336"/>
      <c r="T3020" s="336"/>
      <c r="U3020" s="336"/>
    </row>
    <row r="3021" spans="15:21">
      <c r="O3021" s="336"/>
      <c r="R3021" s="336"/>
      <c r="S3021" s="336"/>
      <c r="T3021" s="336"/>
      <c r="U3021" s="336"/>
    </row>
    <row r="3022" spans="15:21">
      <c r="O3022" s="336"/>
      <c r="R3022" s="336"/>
      <c r="S3022" s="336"/>
      <c r="T3022" s="336"/>
      <c r="U3022" s="336"/>
    </row>
    <row r="3023" spans="15:21">
      <c r="O3023" s="336"/>
      <c r="R3023" s="336"/>
      <c r="S3023" s="336"/>
      <c r="T3023" s="336"/>
      <c r="U3023" s="336"/>
    </row>
    <row r="3024" spans="15:21">
      <c r="O3024" s="336"/>
      <c r="R3024" s="336"/>
      <c r="S3024" s="336"/>
      <c r="T3024" s="336"/>
      <c r="U3024" s="336"/>
    </row>
    <row r="3025" spans="15:21">
      <c r="O3025" s="336"/>
      <c r="R3025" s="336"/>
      <c r="S3025" s="336"/>
      <c r="T3025" s="336"/>
      <c r="U3025" s="336"/>
    </row>
    <row r="3026" spans="15:21">
      <c r="O3026" s="336"/>
      <c r="R3026" s="336"/>
      <c r="S3026" s="336"/>
      <c r="T3026" s="336"/>
      <c r="U3026" s="336"/>
    </row>
    <row r="3027" spans="15:21">
      <c r="O3027" s="336"/>
      <c r="R3027" s="336"/>
      <c r="S3027" s="336"/>
      <c r="T3027" s="336"/>
      <c r="U3027" s="336"/>
    </row>
    <row r="3028" spans="15:21">
      <c r="O3028" s="336"/>
      <c r="R3028" s="336"/>
      <c r="S3028" s="336"/>
      <c r="T3028" s="336"/>
      <c r="U3028" s="336"/>
    </row>
    <row r="3029" spans="15:21">
      <c r="O3029" s="336"/>
      <c r="R3029" s="336"/>
      <c r="S3029" s="336"/>
      <c r="T3029" s="336"/>
      <c r="U3029" s="336"/>
    </row>
    <row r="3030" spans="15:21">
      <c r="O3030" s="336"/>
      <c r="R3030" s="336"/>
      <c r="S3030" s="336"/>
      <c r="T3030" s="336"/>
      <c r="U3030" s="336"/>
    </row>
    <row r="3031" spans="15:21">
      <c r="O3031" s="336"/>
      <c r="R3031" s="336"/>
      <c r="S3031" s="336"/>
      <c r="T3031" s="336"/>
      <c r="U3031" s="336"/>
    </row>
    <row r="3032" spans="15:21">
      <c r="O3032" s="336"/>
      <c r="R3032" s="336"/>
      <c r="S3032" s="336"/>
      <c r="T3032" s="336"/>
      <c r="U3032" s="336"/>
    </row>
    <row r="3033" spans="15:21">
      <c r="O3033" s="336"/>
      <c r="R3033" s="336"/>
      <c r="S3033" s="336"/>
      <c r="T3033" s="336"/>
      <c r="U3033" s="336"/>
    </row>
    <row r="3034" spans="15:21">
      <c r="O3034" s="336"/>
      <c r="R3034" s="336"/>
      <c r="S3034" s="336"/>
      <c r="T3034" s="336"/>
      <c r="U3034" s="336"/>
    </row>
    <row r="3035" spans="15:21">
      <c r="O3035" s="336"/>
      <c r="R3035" s="336"/>
      <c r="S3035" s="336"/>
      <c r="T3035" s="336"/>
      <c r="U3035" s="336"/>
    </row>
    <row r="3036" spans="15:21">
      <c r="O3036" s="336"/>
      <c r="R3036" s="336"/>
      <c r="S3036" s="336"/>
      <c r="T3036" s="336"/>
      <c r="U3036" s="336"/>
    </row>
    <row r="3037" spans="15:21">
      <c r="O3037" s="336"/>
      <c r="R3037" s="336"/>
      <c r="S3037" s="336"/>
      <c r="T3037" s="336"/>
      <c r="U3037" s="336"/>
    </row>
    <row r="3038" spans="15:21">
      <c r="O3038" s="336"/>
      <c r="R3038" s="336"/>
      <c r="S3038" s="336"/>
      <c r="T3038" s="336"/>
      <c r="U3038" s="336"/>
    </row>
    <row r="3039" spans="15:21">
      <c r="O3039" s="336"/>
      <c r="R3039" s="336"/>
      <c r="S3039" s="336"/>
      <c r="T3039" s="336"/>
      <c r="U3039" s="336"/>
    </row>
    <row r="3040" spans="15:21">
      <c r="O3040" s="336"/>
      <c r="R3040" s="336"/>
      <c r="S3040" s="336"/>
      <c r="T3040" s="336"/>
      <c r="U3040" s="336"/>
    </row>
    <row r="3041" spans="15:21">
      <c r="O3041" s="336"/>
      <c r="R3041" s="336"/>
      <c r="S3041" s="336"/>
      <c r="T3041" s="336"/>
      <c r="U3041" s="336"/>
    </row>
    <row r="3042" spans="15:21">
      <c r="O3042" s="336"/>
      <c r="R3042" s="336"/>
      <c r="S3042" s="336"/>
      <c r="T3042" s="336"/>
      <c r="U3042" s="336"/>
    </row>
    <row r="3043" spans="15:21">
      <c r="O3043" s="336"/>
      <c r="R3043" s="336"/>
      <c r="S3043" s="336"/>
      <c r="T3043" s="336"/>
      <c r="U3043" s="336"/>
    </row>
    <row r="3044" spans="15:21">
      <c r="O3044" s="336"/>
      <c r="R3044" s="336"/>
      <c r="S3044" s="336"/>
      <c r="T3044" s="336"/>
      <c r="U3044" s="336"/>
    </row>
    <row r="3045" spans="15:21">
      <c r="O3045" s="336"/>
      <c r="R3045" s="336"/>
      <c r="S3045" s="336"/>
      <c r="T3045" s="336"/>
      <c r="U3045" s="336"/>
    </row>
    <row r="3046" spans="15:21">
      <c r="O3046" s="336"/>
      <c r="R3046" s="336"/>
      <c r="S3046" s="336"/>
      <c r="T3046" s="336"/>
      <c r="U3046" s="336"/>
    </row>
    <row r="3047" spans="15:21">
      <c r="O3047" s="336"/>
      <c r="R3047" s="336"/>
      <c r="S3047" s="336"/>
      <c r="T3047" s="336"/>
      <c r="U3047" s="336"/>
    </row>
    <row r="3048" spans="15:21">
      <c r="O3048" s="336"/>
      <c r="R3048" s="336"/>
      <c r="S3048" s="336"/>
      <c r="T3048" s="336"/>
      <c r="U3048" s="336"/>
    </row>
    <row r="3049" spans="15:21">
      <c r="O3049" s="336"/>
      <c r="R3049" s="336"/>
      <c r="S3049" s="336"/>
      <c r="T3049" s="336"/>
      <c r="U3049" s="336"/>
    </row>
    <row r="3050" spans="15:21">
      <c r="O3050" s="336"/>
      <c r="R3050" s="336"/>
      <c r="S3050" s="336"/>
      <c r="T3050" s="336"/>
      <c r="U3050" s="336"/>
    </row>
    <row r="3051" spans="15:21">
      <c r="O3051" s="336"/>
      <c r="R3051" s="336"/>
      <c r="S3051" s="336"/>
      <c r="T3051" s="336"/>
      <c r="U3051" s="336"/>
    </row>
    <row r="3052" spans="15:21">
      <c r="O3052" s="336"/>
      <c r="R3052" s="336"/>
      <c r="S3052" s="336"/>
      <c r="T3052" s="336"/>
      <c r="U3052" s="336"/>
    </row>
    <row r="3053" spans="15:21">
      <c r="O3053" s="336"/>
      <c r="R3053" s="336"/>
      <c r="S3053" s="336"/>
      <c r="T3053" s="336"/>
      <c r="U3053" s="336"/>
    </row>
    <row r="3054" spans="15:21">
      <c r="O3054" s="336"/>
      <c r="R3054" s="336"/>
      <c r="S3054" s="336"/>
      <c r="T3054" s="336"/>
      <c r="U3054" s="336"/>
    </row>
    <row r="3055" spans="15:21">
      <c r="O3055" s="336"/>
      <c r="R3055" s="336"/>
      <c r="S3055" s="336"/>
      <c r="T3055" s="336"/>
      <c r="U3055" s="336"/>
    </row>
    <row r="3056" spans="15:21">
      <c r="O3056" s="336"/>
      <c r="R3056" s="336"/>
      <c r="S3056" s="336"/>
      <c r="T3056" s="336"/>
      <c r="U3056" s="336"/>
    </row>
    <row r="3057" spans="15:21">
      <c r="O3057" s="336"/>
      <c r="R3057" s="336"/>
      <c r="S3057" s="336"/>
      <c r="T3057" s="336"/>
      <c r="U3057" s="336"/>
    </row>
    <row r="3058" spans="15:21">
      <c r="O3058" s="336"/>
      <c r="R3058" s="336"/>
      <c r="S3058" s="336"/>
      <c r="T3058" s="336"/>
      <c r="U3058" s="336"/>
    </row>
    <row r="3059" spans="15:21">
      <c r="O3059" s="336"/>
      <c r="R3059" s="336"/>
      <c r="S3059" s="336"/>
      <c r="T3059" s="336"/>
      <c r="U3059" s="336"/>
    </row>
    <row r="3060" spans="15:21">
      <c r="O3060" s="336"/>
      <c r="R3060" s="336"/>
      <c r="S3060" s="336"/>
      <c r="T3060" s="336"/>
      <c r="U3060" s="336"/>
    </row>
    <row r="3061" spans="15:21">
      <c r="O3061" s="336"/>
      <c r="R3061" s="336"/>
      <c r="S3061" s="336"/>
      <c r="T3061" s="336"/>
      <c r="U3061" s="336"/>
    </row>
    <row r="3062" spans="15:21">
      <c r="O3062" s="336"/>
      <c r="R3062" s="336"/>
      <c r="S3062" s="336"/>
      <c r="T3062" s="336"/>
      <c r="U3062" s="336"/>
    </row>
    <row r="3063" spans="15:21">
      <c r="O3063" s="336"/>
      <c r="R3063" s="336"/>
      <c r="S3063" s="336"/>
      <c r="T3063" s="336"/>
      <c r="U3063" s="336"/>
    </row>
    <row r="3064" spans="15:21">
      <c r="O3064" s="336"/>
      <c r="R3064" s="336"/>
      <c r="S3064" s="336"/>
      <c r="T3064" s="336"/>
      <c r="U3064" s="336"/>
    </row>
    <row r="3065" spans="15:21">
      <c r="O3065" s="336"/>
      <c r="R3065" s="336"/>
      <c r="S3065" s="336"/>
      <c r="T3065" s="336"/>
      <c r="U3065" s="336"/>
    </row>
    <row r="3066" spans="15:21">
      <c r="O3066" s="336"/>
      <c r="R3066" s="336"/>
      <c r="S3066" s="336"/>
      <c r="T3066" s="336"/>
      <c r="U3066" s="336"/>
    </row>
    <row r="3067" spans="15:21">
      <c r="O3067" s="336"/>
      <c r="R3067" s="336"/>
      <c r="S3067" s="336"/>
      <c r="T3067" s="336"/>
      <c r="U3067" s="336"/>
    </row>
    <row r="3068" spans="15:21">
      <c r="O3068" s="336"/>
      <c r="R3068" s="336"/>
      <c r="S3068" s="336"/>
      <c r="T3068" s="336"/>
      <c r="U3068" s="336"/>
    </row>
    <row r="3069" spans="15:21">
      <c r="O3069" s="336"/>
      <c r="R3069" s="336"/>
      <c r="S3069" s="336"/>
      <c r="T3069" s="336"/>
      <c r="U3069" s="336"/>
    </row>
    <row r="3070" spans="15:21">
      <c r="O3070" s="336"/>
      <c r="R3070" s="336"/>
      <c r="S3070" s="336"/>
      <c r="T3070" s="336"/>
      <c r="U3070" s="336"/>
    </row>
    <row r="3071" spans="15:21">
      <c r="O3071" s="336"/>
      <c r="R3071" s="336"/>
      <c r="S3071" s="336"/>
      <c r="T3071" s="336"/>
      <c r="U3071" s="336"/>
    </row>
    <row r="3072" spans="15:21">
      <c r="O3072" s="336"/>
      <c r="R3072" s="336"/>
      <c r="S3072" s="336"/>
      <c r="T3072" s="336"/>
      <c r="U3072" s="336"/>
    </row>
    <row r="3073" spans="15:21">
      <c r="O3073" s="336"/>
      <c r="R3073" s="336"/>
      <c r="S3073" s="336"/>
      <c r="T3073" s="336"/>
      <c r="U3073" s="336"/>
    </row>
    <row r="3074" spans="15:21">
      <c r="O3074" s="336"/>
      <c r="R3074" s="336"/>
      <c r="S3074" s="336"/>
      <c r="T3074" s="336"/>
      <c r="U3074" s="336"/>
    </row>
    <row r="3075" spans="15:21">
      <c r="O3075" s="336"/>
      <c r="R3075" s="336"/>
      <c r="S3075" s="336"/>
      <c r="T3075" s="336"/>
      <c r="U3075" s="336"/>
    </row>
    <row r="3076" spans="15:21">
      <c r="O3076" s="336"/>
      <c r="R3076" s="336"/>
      <c r="S3076" s="336"/>
      <c r="T3076" s="336"/>
      <c r="U3076" s="336"/>
    </row>
    <row r="3077" spans="15:21">
      <c r="O3077" s="336"/>
      <c r="R3077" s="336"/>
      <c r="S3077" s="336"/>
      <c r="T3077" s="336"/>
      <c r="U3077" s="336"/>
    </row>
    <row r="3078" spans="15:21">
      <c r="O3078" s="336"/>
      <c r="R3078" s="336"/>
      <c r="S3078" s="336"/>
      <c r="T3078" s="336"/>
      <c r="U3078" s="336"/>
    </row>
    <row r="3079" spans="15:21">
      <c r="O3079" s="336"/>
      <c r="R3079" s="336"/>
      <c r="S3079" s="336"/>
      <c r="T3079" s="336"/>
      <c r="U3079" s="336"/>
    </row>
    <row r="3080" spans="15:21">
      <c r="O3080" s="336"/>
      <c r="R3080" s="336"/>
      <c r="S3080" s="336"/>
      <c r="T3080" s="336"/>
      <c r="U3080" s="336"/>
    </row>
    <row r="3081" spans="15:21">
      <c r="O3081" s="336"/>
      <c r="R3081" s="336"/>
      <c r="S3081" s="336"/>
      <c r="T3081" s="336"/>
      <c r="U3081" s="336"/>
    </row>
    <row r="3082" spans="15:21">
      <c r="O3082" s="336"/>
      <c r="R3082" s="336"/>
      <c r="S3082" s="336"/>
      <c r="T3082" s="336"/>
      <c r="U3082" s="336"/>
    </row>
    <row r="3083" spans="15:21">
      <c r="O3083" s="336"/>
      <c r="R3083" s="336"/>
      <c r="S3083" s="336"/>
      <c r="T3083" s="336"/>
      <c r="U3083" s="336"/>
    </row>
    <row r="3084" spans="15:21">
      <c r="O3084" s="336"/>
      <c r="R3084" s="336"/>
      <c r="S3084" s="336"/>
      <c r="T3084" s="336"/>
      <c r="U3084" s="336"/>
    </row>
    <row r="3085" spans="15:21">
      <c r="O3085" s="336"/>
      <c r="R3085" s="336"/>
      <c r="S3085" s="336"/>
      <c r="T3085" s="336"/>
      <c r="U3085" s="336"/>
    </row>
    <row r="3086" spans="15:21">
      <c r="O3086" s="336"/>
      <c r="R3086" s="336"/>
      <c r="S3086" s="336"/>
      <c r="T3086" s="336"/>
      <c r="U3086" s="336"/>
    </row>
    <row r="3087" spans="15:21">
      <c r="O3087" s="336"/>
      <c r="R3087" s="336"/>
      <c r="S3087" s="336"/>
      <c r="T3087" s="336"/>
      <c r="U3087" s="336"/>
    </row>
    <row r="3088" spans="15:21">
      <c r="O3088" s="336"/>
      <c r="R3088" s="336"/>
      <c r="S3088" s="336"/>
      <c r="T3088" s="336"/>
      <c r="U3088" s="336"/>
    </row>
    <row r="3089" spans="15:21">
      <c r="O3089" s="336"/>
      <c r="R3089" s="336"/>
      <c r="S3089" s="336"/>
      <c r="T3089" s="336"/>
      <c r="U3089" s="336"/>
    </row>
    <row r="3090" spans="15:21">
      <c r="O3090" s="336"/>
      <c r="R3090" s="336"/>
      <c r="S3090" s="336"/>
      <c r="T3090" s="336"/>
      <c r="U3090" s="336"/>
    </row>
    <row r="3091" spans="15:21">
      <c r="O3091" s="336"/>
      <c r="R3091" s="336"/>
      <c r="S3091" s="336"/>
      <c r="T3091" s="336"/>
      <c r="U3091" s="336"/>
    </row>
    <row r="3092" spans="15:21">
      <c r="O3092" s="336"/>
      <c r="R3092" s="336"/>
      <c r="S3092" s="336"/>
      <c r="T3092" s="336"/>
      <c r="U3092" s="336"/>
    </row>
    <row r="3093" spans="15:21">
      <c r="O3093" s="336"/>
      <c r="R3093" s="336"/>
      <c r="S3093" s="336"/>
      <c r="T3093" s="336"/>
      <c r="U3093" s="336"/>
    </row>
    <row r="3094" spans="15:21">
      <c r="O3094" s="336"/>
      <c r="R3094" s="336"/>
      <c r="S3094" s="336"/>
      <c r="T3094" s="336"/>
      <c r="U3094" s="336"/>
    </row>
    <row r="3095" spans="15:21">
      <c r="O3095" s="336"/>
      <c r="R3095" s="336"/>
      <c r="S3095" s="336"/>
      <c r="T3095" s="336"/>
      <c r="U3095" s="336"/>
    </row>
    <row r="3096" spans="15:21">
      <c r="O3096" s="336"/>
      <c r="R3096" s="336"/>
      <c r="S3096" s="336"/>
      <c r="T3096" s="336"/>
      <c r="U3096" s="336"/>
    </row>
    <row r="3097" spans="15:21">
      <c r="O3097" s="336"/>
      <c r="R3097" s="336"/>
      <c r="S3097" s="336"/>
      <c r="T3097" s="336"/>
      <c r="U3097" s="336"/>
    </row>
    <row r="3098" spans="15:21">
      <c r="O3098" s="336"/>
      <c r="R3098" s="336"/>
      <c r="S3098" s="336"/>
      <c r="T3098" s="336"/>
      <c r="U3098" s="336"/>
    </row>
    <row r="3099" spans="15:21">
      <c r="O3099" s="336"/>
      <c r="R3099" s="336"/>
      <c r="S3099" s="336"/>
      <c r="T3099" s="336"/>
      <c r="U3099" s="336"/>
    </row>
    <row r="3100" spans="15:21">
      <c r="O3100" s="336"/>
      <c r="R3100" s="336"/>
      <c r="S3100" s="336"/>
      <c r="T3100" s="336"/>
      <c r="U3100" s="336"/>
    </row>
    <row r="3101" spans="15:21">
      <c r="O3101" s="336"/>
      <c r="R3101" s="336"/>
      <c r="S3101" s="336"/>
      <c r="T3101" s="336"/>
      <c r="U3101" s="336"/>
    </row>
    <row r="3102" spans="15:21">
      <c r="O3102" s="336"/>
      <c r="R3102" s="336"/>
      <c r="S3102" s="336"/>
      <c r="T3102" s="336"/>
      <c r="U3102" s="336"/>
    </row>
    <row r="3103" spans="15:21">
      <c r="O3103" s="336"/>
      <c r="R3103" s="336"/>
      <c r="S3103" s="336"/>
      <c r="T3103" s="336"/>
      <c r="U3103" s="336"/>
    </row>
    <row r="3104" spans="15:21">
      <c r="O3104" s="336"/>
      <c r="R3104" s="336"/>
      <c r="S3104" s="336"/>
      <c r="T3104" s="336"/>
      <c r="U3104" s="336"/>
    </row>
    <row r="3105" spans="15:21">
      <c r="O3105" s="336"/>
      <c r="R3105" s="336"/>
      <c r="S3105" s="336"/>
      <c r="T3105" s="336"/>
      <c r="U3105" s="336"/>
    </row>
    <row r="3106" spans="15:21">
      <c r="O3106" s="336"/>
      <c r="R3106" s="336"/>
      <c r="S3106" s="336"/>
      <c r="T3106" s="336"/>
      <c r="U3106" s="336"/>
    </row>
    <row r="3107" spans="15:21">
      <c r="O3107" s="336"/>
      <c r="R3107" s="336"/>
      <c r="S3107" s="336"/>
      <c r="T3107" s="336"/>
      <c r="U3107" s="336"/>
    </row>
    <row r="3108" spans="15:21">
      <c r="O3108" s="336"/>
      <c r="R3108" s="336"/>
      <c r="S3108" s="336"/>
      <c r="T3108" s="336"/>
      <c r="U3108" s="336"/>
    </row>
    <row r="3109" spans="15:21">
      <c r="O3109" s="336"/>
      <c r="R3109" s="336"/>
      <c r="S3109" s="336"/>
      <c r="T3109" s="336"/>
      <c r="U3109" s="336"/>
    </row>
    <row r="3110" spans="15:21">
      <c r="O3110" s="336"/>
      <c r="R3110" s="336"/>
      <c r="S3110" s="336"/>
      <c r="T3110" s="336"/>
      <c r="U3110" s="336"/>
    </row>
    <row r="3111" spans="15:21">
      <c r="O3111" s="336"/>
      <c r="R3111" s="336"/>
      <c r="S3111" s="336"/>
      <c r="T3111" s="336"/>
      <c r="U3111" s="336"/>
    </row>
    <row r="3112" spans="15:21">
      <c r="O3112" s="336"/>
      <c r="R3112" s="336"/>
      <c r="S3112" s="336"/>
      <c r="T3112" s="336"/>
      <c r="U3112" s="336"/>
    </row>
    <row r="3113" spans="15:21">
      <c r="O3113" s="336"/>
      <c r="R3113" s="336"/>
      <c r="S3113" s="336"/>
      <c r="T3113" s="336"/>
      <c r="U3113" s="336"/>
    </row>
    <row r="3114" spans="15:21">
      <c r="O3114" s="336"/>
      <c r="R3114" s="336"/>
      <c r="S3114" s="336"/>
      <c r="T3114" s="336"/>
      <c r="U3114" s="336"/>
    </row>
    <row r="3115" spans="15:21">
      <c r="O3115" s="336"/>
      <c r="R3115" s="336"/>
      <c r="S3115" s="336"/>
      <c r="T3115" s="336"/>
      <c r="U3115" s="336"/>
    </row>
    <row r="3116" spans="15:21">
      <c r="O3116" s="336"/>
      <c r="R3116" s="336"/>
      <c r="S3116" s="336"/>
      <c r="T3116" s="336"/>
      <c r="U3116" s="336"/>
    </row>
    <row r="3117" spans="15:21">
      <c r="O3117" s="336"/>
      <c r="R3117" s="336"/>
      <c r="S3117" s="336"/>
      <c r="T3117" s="336"/>
      <c r="U3117" s="336"/>
    </row>
    <row r="3118" spans="15:21">
      <c r="O3118" s="336"/>
      <c r="R3118" s="336"/>
      <c r="S3118" s="336"/>
      <c r="T3118" s="336"/>
      <c r="U3118" s="336"/>
    </row>
    <row r="3119" spans="15:21">
      <c r="O3119" s="336"/>
      <c r="R3119" s="336"/>
      <c r="S3119" s="336"/>
      <c r="T3119" s="336"/>
      <c r="U3119" s="336"/>
    </row>
    <row r="3120" spans="15:21">
      <c r="O3120" s="336"/>
      <c r="R3120" s="336"/>
      <c r="S3120" s="336"/>
      <c r="T3120" s="336"/>
      <c r="U3120" s="336"/>
    </row>
    <row r="3121" spans="15:21">
      <c r="O3121" s="336"/>
      <c r="R3121" s="336"/>
      <c r="S3121" s="336"/>
      <c r="T3121" s="336"/>
      <c r="U3121" s="336"/>
    </row>
    <row r="3122" spans="15:21">
      <c r="O3122" s="336"/>
      <c r="R3122" s="336"/>
      <c r="S3122" s="336"/>
      <c r="T3122" s="336"/>
      <c r="U3122" s="336"/>
    </row>
    <row r="3123" spans="15:21">
      <c r="O3123" s="336"/>
      <c r="R3123" s="336"/>
      <c r="S3123" s="336"/>
      <c r="T3123" s="336"/>
      <c r="U3123" s="336"/>
    </row>
    <row r="3124" spans="15:21">
      <c r="O3124" s="336"/>
      <c r="R3124" s="336"/>
      <c r="S3124" s="336"/>
      <c r="T3124" s="336"/>
      <c r="U3124" s="336"/>
    </row>
    <row r="3125" spans="15:21">
      <c r="O3125" s="336"/>
      <c r="R3125" s="336"/>
      <c r="S3125" s="336"/>
      <c r="T3125" s="336"/>
      <c r="U3125" s="336"/>
    </row>
    <row r="3126" spans="15:21">
      <c r="O3126" s="336"/>
      <c r="R3126" s="336"/>
      <c r="S3126" s="336"/>
      <c r="T3126" s="336"/>
      <c r="U3126" s="336"/>
    </row>
    <row r="3127" spans="15:21">
      <c r="O3127" s="336"/>
      <c r="R3127" s="336"/>
      <c r="S3127" s="336"/>
      <c r="T3127" s="336"/>
      <c r="U3127" s="336"/>
    </row>
    <row r="3128" spans="15:21">
      <c r="O3128" s="336"/>
      <c r="R3128" s="336"/>
      <c r="S3128" s="336"/>
      <c r="T3128" s="336"/>
      <c r="U3128" s="336"/>
    </row>
    <row r="3129" spans="15:21">
      <c r="O3129" s="336"/>
      <c r="R3129" s="336"/>
      <c r="S3129" s="336"/>
      <c r="T3129" s="336"/>
      <c r="U3129" s="336"/>
    </row>
    <row r="3130" spans="15:21">
      <c r="O3130" s="336"/>
      <c r="R3130" s="336"/>
      <c r="S3130" s="336"/>
      <c r="T3130" s="336"/>
      <c r="U3130" s="336"/>
    </row>
    <row r="3131" spans="15:21">
      <c r="O3131" s="336"/>
      <c r="R3131" s="336"/>
      <c r="S3131" s="336"/>
      <c r="T3131" s="336"/>
      <c r="U3131" s="336"/>
    </row>
    <row r="3132" spans="15:21">
      <c r="O3132" s="336"/>
      <c r="R3132" s="336"/>
      <c r="S3132" s="336"/>
      <c r="T3132" s="336"/>
      <c r="U3132" s="336"/>
    </row>
    <row r="3133" spans="15:21">
      <c r="O3133" s="336"/>
      <c r="R3133" s="336"/>
      <c r="S3133" s="336"/>
      <c r="T3133" s="336"/>
      <c r="U3133" s="336"/>
    </row>
    <row r="3134" spans="15:21">
      <c r="O3134" s="336"/>
      <c r="R3134" s="336"/>
      <c r="S3134" s="336"/>
      <c r="T3134" s="336"/>
      <c r="U3134" s="336"/>
    </row>
    <row r="3135" spans="15:21">
      <c r="O3135" s="336"/>
      <c r="R3135" s="336"/>
      <c r="S3135" s="336"/>
      <c r="T3135" s="336"/>
      <c r="U3135" s="336"/>
    </row>
    <row r="3136" spans="15:21">
      <c r="O3136" s="336"/>
      <c r="R3136" s="336"/>
      <c r="S3136" s="336"/>
      <c r="T3136" s="336"/>
      <c r="U3136" s="336"/>
    </row>
    <row r="3137" spans="15:21">
      <c r="O3137" s="336"/>
      <c r="R3137" s="336"/>
      <c r="S3137" s="336"/>
      <c r="T3137" s="336"/>
      <c r="U3137" s="336"/>
    </row>
    <row r="3138" spans="15:21">
      <c r="O3138" s="336"/>
      <c r="R3138" s="336"/>
      <c r="S3138" s="336"/>
      <c r="T3138" s="336"/>
      <c r="U3138" s="336"/>
    </row>
    <row r="3139" spans="15:21">
      <c r="O3139" s="336"/>
      <c r="R3139" s="336"/>
      <c r="S3139" s="336"/>
      <c r="T3139" s="336"/>
      <c r="U3139" s="336"/>
    </row>
    <row r="3140" spans="15:21">
      <c r="O3140" s="336"/>
      <c r="R3140" s="336"/>
      <c r="S3140" s="336"/>
      <c r="T3140" s="336"/>
      <c r="U3140" s="336"/>
    </row>
    <row r="3141" spans="15:21">
      <c r="O3141" s="336"/>
      <c r="R3141" s="336"/>
      <c r="S3141" s="336"/>
      <c r="T3141" s="336"/>
      <c r="U3141" s="336"/>
    </row>
    <row r="3142" spans="15:21">
      <c r="O3142" s="336"/>
      <c r="R3142" s="336"/>
      <c r="S3142" s="336"/>
      <c r="T3142" s="336"/>
      <c r="U3142" s="336"/>
    </row>
    <row r="3143" spans="15:21">
      <c r="O3143" s="336"/>
      <c r="R3143" s="336"/>
      <c r="S3143" s="336"/>
      <c r="T3143" s="336"/>
      <c r="U3143" s="336"/>
    </row>
    <row r="3144" spans="15:21">
      <c r="O3144" s="336"/>
      <c r="R3144" s="336"/>
      <c r="S3144" s="336"/>
      <c r="T3144" s="336"/>
      <c r="U3144" s="336"/>
    </row>
    <row r="3145" spans="15:21">
      <c r="O3145" s="336"/>
      <c r="R3145" s="336"/>
      <c r="S3145" s="336"/>
      <c r="T3145" s="336"/>
      <c r="U3145" s="336"/>
    </row>
    <row r="3146" spans="15:21">
      <c r="O3146" s="336"/>
      <c r="R3146" s="336"/>
      <c r="S3146" s="336"/>
      <c r="T3146" s="336"/>
      <c r="U3146" s="336"/>
    </row>
    <row r="3147" spans="15:21">
      <c r="O3147" s="336"/>
      <c r="R3147" s="336"/>
      <c r="S3147" s="336"/>
      <c r="T3147" s="336"/>
      <c r="U3147" s="336"/>
    </row>
    <row r="3148" spans="15:21">
      <c r="O3148" s="336"/>
      <c r="R3148" s="336"/>
      <c r="S3148" s="336"/>
      <c r="T3148" s="336"/>
      <c r="U3148" s="336"/>
    </row>
    <row r="3149" spans="15:21">
      <c r="O3149" s="336"/>
      <c r="R3149" s="336"/>
      <c r="S3149" s="336"/>
      <c r="T3149" s="336"/>
      <c r="U3149" s="336"/>
    </row>
    <row r="3150" spans="15:21">
      <c r="O3150" s="336"/>
      <c r="R3150" s="336"/>
      <c r="S3150" s="336"/>
      <c r="T3150" s="336"/>
      <c r="U3150" s="336"/>
    </row>
    <row r="3151" spans="15:21">
      <c r="O3151" s="336"/>
      <c r="R3151" s="336"/>
      <c r="S3151" s="336"/>
      <c r="T3151" s="336"/>
      <c r="U3151" s="336"/>
    </row>
    <row r="3152" spans="15:21">
      <c r="O3152" s="336"/>
      <c r="R3152" s="336"/>
      <c r="S3152" s="336"/>
      <c r="T3152" s="336"/>
      <c r="U3152" s="336"/>
    </row>
    <row r="3153" spans="15:21">
      <c r="O3153" s="336"/>
      <c r="R3153" s="336"/>
      <c r="S3153" s="336"/>
      <c r="T3153" s="336"/>
      <c r="U3153" s="336"/>
    </row>
    <row r="3154" spans="15:21">
      <c r="O3154" s="336"/>
      <c r="R3154" s="336"/>
      <c r="S3154" s="336"/>
      <c r="T3154" s="336"/>
      <c r="U3154" s="336"/>
    </row>
    <row r="3155" spans="15:21">
      <c r="O3155" s="336"/>
      <c r="R3155" s="336"/>
      <c r="S3155" s="336"/>
      <c r="T3155" s="336"/>
      <c r="U3155" s="336"/>
    </row>
    <row r="3156" spans="15:21">
      <c r="O3156" s="336"/>
      <c r="R3156" s="336"/>
      <c r="S3156" s="336"/>
      <c r="T3156" s="336"/>
      <c r="U3156" s="336"/>
    </row>
    <row r="3157" spans="15:21">
      <c r="O3157" s="336"/>
      <c r="R3157" s="336"/>
      <c r="S3157" s="336"/>
      <c r="T3157" s="336"/>
      <c r="U3157" s="336"/>
    </row>
    <row r="3158" spans="15:21">
      <c r="O3158" s="336"/>
      <c r="R3158" s="336"/>
      <c r="S3158" s="336"/>
      <c r="T3158" s="336"/>
      <c r="U3158" s="336"/>
    </row>
    <row r="3159" spans="15:21">
      <c r="O3159" s="336"/>
      <c r="R3159" s="336"/>
      <c r="S3159" s="336"/>
      <c r="T3159" s="336"/>
      <c r="U3159" s="336"/>
    </row>
    <row r="3160" spans="15:21">
      <c r="O3160" s="336"/>
      <c r="R3160" s="336"/>
      <c r="S3160" s="336"/>
      <c r="T3160" s="336"/>
      <c r="U3160" s="336"/>
    </row>
    <row r="3161" spans="15:21">
      <c r="O3161" s="336"/>
      <c r="R3161" s="336"/>
      <c r="S3161" s="336"/>
      <c r="T3161" s="336"/>
      <c r="U3161" s="336"/>
    </row>
    <row r="3162" spans="15:21">
      <c r="O3162" s="336"/>
      <c r="R3162" s="336"/>
      <c r="S3162" s="336"/>
      <c r="T3162" s="336"/>
      <c r="U3162" s="336"/>
    </row>
    <row r="3163" spans="15:21">
      <c r="O3163" s="336"/>
      <c r="R3163" s="336"/>
      <c r="S3163" s="336"/>
      <c r="T3163" s="336"/>
      <c r="U3163" s="336"/>
    </row>
    <row r="3164" spans="15:21">
      <c r="O3164" s="336"/>
      <c r="R3164" s="336"/>
      <c r="S3164" s="336"/>
      <c r="T3164" s="336"/>
      <c r="U3164" s="336"/>
    </row>
    <row r="3165" spans="15:21">
      <c r="O3165" s="336"/>
      <c r="R3165" s="336"/>
      <c r="S3165" s="336"/>
      <c r="T3165" s="336"/>
      <c r="U3165" s="336"/>
    </row>
    <row r="3166" spans="15:21">
      <c r="O3166" s="336"/>
      <c r="R3166" s="336"/>
      <c r="S3166" s="336"/>
      <c r="T3166" s="336"/>
      <c r="U3166" s="336"/>
    </row>
    <row r="3167" spans="15:21">
      <c r="O3167" s="336"/>
      <c r="R3167" s="336"/>
      <c r="S3167" s="336"/>
      <c r="T3167" s="336"/>
      <c r="U3167" s="336"/>
    </row>
    <row r="3168" spans="15:21">
      <c r="O3168" s="336"/>
      <c r="R3168" s="336"/>
      <c r="S3168" s="336"/>
      <c r="T3168" s="336"/>
      <c r="U3168" s="336"/>
    </row>
    <row r="3169" spans="15:21">
      <c r="O3169" s="336"/>
      <c r="R3169" s="336"/>
      <c r="S3169" s="336"/>
      <c r="T3169" s="336"/>
      <c r="U3169" s="336"/>
    </row>
    <row r="3170" spans="15:21">
      <c r="O3170" s="336"/>
      <c r="R3170" s="336"/>
      <c r="S3170" s="336"/>
      <c r="T3170" s="336"/>
      <c r="U3170" s="336"/>
    </row>
    <row r="3171" spans="15:21">
      <c r="O3171" s="336"/>
      <c r="R3171" s="336"/>
      <c r="S3171" s="336"/>
      <c r="T3171" s="336"/>
      <c r="U3171" s="336"/>
    </row>
    <row r="3172" spans="15:21">
      <c r="O3172" s="336"/>
      <c r="R3172" s="336"/>
      <c r="S3172" s="336"/>
      <c r="T3172" s="336"/>
      <c r="U3172" s="336"/>
    </row>
    <row r="3173" spans="15:21">
      <c r="O3173" s="336"/>
      <c r="R3173" s="336"/>
      <c r="S3173" s="336"/>
      <c r="T3173" s="336"/>
      <c r="U3173" s="336"/>
    </row>
    <row r="3174" spans="15:21">
      <c r="O3174" s="336"/>
      <c r="R3174" s="336"/>
      <c r="S3174" s="336"/>
      <c r="T3174" s="336"/>
      <c r="U3174" s="336"/>
    </row>
    <row r="3175" spans="15:21">
      <c r="O3175" s="336"/>
      <c r="R3175" s="336"/>
      <c r="S3175" s="336"/>
      <c r="T3175" s="336"/>
      <c r="U3175" s="336"/>
    </row>
    <row r="3176" spans="15:21">
      <c r="O3176" s="336"/>
      <c r="R3176" s="336"/>
      <c r="S3176" s="336"/>
      <c r="T3176" s="336"/>
      <c r="U3176" s="336"/>
    </row>
    <row r="3177" spans="15:21">
      <c r="O3177" s="336"/>
      <c r="R3177" s="336"/>
      <c r="S3177" s="336"/>
      <c r="T3177" s="336"/>
      <c r="U3177" s="336"/>
    </row>
    <row r="3178" spans="15:21">
      <c r="O3178" s="336"/>
      <c r="R3178" s="336"/>
      <c r="S3178" s="336"/>
      <c r="T3178" s="336"/>
      <c r="U3178" s="336"/>
    </row>
    <row r="3179" spans="15:21">
      <c r="O3179" s="336"/>
      <c r="R3179" s="336"/>
      <c r="S3179" s="336"/>
      <c r="T3179" s="336"/>
      <c r="U3179" s="336"/>
    </row>
    <row r="3180" spans="15:21">
      <c r="O3180" s="336"/>
      <c r="R3180" s="336"/>
      <c r="S3180" s="336"/>
      <c r="T3180" s="336"/>
      <c r="U3180" s="336"/>
    </row>
    <row r="3181" spans="15:21">
      <c r="O3181" s="336"/>
      <c r="R3181" s="336"/>
      <c r="S3181" s="336"/>
      <c r="T3181" s="336"/>
      <c r="U3181" s="336"/>
    </row>
    <row r="3182" spans="15:21">
      <c r="O3182" s="336"/>
      <c r="R3182" s="336"/>
      <c r="S3182" s="336"/>
      <c r="T3182" s="336"/>
      <c r="U3182" s="336"/>
    </row>
    <row r="3183" spans="15:21">
      <c r="O3183" s="336"/>
      <c r="R3183" s="336"/>
      <c r="S3183" s="336"/>
      <c r="T3183" s="336"/>
      <c r="U3183" s="336"/>
    </row>
    <row r="3184" spans="15:21">
      <c r="O3184" s="336"/>
      <c r="R3184" s="336"/>
      <c r="S3184" s="336"/>
      <c r="T3184" s="336"/>
      <c r="U3184" s="336"/>
    </row>
    <row r="3185" spans="15:21">
      <c r="O3185" s="336"/>
      <c r="R3185" s="336"/>
      <c r="S3185" s="336"/>
      <c r="T3185" s="336"/>
      <c r="U3185" s="336"/>
    </row>
    <row r="3186" spans="15:21">
      <c r="O3186" s="336"/>
      <c r="R3186" s="336"/>
      <c r="S3186" s="336"/>
      <c r="T3186" s="336"/>
      <c r="U3186" s="336"/>
    </row>
    <row r="3187" spans="15:21">
      <c r="O3187" s="336"/>
      <c r="R3187" s="336"/>
      <c r="S3187" s="336"/>
      <c r="T3187" s="336"/>
      <c r="U3187" s="336"/>
    </row>
    <row r="3188" spans="15:21">
      <c r="O3188" s="336"/>
      <c r="R3188" s="336"/>
      <c r="S3188" s="336"/>
      <c r="T3188" s="336"/>
      <c r="U3188" s="336"/>
    </row>
    <row r="3189" spans="15:21">
      <c r="O3189" s="336"/>
      <c r="R3189" s="336"/>
      <c r="S3189" s="336"/>
      <c r="T3189" s="336"/>
      <c r="U3189" s="336"/>
    </row>
    <row r="3190" spans="15:21">
      <c r="O3190" s="336"/>
      <c r="R3190" s="336"/>
      <c r="S3190" s="336"/>
      <c r="T3190" s="336"/>
      <c r="U3190" s="336"/>
    </row>
    <row r="3191" spans="15:21">
      <c r="O3191" s="336"/>
      <c r="R3191" s="336"/>
      <c r="S3191" s="336"/>
      <c r="T3191" s="336"/>
      <c r="U3191" s="336"/>
    </row>
    <row r="3192" spans="15:21">
      <c r="O3192" s="336"/>
      <c r="R3192" s="336"/>
      <c r="S3192" s="336"/>
      <c r="T3192" s="336"/>
      <c r="U3192" s="336"/>
    </row>
    <row r="3193" spans="15:21">
      <c r="O3193" s="336"/>
      <c r="R3193" s="336"/>
      <c r="S3193" s="336"/>
      <c r="T3193" s="336"/>
      <c r="U3193" s="336"/>
    </row>
    <row r="3194" spans="15:21">
      <c r="O3194" s="336"/>
      <c r="R3194" s="336"/>
      <c r="S3194" s="336"/>
      <c r="T3194" s="336"/>
      <c r="U3194" s="336"/>
    </row>
    <row r="3195" spans="15:21">
      <c r="O3195" s="336"/>
      <c r="R3195" s="336"/>
      <c r="S3195" s="336"/>
      <c r="T3195" s="336"/>
      <c r="U3195" s="336"/>
    </row>
    <row r="3196" spans="15:21">
      <c r="O3196" s="336"/>
      <c r="R3196" s="336"/>
      <c r="S3196" s="336"/>
      <c r="T3196" s="336"/>
      <c r="U3196" s="336"/>
    </row>
    <row r="3197" spans="15:21">
      <c r="O3197" s="336"/>
      <c r="R3197" s="336"/>
      <c r="S3197" s="336"/>
      <c r="T3197" s="336"/>
      <c r="U3197" s="336"/>
    </row>
    <row r="3198" spans="15:21">
      <c r="O3198" s="336"/>
      <c r="R3198" s="336"/>
      <c r="S3198" s="336"/>
      <c r="T3198" s="336"/>
      <c r="U3198" s="336"/>
    </row>
    <row r="3199" spans="15:21">
      <c r="O3199" s="336"/>
      <c r="R3199" s="336"/>
      <c r="S3199" s="336"/>
      <c r="T3199" s="336"/>
      <c r="U3199" s="336"/>
    </row>
    <row r="3200" spans="15:21">
      <c r="O3200" s="336"/>
      <c r="R3200" s="336"/>
      <c r="S3200" s="336"/>
      <c r="T3200" s="336"/>
      <c r="U3200" s="336"/>
    </row>
    <row r="3201" spans="15:21">
      <c r="O3201" s="336"/>
      <c r="R3201" s="336"/>
      <c r="S3201" s="336"/>
      <c r="T3201" s="336"/>
      <c r="U3201" s="336"/>
    </row>
    <row r="3202" spans="15:21">
      <c r="O3202" s="336"/>
      <c r="R3202" s="336"/>
      <c r="S3202" s="336"/>
      <c r="T3202" s="336"/>
      <c r="U3202" s="336"/>
    </row>
    <row r="3203" spans="15:21">
      <c r="O3203" s="336"/>
      <c r="R3203" s="336"/>
      <c r="S3203" s="336"/>
      <c r="T3203" s="336"/>
      <c r="U3203" s="336"/>
    </row>
    <row r="3204" spans="15:21">
      <c r="O3204" s="336"/>
      <c r="R3204" s="336"/>
      <c r="S3204" s="336"/>
      <c r="T3204" s="336"/>
      <c r="U3204" s="336"/>
    </row>
    <row r="3205" spans="15:21">
      <c r="O3205" s="336"/>
      <c r="R3205" s="336"/>
      <c r="S3205" s="336"/>
      <c r="T3205" s="336"/>
      <c r="U3205" s="336"/>
    </row>
    <row r="3206" spans="15:21">
      <c r="O3206" s="336"/>
      <c r="R3206" s="336"/>
      <c r="S3206" s="336"/>
      <c r="T3206" s="336"/>
      <c r="U3206" s="336"/>
    </row>
    <row r="3207" spans="15:21">
      <c r="O3207" s="336"/>
      <c r="R3207" s="336"/>
      <c r="S3207" s="336"/>
      <c r="T3207" s="336"/>
      <c r="U3207" s="336"/>
    </row>
    <row r="3208" spans="15:21">
      <c r="O3208" s="336"/>
      <c r="R3208" s="336"/>
      <c r="S3208" s="336"/>
      <c r="T3208" s="336"/>
      <c r="U3208" s="336"/>
    </row>
    <row r="3209" spans="15:21">
      <c r="O3209" s="336"/>
      <c r="R3209" s="336"/>
      <c r="S3209" s="336"/>
      <c r="T3209" s="336"/>
      <c r="U3209" s="336"/>
    </row>
    <row r="3210" spans="15:21">
      <c r="O3210" s="336"/>
      <c r="R3210" s="336"/>
      <c r="S3210" s="336"/>
      <c r="T3210" s="336"/>
      <c r="U3210" s="336"/>
    </row>
    <row r="3211" spans="15:21">
      <c r="O3211" s="336"/>
      <c r="R3211" s="336"/>
      <c r="S3211" s="336"/>
      <c r="T3211" s="336"/>
      <c r="U3211" s="336"/>
    </row>
    <row r="3212" spans="15:21">
      <c r="O3212" s="336"/>
      <c r="R3212" s="336"/>
      <c r="S3212" s="336"/>
      <c r="T3212" s="336"/>
      <c r="U3212" s="336"/>
    </row>
    <row r="3213" spans="15:21">
      <c r="O3213" s="336"/>
      <c r="R3213" s="336"/>
      <c r="S3213" s="336"/>
      <c r="T3213" s="336"/>
      <c r="U3213" s="336"/>
    </row>
    <row r="3214" spans="15:21">
      <c r="O3214" s="336"/>
      <c r="R3214" s="336"/>
      <c r="S3214" s="336"/>
      <c r="T3214" s="336"/>
      <c r="U3214" s="336"/>
    </row>
    <row r="3215" spans="15:21">
      <c r="O3215" s="336"/>
      <c r="R3215" s="336"/>
      <c r="S3215" s="336"/>
      <c r="T3215" s="336"/>
      <c r="U3215" s="336"/>
    </row>
    <row r="3216" spans="15:21">
      <c r="O3216" s="336"/>
      <c r="R3216" s="336"/>
      <c r="S3216" s="336"/>
      <c r="T3216" s="336"/>
      <c r="U3216" s="336"/>
    </row>
    <row r="3217" spans="15:21">
      <c r="O3217" s="336"/>
      <c r="R3217" s="336"/>
      <c r="S3217" s="336"/>
      <c r="T3217" s="336"/>
      <c r="U3217" s="336"/>
    </row>
    <row r="3218" spans="15:21">
      <c r="O3218" s="336"/>
      <c r="R3218" s="336"/>
      <c r="S3218" s="336"/>
      <c r="T3218" s="336"/>
      <c r="U3218" s="336"/>
    </row>
    <row r="3219" spans="15:21">
      <c r="O3219" s="336"/>
      <c r="R3219" s="336"/>
      <c r="S3219" s="336"/>
      <c r="T3219" s="336"/>
      <c r="U3219" s="336"/>
    </row>
    <row r="3220" spans="15:21">
      <c r="O3220" s="336"/>
      <c r="R3220" s="336"/>
      <c r="S3220" s="336"/>
      <c r="T3220" s="336"/>
      <c r="U3220" s="336"/>
    </row>
    <row r="3221" spans="15:21">
      <c r="O3221" s="336"/>
      <c r="R3221" s="336"/>
      <c r="S3221" s="336"/>
      <c r="T3221" s="336"/>
      <c r="U3221" s="336"/>
    </row>
    <row r="3222" spans="15:21">
      <c r="O3222" s="336"/>
      <c r="R3222" s="336"/>
      <c r="S3222" s="336"/>
      <c r="T3222" s="336"/>
      <c r="U3222" s="336"/>
    </row>
    <row r="3223" spans="15:21">
      <c r="O3223" s="336"/>
      <c r="R3223" s="336"/>
      <c r="S3223" s="336"/>
      <c r="T3223" s="336"/>
      <c r="U3223" s="336"/>
    </row>
    <row r="3224" spans="15:21">
      <c r="O3224" s="336"/>
      <c r="R3224" s="336"/>
      <c r="S3224" s="336"/>
      <c r="T3224" s="336"/>
      <c r="U3224" s="336"/>
    </row>
    <row r="3225" spans="15:21">
      <c r="O3225" s="336"/>
      <c r="R3225" s="336"/>
      <c r="S3225" s="336"/>
      <c r="T3225" s="336"/>
      <c r="U3225" s="336"/>
    </row>
    <row r="3226" spans="15:21">
      <c r="O3226" s="336"/>
      <c r="R3226" s="336"/>
      <c r="S3226" s="336"/>
      <c r="T3226" s="336"/>
      <c r="U3226" s="336"/>
    </row>
    <row r="3227" spans="15:21">
      <c r="O3227" s="336"/>
      <c r="R3227" s="336"/>
      <c r="S3227" s="336"/>
      <c r="T3227" s="336"/>
      <c r="U3227" s="336"/>
    </row>
    <row r="3228" spans="15:21">
      <c r="O3228" s="336"/>
      <c r="R3228" s="336"/>
      <c r="S3228" s="336"/>
      <c r="T3228" s="336"/>
      <c r="U3228" s="336"/>
    </row>
    <row r="3229" spans="15:21">
      <c r="O3229" s="336"/>
      <c r="R3229" s="336"/>
      <c r="S3229" s="336"/>
      <c r="T3229" s="336"/>
      <c r="U3229" s="336"/>
    </row>
    <row r="3230" spans="15:21">
      <c r="O3230" s="336"/>
      <c r="R3230" s="336"/>
      <c r="S3230" s="336"/>
      <c r="T3230" s="336"/>
      <c r="U3230" s="336"/>
    </row>
    <row r="3231" spans="15:21">
      <c r="O3231" s="336"/>
      <c r="R3231" s="336"/>
      <c r="S3231" s="336"/>
      <c r="T3231" s="336"/>
      <c r="U3231" s="336"/>
    </row>
    <row r="3232" spans="15:21">
      <c r="O3232" s="336"/>
      <c r="R3232" s="336"/>
      <c r="S3232" s="336"/>
      <c r="T3232" s="336"/>
      <c r="U3232" s="336"/>
    </row>
    <row r="3233" spans="15:21">
      <c r="O3233" s="336"/>
      <c r="R3233" s="336"/>
      <c r="S3233" s="336"/>
      <c r="T3233" s="336"/>
      <c r="U3233" s="336"/>
    </row>
    <row r="3234" spans="15:21">
      <c r="O3234" s="336"/>
      <c r="R3234" s="336"/>
      <c r="S3234" s="336"/>
      <c r="T3234" s="336"/>
      <c r="U3234" s="336"/>
    </row>
    <row r="3235" spans="15:21">
      <c r="O3235" s="336"/>
      <c r="R3235" s="336"/>
      <c r="S3235" s="336"/>
      <c r="T3235" s="336"/>
      <c r="U3235" s="336"/>
    </row>
    <row r="3236" spans="15:21">
      <c r="O3236" s="336"/>
      <c r="R3236" s="336"/>
      <c r="S3236" s="336"/>
      <c r="T3236" s="336"/>
      <c r="U3236" s="336"/>
    </row>
    <row r="3237" spans="15:21">
      <c r="O3237" s="336"/>
      <c r="R3237" s="336"/>
      <c r="S3237" s="336"/>
      <c r="T3237" s="336"/>
      <c r="U3237" s="336"/>
    </row>
    <row r="3238" spans="15:21">
      <c r="O3238" s="336"/>
      <c r="R3238" s="336"/>
      <c r="S3238" s="336"/>
      <c r="T3238" s="336"/>
      <c r="U3238" s="336"/>
    </row>
    <row r="3239" spans="15:21">
      <c r="O3239" s="336"/>
      <c r="R3239" s="336"/>
      <c r="S3239" s="336"/>
      <c r="T3239" s="336"/>
      <c r="U3239" s="336"/>
    </row>
    <row r="3240" spans="15:21">
      <c r="O3240" s="336"/>
      <c r="R3240" s="336"/>
      <c r="S3240" s="336"/>
      <c r="T3240" s="336"/>
      <c r="U3240" s="336"/>
    </row>
    <row r="3241" spans="15:21">
      <c r="O3241" s="336"/>
      <c r="R3241" s="336"/>
      <c r="S3241" s="336"/>
      <c r="T3241" s="336"/>
      <c r="U3241" s="336"/>
    </row>
    <row r="3242" spans="15:21">
      <c r="O3242" s="336"/>
      <c r="R3242" s="336"/>
      <c r="S3242" s="336"/>
      <c r="T3242" s="336"/>
      <c r="U3242" s="336"/>
    </row>
    <row r="3243" spans="15:21">
      <c r="O3243" s="336"/>
      <c r="R3243" s="336"/>
      <c r="S3243" s="336"/>
      <c r="T3243" s="336"/>
      <c r="U3243" s="336"/>
    </row>
    <row r="3244" spans="15:21">
      <c r="O3244" s="336"/>
      <c r="R3244" s="336"/>
      <c r="S3244" s="336"/>
      <c r="T3244" s="336"/>
      <c r="U3244" s="336"/>
    </row>
    <row r="3245" spans="15:21">
      <c r="O3245" s="336"/>
      <c r="R3245" s="336"/>
      <c r="S3245" s="336"/>
      <c r="T3245" s="336"/>
      <c r="U3245" s="336"/>
    </row>
    <row r="3246" spans="15:21">
      <c r="O3246" s="336"/>
      <c r="R3246" s="336"/>
      <c r="S3246" s="336"/>
      <c r="T3246" s="336"/>
      <c r="U3246" s="336"/>
    </row>
    <row r="3247" spans="15:21">
      <c r="O3247" s="336"/>
      <c r="R3247" s="336"/>
      <c r="S3247" s="336"/>
      <c r="T3247" s="336"/>
      <c r="U3247" s="336"/>
    </row>
    <row r="3248" spans="15:21">
      <c r="O3248" s="336"/>
      <c r="R3248" s="336"/>
      <c r="S3248" s="336"/>
      <c r="T3248" s="336"/>
      <c r="U3248" s="336"/>
    </row>
    <row r="3249" spans="15:21">
      <c r="O3249" s="336"/>
      <c r="R3249" s="336"/>
      <c r="S3249" s="336"/>
      <c r="T3249" s="336"/>
      <c r="U3249" s="336"/>
    </row>
    <row r="3250" spans="15:21">
      <c r="O3250" s="336"/>
      <c r="R3250" s="336"/>
      <c r="S3250" s="336"/>
      <c r="T3250" s="336"/>
      <c r="U3250" s="336"/>
    </row>
    <row r="3251" spans="15:21">
      <c r="O3251" s="336"/>
      <c r="R3251" s="336"/>
      <c r="S3251" s="336"/>
      <c r="T3251" s="336"/>
      <c r="U3251" s="336"/>
    </row>
    <row r="3252" spans="15:21">
      <c r="O3252" s="336"/>
      <c r="R3252" s="336"/>
      <c r="S3252" s="336"/>
      <c r="T3252" s="336"/>
      <c r="U3252" s="336"/>
    </row>
    <row r="3253" spans="15:21">
      <c r="O3253" s="336"/>
      <c r="R3253" s="336"/>
      <c r="S3253" s="336"/>
      <c r="T3253" s="336"/>
      <c r="U3253" s="336"/>
    </row>
    <row r="3254" spans="15:21">
      <c r="O3254" s="336"/>
      <c r="R3254" s="336"/>
      <c r="S3254" s="336"/>
      <c r="T3254" s="336"/>
      <c r="U3254" s="336"/>
    </row>
    <row r="3255" spans="15:21">
      <c r="O3255" s="336"/>
      <c r="R3255" s="336"/>
      <c r="S3255" s="336"/>
      <c r="T3255" s="336"/>
      <c r="U3255" s="336"/>
    </row>
    <row r="3256" spans="15:21">
      <c r="O3256" s="336"/>
      <c r="R3256" s="336"/>
      <c r="S3256" s="336"/>
      <c r="T3256" s="336"/>
      <c r="U3256" s="336"/>
    </row>
    <row r="3257" spans="15:21">
      <c r="O3257" s="336"/>
      <c r="R3257" s="336"/>
      <c r="S3257" s="336"/>
      <c r="T3257" s="336"/>
      <c r="U3257" s="336"/>
    </row>
    <row r="3258" spans="15:21">
      <c r="O3258" s="336"/>
      <c r="R3258" s="336"/>
      <c r="S3258" s="336"/>
      <c r="T3258" s="336"/>
      <c r="U3258" s="336"/>
    </row>
    <row r="3259" spans="15:21">
      <c r="O3259" s="336"/>
      <c r="R3259" s="336"/>
      <c r="S3259" s="336"/>
      <c r="T3259" s="336"/>
      <c r="U3259" s="336"/>
    </row>
    <row r="3260" spans="15:21">
      <c r="O3260" s="336"/>
      <c r="R3260" s="336"/>
      <c r="S3260" s="336"/>
      <c r="T3260" s="336"/>
      <c r="U3260" s="336"/>
    </row>
    <row r="3261" spans="15:21">
      <c r="O3261" s="336"/>
      <c r="R3261" s="336"/>
      <c r="S3261" s="336"/>
      <c r="T3261" s="336"/>
      <c r="U3261" s="336"/>
    </row>
    <row r="3262" spans="15:21">
      <c r="O3262" s="336"/>
      <c r="R3262" s="336"/>
      <c r="S3262" s="336"/>
      <c r="T3262" s="336"/>
      <c r="U3262" s="336"/>
    </row>
    <row r="3263" spans="15:21">
      <c r="O3263" s="336"/>
      <c r="R3263" s="336"/>
      <c r="S3263" s="336"/>
      <c r="T3263" s="336"/>
      <c r="U3263" s="336"/>
    </row>
    <row r="3264" spans="15:21">
      <c r="O3264" s="336"/>
      <c r="R3264" s="336"/>
      <c r="S3264" s="336"/>
      <c r="T3264" s="336"/>
      <c r="U3264" s="336"/>
    </row>
    <row r="3265" spans="15:21">
      <c r="O3265" s="336"/>
      <c r="R3265" s="336"/>
      <c r="S3265" s="336"/>
      <c r="T3265" s="336"/>
      <c r="U3265" s="336"/>
    </row>
    <row r="3266" spans="15:21">
      <c r="O3266" s="336"/>
      <c r="R3266" s="336"/>
      <c r="S3266" s="336"/>
      <c r="T3266" s="336"/>
      <c r="U3266" s="336"/>
    </row>
    <row r="3267" spans="15:21">
      <c r="O3267" s="336"/>
      <c r="R3267" s="336"/>
      <c r="S3267" s="336"/>
      <c r="T3267" s="336"/>
      <c r="U3267" s="336"/>
    </row>
    <row r="3268" spans="15:21">
      <c r="O3268" s="336"/>
      <c r="R3268" s="336"/>
      <c r="S3268" s="336"/>
      <c r="T3268" s="336"/>
      <c r="U3268" s="336"/>
    </row>
    <row r="3269" spans="15:21">
      <c r="O3269" s="336"/>
      <c r="R3269" s="336"/>
      <c r="S3269" s="336"/>
      <c r="T3269" s="336"/>
      <c r="U3269" s="336"/>
    </row>
    <row r="3270" spans="15:21">
      <c r="O3270" s="336"/>
      <c r="R3270" s="336"/>
      <c r="S3270" s="336"/>
      <c r="T3270" s="336"/>
      <c r="U3270" s="336"/>
    </row>
    <row r="3271" spans="15:21">
      <c r="O3271" s="336"/>
      <c r="R3271" s="336"/>
      <c r="S3271" s="336"/>
      <c r="T3271" s="336"/>
      <c r="U3271" s="336"/>
    </row>
    <row r="3272" spans="15:21">
      <c r="O3272" s="336"/>
      <c r="R3272" s="336"/>
      <c r="S3272" s="336"/>
      <c r="T3272" s="336"/>
      <c r="U3272" s="336"/>
    </row>
    <row r="3273" spans="15:21">
      <c r="O3273" s="336"/>
      <c r="R3273" s="336"/>
      <c r="S3273" s="336"/>
      <c r="T3273" s="336"/>
      <c r="U3273" s="336"/>
    </row>
    <row r="3274" spans="15:21">
      <c r="O3274" s="336"/>
      <c r="R3274" s="336"/>
      <c r="S3274" s="336"/>
      <c r="T3274" s="336"/>
      <c r="U3274" s="336"/>
    </row>
    <row r="3275" spans="15:21">
      <c r="O3275" s="336"/>
      <c r="R3275" s="336"/>
      <c r="S3275" s="336"/>
      <c r="T3275" s="336"/>
      <c r="U3275" s="336"/>
    </row>
    <row r="3276" spans="15:21">
      <c r="O3276" s="336"/>
      <c r="R3276" s="336"/>
      <c r="S3276" s="336"/>
      <c r="T3276" s="336"/>
      <c r="U3276" s="336"/>
    </row>
    <row r="3277" spans="15:21">
      <c r="O3277" s="336"/>
      <c r="R3277" s="336"/>
      <c r="S3277" s="336"/>
      <c r="T3277" s="336"/>
      <c r="U3277" s="336"/>
    </row>
    <row r="3278" spans="15:21">
      <c r="O3278" s="336"/>
      <c r="R3278" s="336"/>
      <c r="S3278" s="336"/>
      <c r="T3278" s="336"/>
      <c r="U3278" s="336"/>
    </row>
    <row r="3279" spans="15:21">
      <c r="O3279" s="336"/>
      <c r="R3279" s="336"/>
      <c r="S3279" s="336"/>
      <c r="T3279" s="336"/>
      <c r="U3279" s="336"/>
    </row>
    <row r="3280" spans="15:21">
      <c r="O3280" s="336"/>
      <c r="R3280" s="336"/>
      <c r="S3280" s="336"/>
      <c r="T3280" s="336"/>
      <c r="U3280" s="336"/>
    </row>
    <row r="3281" spans="15:21">
      <c r="O3281" s="336"/>
      <c r="R3281" s="336"/>
      <c r="S3281" s="336"/>
      <c r="T3281" s="336"/>
      <c r="U3281" s="336"/>
    </row>
    <row r="3282" spans="15:21">
      <c r="O3282" s="336"/>
      <c r="R3282" s="336"/>
      <c r="S3282" s="336"/>
      <c r="T3282" s="336"/>
      <c r="U3282" s="336"/>
    </row>
    <row r="3283" spans="15:21">
      <c r="O3283" s="336"/>
      <c r="R3283" s="336"/>
      <c r="S3283" s="336"/>
      <c r="T3283" s="336"/>
      <c r="U3283" s="336"/>
    </row>
    <row r="3284" spans="15:21">
      <c r="O3284" s="336"/>
      <c r="R3284" s="336"/>
      <c r="S3284" s="336"/>
      <c r="T3284" s="336"/>
      <c r="U3284" s="336"/>
    </row>
    <row r="3285" spans="15:21">
      <c r="O3285" s="336"/>
      <c r="R3285" s="336"/>
      <c r="S3285" s="336"/>
      <c r="T3285" s="336"/>
      <c r="U3285" s="336"/>
    </row>
    <row r="3286" spans="15:21">
      <c r="O3286" s="336"/>
      <c r="R3286" s="336"/>
      <c r="S3286" s="336"/>
      <c r="T3286" s="336"/>
      <c r="U3286" s="336"/>
    </row>
    <row r="3287" spans="15:21">
      <c r="O3287" s="336"/>
      <c r="R3287" s="336"/>
      <c r="S3287" s="336"/>
      <c r="T3287" s="336"/>
      <c r="U3287" s="336"/>
    </row>
    <row r="3288" spans="15:21">
      <c r="O3288" s="336"/>
      <c r="R3288" s="336"/>
      <c r="S3288" s="336"/>
      <c r="T3288" s="336"/>
      <c r="U3288" s="336"/>
    </row>
    <row r="3289" spans="15:21">
      <c r="O3289" s="336"/>
      <c r="R3289" s="336"/>
      <c r="S3289" s="336"/>
      <c r="T3289" s="336"/>
      <c r="U3289" s="336"/>
    </row>
    <row r="3290" spans="15:21">
      <c r="O3290" s="336"/>
      <c r="R3290" s="336"/>
      <c r="S3290" s="336"/>
      <c r="T3290" s="336"/>
      <c r="U3290" s="336"/>
    </row>
    <row r="3291" spans="15:21">
      <c r="O3291" s="336"/>
      <c r="R3291" s="336"/>
      <c r="S3291" s="336"/>
      <c r="T3291" s="336"/>
      <c r="U3291" s="336"/>
    </row>
    <row r="3292" spans="15:21">
      <c r="O3292" s="336"/>
      <c r="R3292" s="336"/>
      <c r="S3292" s="336"/>
      <c r="T3292" s="336"/>
      <c r="U3292" s="336"/>
    </row>
    <row r="3293" spans="15:21">
      <c r="O3293" s="336"/>
      <c r="R3293" s="336"/>
      <c r="S3293" s="336"/>
      <c r="T3293" s="336"/>
      <c r="U3293" s="336"/>
    </row>
    <row r="3294" spans="15:21">
      <c r="O3294" s="336"/>
      <c r="R3294" s="336"/>
      <c r="S3294" s="336"/>
      <c r="T3294" s="336"/>
      <c r="U3294" s="336"/>
    </row>
    <row r="3295" spans="15:21">
      <c r="O3295" s="336"/>
      <c r="R3295" s="336"/>
      <c r="S3295" s="336"/>
      <c r="T3295" s="336"/>
      <c r="U3295" s="336"/>
    </row>
    <row r="3296" spans="15:21">
      <c r="O3296" s="336"/>
      <c r="R3296" s="336"/>
      <c r="S3296" s="336"/>
      <c r="T3296" s="336"/>
      <c r="U3296" s="336"/>
    </row>
    <row r="3297" spans="15:21">
      <c r="O3297" s="336"/>
      <c r="R3297" s="336"/>
      <c r="S3297" s="336"/>
      <c r="T3297" s="336"/>
      <c r="U3297" s="336"/>
    </row>
    <row r="3298" spans="15:21">
      <c r="O3298" s="336"/>
      <c r="R3298" s="336"/>
      <c r="S3298" s="336"/>
      <c r="T3298" s="336"/>
      <c r="U3298" s="336"/>
    </row>
    <row r="3299" spans="15:21">
      <c r="O3299" s="336"/>
      <c r="R3299" s="336"/>
      <c r="S3299" s="336"/>
      <c r="T3299" s="336"/>
      <c r="U3299" s="336"/>
    </row>
    <row r="3300" spans="15:21">
      <c r="O3300" s="336"/>
      <c r="R3300" s="336"/>
      <c r="S3300" s="336"/>
      <c r="T3300" s="336"/>
      <c r="U3300" s="336"/>
    </row>
    <row r="3301" spans="15:21">
      <c r="O3301" s="336"/>
      <c r="R3301" s="336"/>
      <c r="S3301" s="336"/>
      <c r="T3301" s="336"/>
      <c r="U3301" s="336"/>
    </row>
    <row r="3302" spans="15:21">
      <c r="O3302" s="336"/>
      <c r="R3302" s="336"/>
      <c r="S3302" s="336"/>
      <c r="T3302" s="336"/>
      <c r="U3302" s="336"/>
    </row>
    <row r="3303" spans="15:21">
      <c r="O3303" s="336"/>
      <c r="R3303" s="336"/>
      <c r="S3303" s="336"/>
      <c r="T3303" s="336"/>
      <c r="U3303" s="336"/>
    </row>
    <row r="3304" spans="15:21">
      <c r="O3304" s="336"/>
      <c r="R3304" s="336"/>
      <c r="S3304" s="336"/>
      <c r="T3304" s="336"/>
      <c r="U3304" s="336"/>
    </row>
    <row r="3305" spans="15:21">
      <c r="O3305" s="336"/>
      <c r="R3305" s="336"/>
      <c r="S3305" s="336"/>
      <c r="T3305" s="336"/>
      <c r="U3305" s="336"/>
    </row>
    <row r="3306" spans="15:21">
      <c r="O3306" s="336"/>
      <c r="R3306" s="336"/>
      <c r="S3306" s="336"/>
      <c r="T3306" s="336"/>
      <c r="U3306" s="336"/>
    </row>
    <row r="3307" spans="15:21">
      <c r="O3307" s="336"/>
      <c r="R3307" s="336"/>
      <c r="S3307" s="336"/>
      <c r="T3307" s="336"/>
      <c r="U3307" s="336"/>
    </row>
    <row r="3308" spans="15:21">
      <c r="O3308" s="336"/>
      <c r="R3308" s="336"/>
      <c r="S3308" s="336"/>
      <c r="T3308" s="336"/>
      <c r="U3308" s="336"/>
    </row>
    <row r="3309" spans="15:21">
      <c r="O3309" s="336"/>
      <c r="R3309" s="336"/>
      <c r="S3309" s="336"/>
      <c r="T3309" s="336"/>
      <c r="U3309" s="336"/>
    </row>
    <row r="3310" spans="15:21">
      <c r="O3310" s="336"/>
      <c r="R3310" s="336"/>
      <c r="S3310" s="336"/>
      <c r="T3310" s="336"/>
      <c r="U3310" s="336"/>
    </row>
    <row r="3311" spans="15:21">
      <c r="O3311" s="336"/>
      <c r="R3311" s="336"/>
      <c r="S3311" s="336"/>
      <c r="T3311" s="336"/>
      <c r="U3311" s="336"/>
    </row>
    <row r="3312" spans="15:21">
      <c r="O3312" s="336"/>
      <c r="R3312" s="336"/>
      <c r="S3312" s="336"/>
      <c r="T3312" s="336"/>
      <c r="U3312" s="336"/>
    </row>
    <row r="3313" spans="15:21">
      <c r="O3313" s="336"/>
      <c r="R3313" s="336"/>
      <c r="S3313" s="336"/>
      <c r="T3313" s="336"/>
      <c r="U3313" s="336"/>
    </row>
    <row r="3314" spans="15:21">
      <c r="O3314" s="336"/>
      <c r="R3314" s="336"/>
      <c r="S3314" s="336"/>
      <c r="T3314" s="336"/>
      <c r="U3314" s="336"/>
    </row>
    <row r="3315" spans="15:21">
      <c r="O3315" s="336"/>
      <c r="R3315" s="336"/>
      <c r="S3315" s="336"/>
      <c r="T3315" s="336"/>
      <c r="U3315" s="336"/>
    </row>
    <row r="3316" spans="15:21">
      <c r="O3316" s="336"/>
      <c r="R3316" s="336"/>
      <c r="S3316" s="336"/>
      <c r="T3316" s="336"/>
      <c r="U3316" s="336"/>
    </row>
    <row r="3317" spans="15:21">
      <c r="O3317" s="336"/>
      <c r="R3317" s="336"/>
      <c r="S3317" s="336"/>
      <c r="T3317" s="336"/>
      <c r="U3317" s="336"/>
    </row>
    <row r="3318" spans="15:21">
      <c r="O3318" s="336"/>
      <c r="R3318" s="336"/>
      <c r="S3318" s="336"/>
      <c r="T3318" s="336"/>
      <c r="U3318" s="336"/>
    </row>
    <row r="3319" spans="15:21">
      <c r="O3319" s="336"/>
      <c r="R3319" s="336"/>
      <c r="S3319" s="336"/>
      <c r="T3319" s="336"/>
      <c r="U3319" s="336"/>
    </row>
    <row r="3320" spans="15:21">
      <c r="O3320" s="336"/>
      <c r="R3320" s="336"/>
      <c r="S3320" s="336"/>
      <c r="T3320" s="336"/>
      <c r="U3320" s="336"/>
    </row>
    <row r="3321" spans="15:21">
      <c r="O3321" s="336"/>
      <c r="R3321" s="336"/>
      <c r="S3321" s="336"/>
      <c r="T3321" s="336"/>
      <c r="U3321" s="336"/>
    </row>
    <row r="3322" spans="15:21">
      <c r="O3322" s="336"/>
      <c r="R3322" s="336"/>
      <c r="S3322" s="336"/>
      <c r="T3322" s="336"/>
      <c r="U3322" s="336"/>
    </row>
    <row r="3323" spans="15:21">
      <c r="O3323" s="336"/>
      <c r="R3323" s="336"/>
      <c r="S3323" s="336"/>
      <c r="T3323" s="336"/>
      <c r="U3323" s="336"/>
    </row>
    <row r="3324" spans="15:21">
      <c r="O3324" s="336"/>
      <c r="R3324" s="336"/>
      <c r="S3324" s="336"/>
      <c r="T3324" s="336"/>
      <c r="U3324" s="336"/>
    </row>
    <row r="3325" spans="15:21">
      <c r="O3325" s="336"/>
      <c r="R3325" s="336"/>
      <c r="S3325" s="336"/>
      <c r="T3325" s="336"/>
      <c r="U3325" s="336"/>
    </row>
    <row r="3326" spans="15:21">
      <c r="O3326" s="336"/>
      <c r="R3326" s="336"/>
      <c r="S3326" s="336"/>
      <c r="T3326" s="336"/>
      <c r="U3326" s="336"/>
    </row>
    <row r="3327" spans="15:21">
      <c r="O3327" s="336"/>
      <c r="R3327" s="336"/>
      <c r="S3327" s="336"/>
      <c r="T3327" s="336"/>
      <c r="U3327" s="336"/>
    </row>
    <row r="3328" spans="15:21">
      <c r="O3328" s="336"/>
      <c r="R3328" s="336"/>
      <c r="S3328" s="336"/>
      <c r="T3328" s="336"/>
      <c r="U3328" s="336"/>
    </row>
    <row r="3329" spans="15:21">
      <c r="O3329" s="336"/>
      <c r="R3329" s="336"/>
      <c r="S3329" s="336"/>
      <c r="T3329" s="336"/>
      <c r="U3329" s="336"/>
    </row>
    <row r="3330" spans="15:21">
      <c r="O3330" s="336"/>
      <c r="R3330" s="336"/>
      <c r="S3330" s="336"/>
      <c r="T3330" s="336"/>
      <c r="U3330" s="336"/>
    </row>
    <row r="3331" spans="15:21">
      <c r="O3331" s="336"/>
      <c r="R3331" s="336"/>
      <c r="S3331" s="336"/>
      <c r="T3331" s="336"/>
      <c r="U3331" s="336"/>
    </row>
    <row r="3332" spans="15:21">
      <c r="O3332" s="336"/>
      <c r="R3332" s="336"/>
      <c r="S3332" s="336"/>
      <c r="T3332" s="336"/>
      <c r="U3332" s="336"/>
    </row>
    <row r="3333" spans="15:21">
      <c r="O3333" s="336"/>
      <c r="R3333" s="336"/>
      <c r="S3333" s="336"/>
      <c r="T3333" s="336"/>
      <c r="U3333" s="336"/>
    </row>
    <row r="3334" spans="15:21">
      <c r="O3334" s="336"/>
      <c r="R3334" s="336"/>
      <c r="S3334" s="336"/>
      <c r="T3334" s="336"/>
      <c r="U3334" s="336"/>
    </row>
    <row r="3335" spans="15:21">
      <c r="O3335" s="336"/>
      <c r="R3335" s="336"/>
      <c r="S3335" s="336"/>
      <c r="T3335" s="336"/>
      <c r="U3335" s="336"/>
    </row>
    <row r="3336" spans="15:21">
      <c r="O3336" s="336"/>
      <c r="R3336" s="336"/>
      <c r="S3336" s="336"/>
      <c r="T3336" s="336"/>
      <c r="U3336" s="336"/>
    </row>
    <row r="3337" spans="15:21">
      <c r="O3337" s="336"/>
      <c r="R3337" s="336"/>
      <c r="S3337" s="336"/>
      <c r="T3337" s="336"/>
      <c r="U3337" s="336"/>
    </row>
    <row r="3338" spans="15:21">
      <c r="O3338" s="336"/>
      <c r="R3338" s="336"/>
      <c r="S3338" s="336"/>
      <c r="T3338" s="336"/>
      <c r="U3338" s="336"/>
    </row>
    <row r="3339" spans="15:21">
      <c r="O3339" s="336"/>
      <c r="R3339" s="336"/>
      <c r="S3339" s="336"/>
      <c r="T3339" s="336"/>
      <c r="U3339" s="336"/>
    </row>
    <row r="3340" spans="15:21">
      <c r="O3340" s="336"/>
      <c r="R3340" s="336"/>
      <c r="S3340" s="336"/>
      <c r="T3340" s="336"/>
      <c r="U3340" s="336"/>
    </row>
    <row r="3341" spans="15:21">
      <c r="O3341" s="336"/>
      <c r="R3341" s="336"/>
      <c r="S3341" s="336"/>
      <c r="T3341" s="336"/>
      <c r="U3341" s="336"/>
    </row>
    <row r="3342" spans="15:21">
      <c r="O3342" s="336"/>
      <c r="R3342" s="336"/>
      <c r="S3342" s="336"/>
      <c r="T3342" s="336"/>
      <c r="U3342" s="336"/>
    </row>
    <row r="3343" spans="15:21">
      <c r="O3343" s="336"/>
      <c r="R3343" s="336"/>
      <c r="S3343" s="336"/>
      <c r="T3343" s="336"/>
      <c r="U3343" s="336"/>
    </row>
    <row r="3344" spans="15:21">
      <c r="O3344" s="336"/>
      <c r="R3344" s="336"/>
      <c r="S3344" s="336"/>
      <c r="T3344" s="336"/>
      <c r="U3344" s="336"/>
    </row>
    <row r="3345" spans="15:21">
      <c r="O3345" s="336"/>
      <c r="R3345" s="336"/>
      <c r="S3345" s="336"/>
      <c r="T3345" s="336"/>
      <c r="U3345" s="336"/>
    </row>
    <row r="3346" spans="15:21">
      <c r="O3346" s="336"/>
      <c r="R3346" s="336"/>
      <c r="S3346" s="336"/>
      <c r="T3346" s="336"/>
      <c r="U3346" s="336"/>
    </row>
    <row r="3347" spans="15:21">
      <c r="O3347" s="336"/>
      <c r="R3347" s="336"/>
      <c r="S3347" s="336"/>
      <c r="T3347" s="336"/>
      <c r="U3347" s="336"/>
    </row>
    <row r="3348" spans="15:21">
      <c r="O3348" s="336"/>
      <c r="R3348" s="336"/>
      <c r="S3348" s="336"/>
      <c r="T3348" s="336"/>
      <c r="U3348" s="336"/>
    </row>
    <row r="3349" spans="15:21">
      <c r="O3349" s="336"/>
      <c r="R3349" s="336"/>
      <c r="S3349" s="336"/>
      <c r="T3349" s="336"/>
      <c r="U3349" s="336"/>
    </row>
    <row r="3350" spans="15:21">
      <c r="O3350" s="336"/>
      <c r="R3350" s="336"/>
      <c r="S3350" s="336"/>
      <c r="T3350" s="336"/>
      <c r="U3350" s="336"/>
    </row>
    <row r="3351" spans="15:21">
      <c r="O3351" s="336"/>
      <c r="R3351" s="336"/>
      <c r="S3351" s="336"/>
      <c r="T3351" s="336"/>
      <c r="U3351" s="336"/>
    </row>
    <row r="3352" spans="15:21">
      <c r="O3352" s="336"/>
      <c r="R3352" s="336"/>
      <c r="S3352" s="336"/>
      <c r="T3352" s="336"/>
      <c r="U3352" s="336"/>
    </row>
    <row r="3353" spans="15:21">
      <c r="O3353" s="336"/>
      <c r="R3353" s="336"/>
      <c r="S3353" s="336"/>
      <c r="T3353" s="336"/>
      <c r="U3353" s="336"/>
    </row>
    <row r="3354" spans="15:21">
      <c r="O3354" s="336"/>
      <c r="R3354" s="336"/>
      <c r="S3354" s="336"/>
      <c r="T3354" s="336"/>
      <c r="U3354" s="336"/>
    </row>
    <row r="3355" spans="15:21">
      <c r="O3355" s="336"/>
      <c r="R3355" s="336"/>
      <c r="S3355" s="336"/>
      <c r="T3355" s="336"/>
      <c r="U3355" s="336"/>
    </row>
    <row r="3356" spans="15:21">
      <c r="O3356" s="336"/>
      <c r="R3356" s="336"/>
      <c r="S3356" s="336"/>
      <c r="T3356" s="336"/>
      <c r="U3356" s="336"/>
    </row>
    <row r="3357" spans="15:21">
      <c r="O3357" s="336"/>
      <c r="R3357" s="336"/>
      <c r="S3357" s="336"/>
      <c r="T3357" s="336"/>
      <c r="U3357" s="336"/>
    </row>
    <row r="3358" spans="15:21">
      <c r="O3358" s="336"/>
      <c r="R3358" s="336"/>
      <c r="S3358" s="336"/>
      <c r="T3358" s="336"/>
      <c r="U3358" s="336"/>
    </row>
    <row r="3359" spans="15:21">
      <c r="O3359" s="336"/>
      <c r="R3359" s="336"/>
      <c r="S3359" s="336"/>
      <c r="T3359" s="336"/>
      <c r="U3359" s="336"/>
    </row>
    <row r="3360" spans="15:21">
      <c r="O3360" s="336"/>
      <c r="R3360" s="336"/>
      <c r="S3360" s="336"/>
      <c r="T3360" s="336"/>
      <c r="U3360" s="336"/>
    </row>
    <row r="3361" spans="15:21">
      <c r="O3361" s="336"/>
      <c r="R3361" s="336"/>
      <c r="S3361" s="336"/>
      <c r="T3361" s="336"/>
      <c r="U3361" s="336"/>
    </row>
    <row r="3362" spans="15:21">
      <c r="O3362" s="336"/>
      <c r="R3362" s="336"/>
      <c r="S3362" s="336"/>
      <c r="T3362" s="336"/>
      <c r="U3362" s="336"/>
    </row>
    <row r="3363" spans="15:21">
      <c r="O3363" s="336"/>
      <c r="R3363" s="336"/>
      <c r="S3363" s="336"/>
      <c r="T3363" s="336"/>
      <c r="U3363" s="336"/>
    </row>
    <row r="3364" spans="15:21">
      <c r="O3364" s="336"/>
      <c r="R3364" s="336"/>
      <c r="S3364" s="336"/>
      <c r="T3364" s="336"/>
      <c r="U3364" s="336"/>
    </row>
    <row r="3365" spans="15:21">
      <c r="O3365" s="336"/>
      <c r="R3365" s="336"/>
      <c r="S3365" s="336"/>
      <c r="T3365" s="336"/>
      <c r="U3365" s="336"/>
    </row>
    <row r="3366" spans="15:21">
      <c r="O3366" s="336"/>
      <c r="R3366" s="336"/>
      <c r="S3366" s="336"/>
      <c r="T3366" s="336"/>
      <c r="U3366" s="336"/>
    </row>
    <row r="3367" spans="15:21">
      <c r="O3367" s="336"/>
      <c r="R3367" s="336"/>
      <c r="S3367" s="336"/>
      <c r="T3367" s="336"/>
      <c r="U3367" s="336"/>
    </row>
    <row r="3368" spans="15:21">
      <c r="O3368" s="336"/>
      <c r="R3368" s="336"/>
      <c r="S3368" s="336"/>
      <c r="T3368" s="336"/>
      <c r="U3368" s="336"/>
    </row>
    <row r="3369" spans="15:21">
      <c r="O3369" s="336"/>
      <c r="R3369" s="336"/>
      <c r="S3369" s="336"/>
      <c r="T3369" s="336"/>
      <c r="U3369" s="336"/>
    </row>
    <row r="3370" spans="15:21">
      <c r="O3370" s="336"/>
      <c r="R3370" s="336"/>
      <c r="S3370" s="336"/>
      <c r="T3370" s="336"/>
      <c r="U3370" s="336"/>
    </row>
    <row r="3371" spans="15:21">
      <c r="O3371" s="336"/>
      <c r="R3371" s="336"/>
      <c r="S3371" s="336"/>
      <c r="T3371" s="336"/>
      <c r="U3371" s="336"/>
    </row>
    <row r="3372" spans="15:21">
      <c r="O3372" s="336"/>
      <c r="R3372" s="336"/>
      <c r="S3372" s="336"/>
      <c r="T3372" s="336"/>
      <c r="U3372" s="336"/>
    </row>
    <row r="3373" spans="15:21">
      <c r="O3373" s="336"/>
      <c r="R3373" s="336"/>
      <c r="S3373" s="336"/>
      <c r="T3373" s="336"/>
      <c r="U3373" s="336"/>
    </row>
    <row r="3374" spans="15:21">
      <c r="O3374" s="336"/>
      <c r="R3374" s="336"/>
      <c r="S3374" s="336"/>
      <c r="T3374" s="336"/>
      <c r="U3374" s="336"/>
    </row>
    <row r="3375" spans="15:21">
      <c r="O3375" s="336"/>
      <c r="R3375" s="336"/>
      <c r="S3375" s="336"/>
      <c r="T3375" s="336"/>
      <c r="U3375" s="336"/>
    </row>
    <row r="3376" spans="15:21">
      <c r="O3376" s="336"/>
      <c r="R3376" s="336"/>
      <c r="S3376" s="336"/>
      <c r="T3376" s="336"/>
      <c r="U3376" s="336"/>
    </row>
    <row r="3377" spans="15:21">
      <c r="O3377" s="336"/>
      <c r="R3377" s="336"/>
      <c r="S3377" s="336"/>
      <c r="T3377" s="336"/>
      <c r="U3377" s="336"/>
    </row>
    <row r="3378" spans="15:21">
      <c r="O3378" s="336"/>
      <c r="R3378" s="336"/>
      <c r="S3378" s="336"/>
      <c r="T3378" s="336"/>
      <c r="U3378" s="336"/>
    </row>
    <row r="3379" spans="15:21">
      <c r="O3379" s="336"/>
      <c r="R3379" s="336"/>
      <c r="S3379" s="336"/>
      <c r="T3379" s="336"/>
      <c r="U3379" s="336"/>
    </row>
    <row r="3380" spans="15:21">
      <c r="O3380" s="336"/>
      <c r="R3380" s="336"/>
      <c r="S3380" s="336"/>
      <c r="T3380" s="336"/>
      <c r="U3380" s="336"/>
    </row>
    <row r="3381" spans="15:21">
      <c r="O3381" s="336"/>
      <c r="R3381" s="336"/>
      <c r="S3381" s="336"/>
      <c r="T3381" s="336"/>
      <c r="U3381" s="336"/>
    </row>
    <row r="3382" spans="15:21">
      <c r="O3382" s="336"/>
      <c r="R3382" s="336"/>
      <c r="S3382" s="336"/>
      <c r="T3382" s="336"/>
      <c r="U3382" s="336"/>
    </row>
    <row r="3383" spans="15:21">
      <c r="O3383" s="336"/>
      <c r="R3383" s="336"/>
      <c r="S3383" s="336"/>
      <c r="T3383" s="336"/>
      <c r="U3383" s="336"/>
    </row>
    <row r="3384" spans="15:21">
      <c r="O3384" s="336"/>
      <c r="R3384" s="336"/>
      <c r="S3384" s="336"/>
      <c r="T3384" s="336"/>
      <c r="U3384" s="336"/>
    </row>
    <row r="3385" spans="15:21">
      <c r="O3385" s="336"/>
      <c r="R3385" s="336"/>
      <c r="S3385" s="336"/>
      <c r="T3385" s="336"/>
      <c r="U3385" s="336"/>
    </row>
    <row r="3386" spans="15:21">
      <c r="O3386" s="336"/>
      <c r="R3386" s="336"/>
      <c r="S3386" s="336"/>
      <c r="T3386" s="336"/>
      <c r="U3386" s="336"/>
    </row>
    <row r="3387" spans="15:21">
      <c r="O3387" s="336"/>
      <c r="R3387" s="336"/>
      <c r="S3387" s="336"/>
      <c r="T3387" s="336"/>
      <c r="U3387" s="336"/>
    </row>
    <row r="3388" spans="15:21">
      <c r="O3388" s="336"/>
      <c r="R3388" s="336"/>
      <c r="S3388" s="336"/>
      <c r="T3388" s="336"/>
      <c r="U3388" s="336"/>
    </row>
    <row r="3389" spans="15:21">
      <c r="O3389" s="336"/>
      <c r="R3389" s="336"/>
      <c r="S3389" s="336"/>
      <c r="T3389" s="336"/>
      <c r="U3389" s="336"/>
    </row>
    <row r="3390" spans="15:21">
      <c r="O3390" s="336"/>
      <c r="R3390" s="336"/>
      <c r="S3390" s="336"/>
      <c r="T3390" s="336"/>
      <c r="U3390" s="336"/>
    </row>
    <row r="3391" spans="15:21">
      <c r="O3391" s="336"/>
      <c r="R3391" s="336"/>
      <c r="S3391" s="336"/>
      <c r="T3391" s="336"/>
      <c r="U3391" s="336"/>
    </row>
    <row r="3392" spans="15:21">
      <c r="O3392" s="336"/>
      <c r="R3392" s="336"/>
      <c r="S3392" s="336"/>
      <c r="T3392" s="336"/>
      <c r="U3392" s="336"/>
    </row>
    <row r="3393" spans="15:21">
      <c r="O3393" s="336"/>
      <c r="R3393" s="336"/>
      <c r="S3393" s="336"/>
      <c r="T3393" s="336"/>
      <c r="U3393" s="336"/>
    </row>
    <row r="3394" spans="15:21">
      <c r="O3394" s="336"/>
      <c r="R3394" s="336"/>
      <c r="S3394" s="336"/>
      <c r="T3394" s="336"/>
      <c r="U3394" s="336"/>
    </row>
    <row r="3395" spans="15:21">
      <c r="O3395" s="336"/>
      <c r="R3395" s="336"/>
      <c r="S3395" s="336"/>
      <c r="T3395" s="336"/>
      <c r="U3395" s="336"/>
    </row>
    <row r="3396" spans="15:21">
      <c r="O3396" s="336"/>
      <c r="R3396" s="336"/>
      <c r="S3396" s="336"/>
      <c r="T3396" s="336"/>
      <c r="U3396" s="336"/>
    </row>
    <row r="3397" spans="15:21">
      <c r="O3397" s="336"/>
      <c r="R3397" s="336"/>
      <c r="S3397" s="336"/>
      <c r="T3397" s="336"/>
      <c r="U3397" s="336"/>
    </row>
    <row r="3398" spans="15:21">
      <c r="O3398" s="336"/>
      <c r="R3398" s="336"/>
      <c r="S3398" s="336"/>
      <c r="T3398" s="336"/>
      <c r="U3398" s="336"/>
    </row>
    <row r="3399" spans="15:21">
      <c r="O3399" s="336"/>
      <c r="R3399" s="336"/>
      <c r="S3399" s="336"/>
      <c r="T3399" s="336"/>
      <c r="U3399" s="336"/>
    </row>
    <row r="3400" spans="15:21">
      <c r="O3400" s="336"/>
      <c r="R3400" s="336"/>
      <c r="S3400" s="336"/>
      <c r="T3400" s="336"/>
      <c r="U3400" s="336"/>
    </row>
    <row r="3401" spans="15:21">
      <c r="O3401" s="336"/>
      <c r="R3401" s="336"/>
      <c r="S3401" s="336"/>
      <c r="T3401" s="336"/>
      <c r="U3401" s="336"/>
    </row>
    <row r="3402" spans="15:21">
      <c r="O3402" s="336"/>
      <c r="R3402" s="336"/>
      <c r="S3402" s="336"/>
      <c r="T3402" s="336"/>
      <c r="U3402" s="336"/>
    </row>
    <row r="3403" spans="15:21">
      <c r="O3403" s="336"/>
      <c r="R3403" s="336"/>
      <c r="S3403" s="336"/>
      <c r="T3403" s="336"/>
      <c r="U3403" s="336"/>
    </row>
    <row r="3404" spans="15:21">
      <c r="O3404" s="336"/>
      <c r="R3404" s="336"/>
      <c r="S3404" s="336"/>
      <c r="T3404" s="336"/>
      <c r="U3404" s="336"/>
    </row>
    <row r="3405" spans="15:21">
      <c r="O3405" s="336"/>
      <c r="R3405" s="336"/>
      <c r="S3405" s="336"/>
      <c r="T3405" s="336"/>
      <c r="U3405" s="336"/>
    </row>
    <row r="3406" spans="15:21">
      <c r="O3406" s="336"/>
      <c r="R3406" s="336"/>
      <c r="S3406" s="336"/>
      <c r="T3406" s="336"/>
      <c r="U3406" s="336"/>
    </row>
    <row r="3407" spans="15:21">
      <c r="O3407" s="336"/>
      <c r="R3407" s="336"/>
      <c r="S3407" s="336"/>
      <c r="T3407" s="336"/>
      <c r="U3407" s="336"/>
    </row>
    <row r="3408" spans="15:21">
      <c r="O3408" s="336"/>
      <c r="R3408" s="336"/>
      <c r="S3408" s="336"/>
      <c r="T3408" s="336"/>
      <c r="U3408" s="336"/>
    </row>
    <row r="3409" spans="15:21">
      <c r="O3409" s="336"/>
      <c r="R3409" s="336"/>
      <c r="S3409" s="336"/>
      <c r="T3409" s="336"/>
      <c r="U3409" s="336"/>
    </row>
    <row r="3410" spans="15:21">
      <c r="O3410" s="336"/>
      <c r="R3410" s="336"/>
      <c r="S3410" s="336"/>
      <c r="T3410" s="336"/>
      <c r="U3410" s="336"/>
    </row>
    <row r="3411" spans="15:21">
      <c r="O3411" s="336"/>
      <c r="R3411" s="336"/>
      <c r="S3411" s="336"/>
      <c r="T3411" s="336"/>
      <c r="U3411" s="336"/>
    </row>
    <row r="3412" spans="15:21">
      <c r="O3412" s="336"/>
      <c r="R3412" s="336"/>
      <c r="S3412" s="336"/>
      <c r="T3412" s="336"/>
      <c r="U3412" s="336"/>
    </row>
    <row r="3413" spans="15:21">
      <c r="O3413" s="336"/>
      <c r="R3413" s="336"/>
      <c r="S3413" s="336"/>
      <c r="T3413" s="336"/>
      <c r="U3413" s="336"/>
    </row>
    <row r="3414" spans="15:21">
      <c r="O3414" s="336"/>
      <c r="R3414" s="336"/>
      <c r="S3414" s="336"/>
      <c r="T3414" s="336"/>
      <c r="U3414" s="336"/>
    </row>
    <row r="3415" spans="15:21">
      <c r="O3415" s="336"/>
      <c r="R3415" s="336"/>
      <c r="S3415" s="336"/>
      <c r="T3415" s="336"/>
      <c r="U3415" s="336"/>
    </row>
    <row r="3416" spans="15:21">
      <c r="O3416" s="336"/>
      <c r="R3416" s="336"/>
      <c r="S3416" s="336"/>
      <c r="T3416" s="336"/>
      <c r="U3416" s="336"/>
    </row>
    <row r="3417" spans="15:21">
      <c r="O3417" s="336"/>
      <c r="R3417" s="336"/>
      <c r="S3417" s="336"/>
      <c r="T3417" s="336"/>
      <c r="U3417" s="336"/>
    </row>
    <row r="3418" spans="15:21">
      <c r="O3418" s="336"/>
      <c r="R3418" s="336"/>
      <c r="S3418" s="336"/>
      <c r="T3418" s="336"/>
      <c r="U3418" s="336"/>
    </row>
    <row r="3419" spans="15:21">
      <c r="O3419" s="336"/>
      <c r="R3419" s="336"/>
      <c r="S3419" s="336"/>
      <c r="T3419" s="336"/>
      <c r="U3419" s="336"/>
    </row>
    <row r="3420" spans="15:21">
      <c r="O3420" s="336"/>
      <c r="R3420" s="336"/>
      <c r="S3420" s="336"/>
      <c r="T3420" s="336"/>
      <c r="U3420" s="336"/>
    </row>
    <row r="3421" spans="15:21">
      <c r="O3421" s="336"/>
      <c r="R3421" s="336"/>
      <c r="S3421" s="336"/>
      <c r="T3421" s="336"/>
      <c r="U3421" s="336"/>
    </row>
    <row r="3422" spans="15:21">
      <c r="O3422" s="336"/>
      <c r="R3422" s="336"/>
      <c r="S3422" s="336"/>
      <c r="T3422" s="336"/>
      <c r="U3422" s="336"/>
    </row>
    <row r="3423" spans="15:21">
      <c r="O3423" s="336"/>
      <c r="R3423" s="336"/>
      <c r="S3423" s="336"/>
      <c r="T3423" s="336"/>
      <c r="U3423" s="336"/>
    </row>
    <row r="3424" spans="15:21">
      <c r="O3424" s="336"/>
      <c r="R3424" s="336"/>
      <c r="S3424" s="336"/>
      <c r="T3424" s="336"/>
      <c r="U3424" s="336"/>
    </row>
    <row r="3425" spans="15:21">
      <c r="O3425" s="336"/>
      <c r="R3425" s="336"/>
      <c r="S3425" s="336"/>
      <c r="T3425" s="336"/>
      <c r="U3425" s="336"/>
    </row>
    <row r="3426" spans="15:21">
      <c r="O3426" s="336"/>
      <c r="R3426" s="336"/>
      <c r="S3426" s="336"/>
      <c r="T3426" s="336"/>
      <c r="U3426" s="336"/>
    </row>
    <row r="3427" spans="15:21">
      <c r="O3427" s="336"/>
      <c r="R3427" s="336"/>
      <c r="S3427" s="336"/>
      <c r="T3427" s="336"/>
      <c r="U3427" s="336"/>
    </row>
    <row r="3428" spans="15:21">
      <c r="O3428" s="336"/>
      <c r="R3428" s="336"/>
      <c r="S3428" s="336"/>
      <c r="T3428" s="336"/>
      <c r="U3428" s="336"/>
    </row>
    <row r="3429" spans="15:21">
      <c r="O3429" s="336"/>
      <c r="R3429" s="336"/>
      <c r="S3429" s="336"/>
      <c r="T3429" s="336"/>
      <c r="U3429" s="336"/>
    </row>
    <row r="3430" spans="15:21">
      <c r="O3430" s="336"/>
      <c r="R3430" s="336"/>
      <c r="S3430" s="336"/>
      <c r="T3430" s="336"/>
      <c r="U3430" s="336"/>
    </row>
    <row r="3431" spans="15:21">
      <c r="O3431" s="336"/>
      <c r="R3431" s="336"/>
      <c r="S3431" s="336"/>
      <c r="T3431" s="336"/>
      <c r="U3431" s="336"/>
    </row>
    <row r="3432" spans="15:21">
      <c r="O3432" s="336"/>
      <c r="R3432" s="336"/>
      <c r="S3432" s="336"/>
      <c r="T3432" s="336"/>
      <c r="U3432" s="336"/>
    </row>
    <row r="3433" spans="15:21">
      <c r="O3433" s="336"/>
      <c r="R3433" s="336"/>
      <c r="S3433" s="336"/>
      <c r="T3433" s="336"/>
      <c r="U3433" s="336"/>
    </row>
    <row r="3434" spans="15:21">
      <c r="O3434" s="336"/>
      <c r="R3434" s="336"/>
      <c r="S3434" s="336"/>
      <c r="T3434" s="336"/>
      <c r="U3434" s="336"/>
    </row>
    <row r="3435" spans="15:21">
      <c r="O3435" s="336"/>
      <c r="R3435" s="336"/>
      <c r="S3435" s="336"/>
      <c r="T3435" s="336"/>
      <c r="U3435" s="336"/>
    </row>
    <row r="3436" spans="15:21">
      <c r="O3436" s="336"/>
      <c r="R3436" s="336"/>
      <c r="S3436" s="336"/>
      <c r="T3436" s="336"/>
      <c r="U3436" s="336"/>
    </row>
    <row r="3437" spans="15:21">
      <c r="O3437" s="336"/>
      <c r="R3437" s="336"/>
      <c r="S3437" s="336"/>
      <c r="T3437" s="336"/>
      <c r="U3437" s="336"/>
    </row>
    <row r="3438" spans="15:21">
      <c r="O3438" s="336"/>
      <c r="R3438" s="336"/>
      <c r="S3438" s="336"/>
      <c r="T3438" s="336"/>
      <c r="U3438" s="336"/>
    </row>
    <row r="3439" spans="15:21">
      <c r="O3439" s="336"/>
      <c r="R3439" s="336"/>
      <c r="S3439" s="336"/>
      <c r="T3439" s="336"/>
      <c r="U3439" s="336"/>
    </row>
    <row r="3440" spans="15:21">
      <c r="O3440" s="336"/>
      <c r="R3440" s="336"/>
      <c r="S3440" s="336"/>
      <c r="T3440" s="336"/>
      <c r="U3440" s="336"/>
    </row>
    <row r="3441" spans="15:21">
      <c r="O3441" s="336"/>
      <c r="R3441" s="336"/>
      <c r="S3441" s="336"/>
      <c r="T3441" s="336"/>
      <c r="U3441" s="336"/>
    </row>
    <row r="3442" spans="15:21">
      <c r="O3442" s="336"/>
      <c r="R3442" s="336"/>
      <c r="S3442" s="336"/>
      <c r="T3442" s="336"/>
      <c r="U3442" s="336"/>
    </row>
    <row r="3443" spans="15:21">
      <c r="O3443" s="336"/>
      <c r="R3443" s="336"/>
      <c r="S3443" s="336"/>
      <c r="T3443" s="336"/>
      <c r="U3443" s="336"/>
    </row>
    <row r="3444" spans="15:21">
      <c r="O3444" s="336"/>
      <c r="R3444" s="336"/>
      <c r="S3444" s="336"/>
      <c r="T3444" s="336"/>
      <c r="U3444" s="336"/>
    </row>
    <row r="3445" spans="15:21">
      <c r="O3445" s="336"/>
      <c r="R3445" s="336"/>
      <c r="S3445" s="336"/>
      <c r="T3445" s="336"/>
      <c r="U3445" s="336"/>
    </row>
    <row r="3446" spans="15:21">
      <c r="O3446" s="336"/>
      <c r="R3446" s="336"/>
      <c r="S3446" s="336"/>
      <c r="T3446" s="336"/>
      <c r="U3446" s="336"/>
    </row>
    <row r="3447" spans="15:21">
      <c r="O3447" s="336"/>
      <c r="R3447" s="336"/>
      <c r="S3447" s="336"/>
      <c r="T3447" s="336"/>
      <c r="U3447" s="336"/>
    </row>
    <row r="3448" spans="15:21">
      <c r="O3448" s="336"/>
      <c r="R3448" s="336"/>
      <c r="S3448" s="336"/>
      <c r="T3448" s="336"/>
      <c r="U3448" s="336"/>
    </row>
    <row r="3449" spans="15:21">
      <c r="O3449" s="336"/>
      <c r="R3449" s="336"/>
      <c r="S3449" s="336"/>
      <c r="T3449" s="336"/>
      <c r="U3449" s="336"/>
    </row>
    <row r="3450" spans="15:21">
      <c r="O3450" s="336"/>
      <c r="R3450" s="336"/>
      <c r="S3450" s="336"/>
      <c r="T3450" s="336"/>
      <c r="U3450" s="336"/>
    </row>
    <row r="3451" spans="15:21">
      <c r="O3451" s="336"/>
      <c r="R3451" s="336"/>
      <c r="S3451" s="336"/>
      <c r="T3451" s="336"/>
      <c r="U3451" s="336"/>
    </row>
    <row r="3452" spans="15:21">
      <c r="O3452" s="336"/>
      <c r="R3452" s="336"/>
      <c r="S3452" s="336"/>
      <c r="T3452" s="336"/>
      <c r="U3452" s="336"/>
    </row>
    <row r="3453" spans="15:21">
      <c r="O3453" s="336"/>
      <c r="R3453" s="336"/>
      <c r="S3453" s="336"/>
      <c r="T3453" s="336"/>
      <c r="U3453" s="336"/>
    </row>
    <row r="3454" spans="15:21">
      <c r="O3454" s="336"/>
      <c r="R3454" s="336"/>
      <c r="S3454" s="336"/>
      <c r="T3454" s="336"/>
      <c r="U3454" s="336"/>
    </row>
    <row r="3455" spans="15:21">
      <c r="O3455" s="336"/>
      <c r="R3455" s="336"/>
      <c r="S3455" s="336"/>
      <c r="T3455" s="336"/>
      <c r="U3455" s="336"/>
    </row>
    <row r="3456" spans="15:21">
      <c r="O3456" s="336"/>
      <c r="R3456" s="336"/>
      <c r="S3456" s="336"/>
      <c r="T3456" s="336"/>
      <c r="U3456" s="336"/>
    </row>
    <row r="3457" spans="15:21">
      <c r="O3457" s="336"/>
      <c r="R3457" s="336"/>
      <c r="S3457" s="336"/>
      <c r="T3457" s="336"/>
      <c r="U3457" s="336"/>
    </row>
    <row r="3458" spans="15:21">
      <c r="O3458" s="336"/>
      <c r="R3458" s="336"/>
      <c r="S3458" s="336"/>
      <c r="T3458" s="336"/>
      <c r="U3458" s="336"/>
    </row>
    <row r="3459" spans="15:21">
      <c r="O3459" s="336"/>
      <c r="R3459" s="336"/>
      <c r="S3459" s="336"/>
      <c r="T3459" s="336"/>
      <c r="U3459" s="336"/>
    </row>
    <row r="3460" spans="15:21">
      <c r="O3460" s="336"/>
      <c r="R3460" s="336"/>
      <c r="S3460" s="336"/>
      <c r="T3460" s="336"/>
      <c r="U3460" s="336"/>
    </row>
    <row r="3461" spans="15:21">
      <c r="O3461" s="336"/>
      <c r="R3461" s="336"/>
      <c r="S3461" s="336"/>
      <c r="T3461" s="336"/>
      <c r="U3461" s="336"/>
    </row>
    <row r="3462" spans="15:21">
      <c r="O3462" s="336"/>
      <c r="R3462" s="336"/>
      <c r="S3462" s="336"/>
      <c r="T3462" s="336"/>
      <c r="U3462" s="336"/>
    </row>
    <row r="3463" spans="15:21">
      <c r="O3463" s="336"/>
      <c r="R3463" s="336"/>
      <c r="S3463" s="336"/>
      <c r="T3463" s="336"/>
      <c r="U3463" s="336"/>
    </row>
    <row r="3464" spans="15:21">
      <c r="O3464" s="336"/>
      <c r="R3464" s="336"/>
      <c r="S3464" s="336"/>
      <c r="T3464" s="336"/>
      <c r="U3464" s="336"/>
    </row>
    <row r="3465" spans="15:21">
      <c r="O3465" s="336"/>
      <c r="R3465" s="336"/>
      <c r="S3465" s="336"/>
      <c r="T3465" s="336"/>
      <c r="U3465" s="336"/>
    </row>
    <row r="3466" spans="15:21">
      <c r="O3466" s="336"/>
      <c r="R3466" s="336"/>
      <c r="S3466" s="336"/>
      <c r="T3466" s="336"/>
      <c r="U3466" s="336"/>
    </row>
    <row r="3467" spans="15:21">
      <c r="O3467" s="336"/>
      <c r="R3467" s="336"/>
      <c r="S3467" s="336"/>
      <c r="T3467" s="336"/>
      <c r="U3467" s="336"/>
    </row>
    <row r="3468" spans="15:21">
      <c r="O3468" s="336"/>
      <c r="R3468" s="336"/>
      <c r="S3468" s="336"/>
      <c r="T3468" s="336"/>
      <c r="U3468" s="336"/>
    </row>
    <row r="3469" spans="15:21">
      <c r="O3469" s="336"/>
      <c r="R3469" s="336"/>
      <c r="S3469" s="336"/>
      <c r="T3469" s="336"/>
      <c r="U3469" s="336"/>
    </row>
    <row r="3470" spans="15:21">
      <c r="O3470" s="336"/>
      <c r="R3470" s="336"/>
      <c r="S3470" s="336"/>
      <c r="T3470" s="336"/>
      <c r="U3470" s="336"/>
    </row>
    <row r="3471" spans="15:21">
      <c r="O3471" s="336"/>
      <c r="R3471" s="336"/>
      <c r="S3471" s="336"/>
      <c r="T3471" s="336"/>
      <c r="U3471" s="336"/>
    </row>
    <row r="3472" spans="15:21">
      <c r="O3472" s="336"/>
      <c r="R3472" s="336"/>
      <c r="S3472" s="336"/>
      <c r="T3472" s="336"/>
      <c r="U3472" s="336"/>
    </row>
    <row r="3473" spans="15:21">
      <c r="O3473" s="336"/>
      <c r="R3473" s="336"/>
      <c r="S3473" s="336"/>
      <c r="T3473" s="336"/>
      <c r="U3473" s="336"/>
    </row>
    <row r="3474" spans="15:21">
      <c r="O3474" s="336"/>
      <c r="R3474" s="336"/>
      <c r="S3474" s="336"/>
      <c r="T3474" s="336"/>
      <c r="U3474" s="336"/>
    </row>
    <row r="3475" spans="15:21">
      <c r="O3475" s="336"/>
      <c r="R3475" s="336"/>
      <c r="S3475" s="336"/>
      <c r="T3475" s="336"/>
      <c r="U3475" s="336"/>
    </row>
    <row r="3476" spans="15:21">
      <c r="O3476" s="336"/>
      <c r="R3476" s="336"/>
      <c r="S3476" s="336"/>
      <c r="T3476" s="336"/>
      <c r="U3476" s="336"/>
    </row>
    <row r="3477" spans="15:21">
      <c r="O3477" s="336"/>
      <c r="R3477" s="336"/>
      <c r="S3477" s="336"/>
      <c r="T3477" s="336"/>
      <c r="U3477" s="336"/>
    </row>
    <row r="3478" spans="15:21">
      <c r="O3478" s="336"/>
      <c r="R3478" s="336"/>
      <c r="S3478" s="336"/>
      <c r="T3478" s="336"/>
      <c r="U3478" s="336"/>
    </row>
    <row r="3479" spans="15:21">
      <c r="O3479" s="336"/>
      <c r="R3479" s="336"/>
      <c r="S3479" s="336"/>
      <c r="T3479" s="336"/>
      <c r="U3479" s="336"/>
    </row>
    <row r="3480" spans="15:21">
      <c r="O3480" s="336"/>
      <c r="R3480" s="336"/>
      <c r="S3480" s="336"/>
      <c r="T3480" s="336"/>
      <c r="U3480" s="336"/>
    </row>
    <row r="3481" spans="15:21">
      <c r="O3481" s="336"/>
      <c r="R3481" s="336"/>
      <c r="S3481" s="336"/>
      <c r="T3481" s="336"/>
      <c r="U3481" s="336"/>
    </row>
    <row r="3482" spans="15:21">
      <c r="O3482" s="336"/>
      <c r="R3482" s="336"/>
      <c r="S3482" s="336"/>
      <c r="T3482" s="336"/>
      <c r="U3482" s="336"/>
    </row>
    <row r="3483" spans="15:21">
      <c r="O3483" s="336"/>
      <c r="R3483" s="336"/>
      <c r="S3483" s="336"/>
      <c r="T3483" s="336"/>
      <c r="U3483" s="336"/>
    </row>
    <row r="3484" spans="15:21">
      <c r="O3484" s="336"/>
      <c r="R3484" s="336"/>
      <c r="S3484" s="336"/>
      <c r="T3484" s="336"/>
      <c r="U3484" s="336"/>
    </row>
    <row r="3485" spans="15:21">
      <c r="O3485" s="336"/>
      <c r="R3485" s="336"/>
      <c r="S3485" s="336"/>
      <c r="T3485" s="336"/>
      <c r="U3485" s="336"/>
    </row>
    <row r="3486" spans="15:21">
      <c r="O3486" s="336"/>
      <c r="R3486" s="336"/>
      <c r="S3486" s="336"/>
      <c r="T3486" s="336"/>
      <c r="U3486" s="336"/>
    </row>
    <row r="3487" spans="15:21">
      <c r="O3487" s="336"/>
      <c r="R3487" s="336"/>
      <c r="S3487" s="336"/>
      <c r="T3487" s="336"/>
      <c r="U3487" s="336"/>
    </row>
    <row r="3488" spans="15:21">
      <c r="O3488" s="336"/>
      <c r="R3488" s="336"/>
      <c r="S3488" s="336"/>
      <c r="T3488" s="336"/>
      <c r="U3488" s="336"/>
    </row>
    <row r="3489" spans="15:21">
      <c r="O3489" s="336"/>
      <c r="R3489" s="336"/>
      <c r="S3489" s="336"/>
      <c r="T3489" s="336"/>
      <c r="U3489" s="336"/>
    </row>
    <row r="3490" spans="15:21">
      <c r="O3490" s="336"/>
      <c r="R3490" s="336"/>
      <c r="S3490" s="336"/>
      <c r="T3490" s="336"/>
      <c r="U3490" s="336"/>
    </row>
    <row r="3491" spans="15:21">
      <c r="O3491" s="336"/>
      <c r="R3491" s="336"/>
      <c r="S3491" s="336"/>
      <c r="T3491" s="336"/>
      <c r="U3491" s="336"/>
    </row>
    <row r="3492" spans="15:21">
      <c r="O3492" s="336"/>
      <c r="R3492" s="336"/>
      <c r="S3492" s="336"/>
      <c r="T3492" s="336"/>
      <c r="U3492" s="336"/>
    </row>
    <row r="3493" spans="15:21">
      <c r="O3493" s="336"/>
      <c r="R3493" s="336"/>
      <c r="S3493" s="336"/>
      <c r="T3493" s="336"/>
      <c r="U3493" s="336"/>
    </row>
    <row r="3494" spans="15:21">
      <c r="O3494" s="336"/>
      <c r="R3494" s="336"/>
      <c r="S3494" s="336"/>
      <c r="T3494" s="336"/>
      <c r="U3494" s="336"/>
    </row>
    <row r="3495" spans="15:21">
      <c r="O3495" s="336"/>
      <c r="R3495" s="336"/>
      <c r="S3495" s="336"/>
      <c r="T3495" s="336"/>
      <c r="U3495" s="336"/>
    </row>
    <row r="3496" spans="15:21">
      <c r="O3496" s="336"/>
      <c r="R3496" s="336"/>
      <c r="S3496" s="336"/>
      <c r="T3496" s="336"/>
      <c r="U3496" s="336"/>
    </row>
    <row r="3497" spans="15:21">
      <c r="O3497" s="336"/>
      <c r="R3497" s="336"/>
      <c r="S3497" s="336"/>
      <c r="T3497" s="336"/>
      <c r="U3497" s="336"/>
    </row>
    <row r="3498" spans="15:21">
      <c r="O3498" s="336"/>
      <c r="R3498" s="336"/>
      <c r="S3498" s="336"/>
      <c r="T3498" s="336"/>
      <c r="U3498" s="336"/>
    </row>
    <row r="3499" spans="15:21">
      <c r="O3499" s="336"/>
      <c r="R3499" s="336"/>
      <c r="S3499" s="336"/>
      <c r="T3499" s="336"/>
      <c r="U3499" s="336"/>
    </row>
    <row r="3500" spans="15:21">
      <c r="O3500" s="336"/>
      <c r="R3500" s="336"/>
      <c r="S3500" s="336"/>
      <c r="T3500" s="336"/>
      <c r="U3500" s="336"/>
    </row>
    <row r="3501" spans="15:21">
      <c r="O3501" s="336"/>
      <c r="R3501" s="336"/>
      <c r="S3501" s="336"/>
      <c r="T3501" s="336"/>
      <c r="U3501" s="336"/>
    </row>
    <row r="3502" spans="15:21">
      <c r="O3502" s="336"/>
      <c r="R3502" s="336"/>
      <c r="S3502" s="336"/>
      <c r="T3502" s="336"/>
      <c r="U3502" s="336"/>
    </row>
    <row r="3503" spans="15:21">
      <c r="O3503" s="336"/>
      <c r="R3503" s="336"/>
      <c r="S3503" s="336"/>
      <c r="T3503" s="336"/>
      <c r="U3503" s="336"/>
    </row>
    <row r="3504" spans="15:21">
      <c r="O3504" s="336"/>
      <c r="R3504" s="336"/>
      <c r="S3504" s="336"/>
      <c r="T3504" s="336"/>
      <c r="U3504" s="336"/>
    </row>
    <row r="3505" spans="15:21">
      <c r="O3505" s="336"/>
      <c r="R3505" s="336"/>
      <c r="S3505" s="336"/>
      <c r="T3505" s="336"/>
      <c r="U3505" s="336"/>
    </row>
    <row r="3506" spans="15:21">
      <c r="O3506" s="336"/>
      <c r="R3506" s="336"/>
      <c r="S3506" s="336"/>
      <c r="T3506" s="336"/>
      <c r="U3506" s="336"/>
    </row>
    <row r="3507" spans="15:21">
      <c r="O3507" s="336"/>
      <c r="R3507" s="336"/>
      <c r="S3507" s="336"/>
      <c r="T3507" s="336"/>
      <c r="U3507" s="336"/>
    </row>
    <row r="3508" spans="15:21">
      <c r="O3508" s="336"/>
      <c r="R3508" s="336"/>
      <c r="S3508" s="336"/>
      <c r="T3508" s="336"/>
      <c r="U3508" s="336"/>
    </row>
    <row r="3509" spans="15:21">
      <c r="O3509" s="336"/>
      <c r="R3509" s="336"/>
      <c r="S3509" s="336"/>
      <c r="T3509" s="336"/>
      <c r="U3509" s="336"/>
    </row>
    <row r="3510" spans="15:21">
      <c r="O3510" s="336"/>
      <c r="R3510" s="336"/>
      <c r="S3510" s="336"/>
      <c r="T3510" s="336"/>
      <c r="U3510" s="336"/>
    </row>
    <row r="3511" spans="15:21">
      <c r="O3511" s="336"/>
      <c r="R3511" s="336"/>
      <c r="S3511" s="336"/>
      <c r="T3511" s="336"/>
      <c r="U3511" s="336"/>
    </row>
    <row r="3512" spans="15:21">
      <c r="O3512" s="336"/>
      <c r="R3512" s="336"/>
      <c r="S3512" s="336"/>
      <c r="T3512" s="336"/>
      <c r="U3512" s="336"/>
    </row>
    <row r="3513" spans="15:21">
      <c r="O3513" s="336"/>
      <c r="R3513" s="336"/>
      <c r="S3513" s="336"/>
      <c r="T3513" s="336"/>
      <c r="U3513" s="336"/>
    </row>
    <row r="3514" spans="15:21">
      <c r="O3514" s="336"/>
      <c r="R3514" s="336"/>
      <c r="S3514" s="336"/>
      <c r="T3514" s="336"/>
      <c r="U3514" s="336"/>
    </row>
    <row r="3515" spans="15:21">
      <c r="O3515" s="336"/>
      <c r="R3515" s="336"/>
      <c r="S3515" s="336"/>
      <c r="T3515" s="336"/>
      <c r="U3515" s="336"/>
    </row>
    <row r="3516" spans="15:21">
      <c r="O3516" s="336"/>
      <c r="R3516" s="336"/>
      <c r="S3516" s="336"/>
      <c r="T3516" s="336"/>
      <c r="U3516" s="336"/>
    </row>
    <row r="3517" spans="15:21">
      <c r="O3517" s="336"/>
      <c r="R3517" s="336"/>
      <c r="S3517" s="336"/>
      <c r="T3517" s="336"/>
      <c r="U3517" s="336"/>
    </row>
    <row r="3518" spans="15:21">
      <c r="O3518" s="336"/>
      <c r="R3518" s="336"/>
      <c r="S3518" s="336"/>
      <c r="T3518" s="336"/>
      <c r="U3518" s="336"/>
    </row>
    <row r="3519" spans="15:21">
      <c r="O3519" s="336"/>
      <c r="R3519" s="336"/>
      <c r="S3519" s="336"/>
      <c r="T3519" s="336"/>
      <c r="U3519" s="336"/>
    </row>
    <row r="3520" spans="15:21">
      <c r="O3520" s="336"/>
      <c r="R3520" s="336"/>
      <c r="S3520" s="336"/>
      <c r="T3520" s="336"/>
      <c r="U3520" s="336"/>
    </row>
    <row r="3521" spans="15:21">
      <c r="O3521" s="336"/>
      <c r="R3521" s="336"/>
      <c r="S3521" s="336"/>
      <c r="T3521" s="336"/>
      <c r="U3521" s="336"/>
    </row>
    <row r="3522" spans="15:21">
      <c r="O3522" s="336"/>
      <c r="R3522" s="336"/>
      <c r="S3522" s="336"/>
      <c r="T3522" s="336"/>
      <c r="U3522" s="336"/>
    </row>
    <row r="3523" spans="15:21">
      <c r="O3523" s="336"/>
      <c r="R3523" s="336"/>
      <c r="S3523" s="336"/>
      <c r="T3523" s="336"/>
      <c r="U3523" s="336"/>
    </row>
    <row r="3524" spans="15:21">
      <c r="O3524" s="336"/>
      <c r="R3524" s="336"/>
      <c r="S3524" s="336"/>
      <c r="T3524" s="336"/>
      <c r="U3524" s="336"/>
    </row>
    <row r="3525" spans="15:21">
      <c r="O3525" s="336"/>
      <c r="R3525" s="336"/>
      <c r="S3525" s="336"/>
      <c r="T3525" s="336"/>
      <c r="U3525" s="336"/>
    </row>
    <row r="3526" spans="15:21">
      <c r="O3526" s="336"/>
      <c r="R3526" s="336"/>
      <c r="S3526" s="336"/>
      <c r="T3526" s="336"/>
      <c r="U3526" s="336"/>
    </row>
    <row r="3527" spans="15:21">
      <c r="O3527" s="336"/>
      <c r="R3527" s="336"/>
      <c r="S3527" s="336"/>
      <c r="T3527" s="336"/>
      <c r="U3527" s="336"/>
    </row>
    <row r="3528" spans="15:21">
      <c r="O3528" s="336"/>
      <c r="R3528" s="336"/>
      <c r="S3528" s="336"/>
      <c r="T3528" s="336"/>
      <c r="U3528" s="336"/>
    </row>
    <row r="3529" spans="15:21">
      <c r="O3529" s="336"/>
      <c r="R3529" s="336"/>
      <c r="S3529" s="336"/>
      <c r="T3529" s="336"/>
      <c r="U3529" s="336"/>
    </row>
    <row r="3530" spans="15:21">
      <c r="O3530" s="336"/>
      <c r="R3530" s="336"/>
      <c r="S3530" s="336"/>
      <c r="T3530" s="336"/>
      <c r="U3530" s="336"/>
    </row>
    <row r="3531" spans="15:21">
      <c r="O3531" s="336"/>
      <c r="R3531" s="336"/>
      <c r="S3531" s="336"/>
      <c r="T3531" s="336"/>
      <c r="U3531" s="336"/>
    </row>
    <row r="3532" spans="15:21">
      <c r="O3532" s="336"/>
      <c r="R3532" s="336"/>
      <c r="S3532" s="336"/>
      <c r="T3532" s="336"/>
      <c r="U3532" s="336"/>
    </row>
    <row r="3533" spans="15:21">
      <c r="O3533" s="336"/>
      <c r="R3533" s="336"/>
      <c r="S3533" s="336"/>
      <c r="T3533" s="336"/>
      <c r="U3533" s="336"/>
    </row>
    <row r="3534" spans="15:21">
      <c r="O3534" s="336"/>
      <c r="R3534" s="336"/>
      <c r="S3534" s="336"/>
      <c r="T3534" s="336"/>
      <c r="U3534" s="336"/>
    </row>
    <row r="3535" spans="15:21">
      <c r="O3535" s="336"/>
      <c r="R3535" s="336"/>
      <c r="S3535" s="336"/>
      <c r="T3535" s="336"/>
      <c r="U3535" s="336"/>
    </row>
    <row r="3536" spans="15:21">
      <c r="O3536" s="336"/>
      <c r="R3536" s="336"/>
      <c r="S3536" s="336"/>
      <c r="T3536" s="336"/>
      <c r="U3536" s="336"/>
    </row>
    <row r="3537" spans="15:21">
      <c r="O3537" s="336"/>
      <c r="R3537" s="336"/>
      <c r="S3537" s="336"/>
      <c r="T3537" s="336"/>
      <c r="U3537" s="336"/>
    </row>
    <row r="3538" spans="15:21">
      <c r="O3538" s="336"/>
      <c r="R3538" s="336"/>
      <c r="S3538" s="336"/>
      <c r="T3538" s="336"/>
      <c r="U3538" s="336"/>
    </row>
    <row r="3539" spans="15:21">
      <c r="O3539" s="336"/>
      <c r="R3539" s="336"/>
      <c r="S3539" s="336"/>
      <c r="T3539" s="336"/>
      <c r="U3539" s="336"/>
    </row>
    <row r="3540" spans="15:21">
      <c r="O3540" s="336"/>
      <c r="R3540" s="336"/>
      <c r="S3540" s="336"/>
      <c r="T3540" s="336"/>
      <c r="U3540" s="336"/>
    </row>
    <row r="3541" spans="15:21">
      <c r="O3541" s="336"/>
      <c r="R3541" s="336"/>
      <c r="S3541" s="336"/>
      <c r="T3541" s="336"/>
      <c r="U3541" s="336"/>
    </row>
    <row r="3542" spans="15:21">
      <c r="O3542" s="336"/>
      <c r="R3542" s="336"/>
      <c r="S3542" s="336"/>
      <c r="T3542" s="336"/>
      <c r="U3542" s="336"/>
    </row>
    <row r="3543" spans="15:21">
      <c r="O3543" s="336"/>
      <c r="R3543" s="336"/>
      <c r="S3543" s="336"/>
      <c r="T3543" s="336"/>
      <c r="U3543" s="336"/>
    </row>
    <row r="3544" spans="15:21">
      <c r="O3544" s="336"/>
      <c r="R3544" s="336"/>
      <c r="S3544" s="336"/>
      <c r="T3544" s="336"/>
      <c r="U3544" s="336"/>
    </row>
    <row r="3545" spans="15:21">
      <c r="O3545" s="336"/>
      <c r="R3545" s="336"/>
      <c r="S3545" s="336"/>
      <c r="T3545" s="336"/>
      <c r="U3545" s="336"/>
    </row>
    <row r="3546" spans="15:21">
      <c r="O3546" s="336"/>
      <c r="R3546" s="336"/>
      <c r="S3546" s="336"/>
      <c r="T3546" s="336"/>
      <c r="U3546" s="336"/>
    </row>
    <row r="3547" spans="15:21">
      <c r="O3547" s="336"/>
      <c r="R3547" s="336"/>
      <c r="S3547" s="336"/>
      <c r="T3547" s="336"/>
      <c r="U3547" s="336"/>
    </row>
    <row r="3548" spans="15:21">
      <c r="O3548" s="336"/>
      <c r="R3548" s="336"/>
      <c r="S3548" s="336"/>
      <c r="T3548" s="336"/>
      <c r="U3548" s="336"/>
    </row>
    <row r="3549" spans="15:21">
      <c r="O3549" s="336"/>
      <c r="R3549" s="336"/>
      <c r="S3549" s="336"/>
      <c r="T3549" s="336"/>
      <c r="U3549" s="336"/>
    </row>
    <row r="3550" spans="15:21">
      <c r="O3550" s="336"/>
      <c r="R3550" s="336"/>
      <c r="S3550" s="336"/>
      <c r="T3550" s="336"/>
      <c r="U3550" s="336"/>
    </row>
    <row r="3551" spans="15:21">
      <c r="O3551" s="336"/>
      <c r="R3551" s="336"/>
      <c r="S3551" s="336"/>
      <c r="T3551" s="336"/>
      <c r="U3551" s="336"/>
    </row>
    <row r="3552" spans="15:21">
      <c r="O3552" s="336"/>
      <c r="R3552" s="336"/>
      <c r="S3552" s="336"/>
      <c r="T3552" s="336"/>
      <c r="U3552" s="336"/>
    </row>
    <row r="3553" spans="15:21">
      <c r="O3553" s="336"/>
      <c r="R3553" s="336"/>
      <c r="S3553" s="336"/>
      <c r="T3553" s="336"/>
      <c r="U3553" s="336"/>
    </row>
    <row r="3554" spans="15:21">
      <c r="O3554" s="336"/>
      <c r="R3554" s="336"/>
      <c r="S3554" s="336"/>
      <c r="T3554" s="336"/>
      <c r="U3554" s="336"/>
    </row>
    <row r="3555" spans="15:21">
      <c r="O3555" s="336"/>
      <c r="R3555" s="336"/>
      <c r="S3555" s="336"/>
      <c r="T3555" s="336"/>
      <c r="U3555" s="336"/>
    </row>
    <row r="3556" spans="15:21">
      <c r="O3556" s="336"/>
      <c r="R3556" s="336"/>
      <c r="S3556" s="336"/>
      <c r="T3556" s="336"/>
      <c r="U3556" s="336"/>
    </row>
    <row r="3557" spans="15:21">
      <c r="O3557" s="336"/>
      <c r="R3557" s="336"/>
      <c r="S3557" s="336"/>
      <c r="T3557" s="336"/>
      <c r="U3557" s="336"/>
    </row>
    <row r="3558" spans="15:21">
      <c r="O3558" s="336"/>
      <c r="R3558" s="336"/>
      <c r="S3558" s="336"/>
      <c r="T3558" s="336"/>
      <c r="U3558" s="336"/>
    </row>
    <row r="3559" spans="15:21">
      <c r="O3559" s="336"/>
      <c r="R3559" s="336"/>
      <c r="S3559" s="336"/>
      <c r="T3559" s="336"/>
      <c r="U3559" s="336"/>
    </row>
    <row r="3560" spans="15:21">
      <c r="O3560" s="336"/>
      <c r="R3560" s="336"/>
      <c r="S3560" s="336"/>
      <c r="T3560" s="336"/>
      <c r="U3560" s="336"/>
    </row>
    <row r="3561" spans="15:21">
      <c r="O3561" s="336"/>
      <c r="R3561" s="336"/>
      <c r="S3561" s="336"/>
      <c r="T3561" s="336"/>
      <c r="U3561" s="336"/>
    </row>
    <row r="3562" spans="15:21">
      <c r="O3562" s="336"/>
      <c r="R3562" s="336"/>
      <c r="S3562" s="336"/>
      <c r="T3562" s="336"/>
      <c r="U3562" s="336"/>
    </row>
    <row r="3563" spans="15:21">
      <c r="O3563" s="336"/>
      <c r="R3563" s="336"/>
      <c r="S3563" s="336"/>
      <c r="T3563" s="336"/>
      <c r="U3563" s="336"/>
    </row>
    <row r="3564" spans="15:21">
      <c r="O3564" s="336"/>
      <c r="R3564" s="336"/>
      <c r="S3564" s="336"/>
      <c r="T3564" s="336"/>
      <c r="U3564" s="336"/>
    </row>
    <row r="3565" spans="15:21">
      <c r="O3565" s="336"/>
      <c r="R3565" s="336"/>
      <c r="S3565" s="336"/>
      <c r="T3565" s="336"/>
      <c r="U3565" s="336"/>
    </row>
    <row r="3566" spans="15:21">
      <c r="O3566" s="336"/>
      <c r="R3566" s="336"/>
      <c r="S3566" s="336"/>
      <c r="T3566" s="336"/>
      <c r="U3566" s="336"/>
    </row>
    <row r="3567" spans="15:21">
      <c r="O3567" s="336"/>
      <c r="R3567" s="336"/>
      <c r="S3567" s="336"/>
      <c r="T3567" s="336"/>
      <c r="U3567" s="336"/>
    </row>
    <row r="3568" spans="15:21">
      <c r="O3568" s="336"/>
      <c r="R3568" s="336"/>
      <c r="S3568" s="336"/>
      <c r="T3568" s="336"/>
      <c r="U3568" s="336"/>
    </row>
    <row r="3569" spans="15:21">
      <c r="O3569" s="336"/>
      <c r="R3569" s="336"/>
      <c r="S3569" s="336"/>
      <c r="T3569" s="336"/>
      <c r="U3569" s="336"/>
    </row>
    <row r="3570" spans="15:21">
      <c r="O3570" s="336"/>
      <c r="R3570" s="336"/>
      <c r="S3570" s="336"/>
      <c r="T3570" s="336"/>
      <c r="U3570" s="336"/>
    </row>
    <row r="3571" spans="15:21">
      <c r="O3571" s="336"/>
      <c r="R3571" s="336"/>
      <c r="S3571" s="336"/>
      <c r="T3571" s="336"/>
      <c r="U3571" s="336"/>
    </row>
    <row r="3572" spans="15:21">
      <c r="O3572" s="336"/>
      <c r="R3572" s="336"/>
      <c r="S3572" s="336"/>
      <c r="T3572" s="336"/>
      <c r="U3572" s="336"/>
    </row>
    <row r="3573" spans="15:21">
      <c r="O3573" s="336"/>
      <c r="R3573" s="336"/>
      <c r="S3573" s="336"/>
      <c r="T3573" s="336"/>
      <c r="U3573" s="336"/>
    </row>
    <row r="3574" spans="15:21">
      <c r="O3574" s="336"/>
      <c r="R3574" s="336"/>
      <c r="S3574" s="336"/>
      <c r="T3574" s="336"/>
      <c r="U3574" s="336"/>
    </row>
    <row r="3575" spans="15:21">
      <c r="O3575" s="336"/>
      <c r="R3575" s="336"/>
      <c r="S3575" s="336"/>
      <c r="T3575" s="336"/>
      <c r="U3575" s="336"/>
    </row>
    <row r="3576" spans="15:21">
      <c r="O3576" s="336"/>
      <c r="R3576" s="336"/>
      <c r="S3576" s="336"/>
      <c r="T3576" s="336"/>
      <c r="U3576" s="336"/>
    </row>
    <row r="3577" spans="15:21">
      <c r="O3577" s="336"/>
      <c r="R3577" s="336"/>
      <c r="S3577" s="336"/>
      <c r="T3577" s="336"/>
      <c r="U3577" s="336"/>
    </row>
    <row r="3578" spans="15:21">
      <c r="O3578" s="336"/>
      <c r="R3578" s="336"/>
      <c r="S3578" s="336"/>
      <c r="T3578" s="336"/>
      <c r="U3578" s="336"/>
    </row>
    <row r="3579" spans="15:21">
      <c r="O3579" s="336"/>
      <c r="R3579" s="336"/>
      <c r="S3579" s="336"/>
      <c r="T3579" s="336"/>
      <c r="U3579" s="336"/>
    </row>
    <row r="3580" spans="15:21">
      <c r="O3580" s="336"/>
      <c r="R3580" s="336"/>
      <c r="S3580" s="336"/>
      <c r="T3580" s="336"/>
      <c r="U3580" s="336"/>
    </row>
    <row r="3581" spans="15:21">
      <c r="O3581" s="336"/>
      <c r="R3581" s="336"/>
      <c r="S3581" s="336"/>
      <c r="T3581" s="336"/>
      <c r="U3581" s="336"/>
    </row>
    <row r="3582" spans="15:21">
      <c r="O3582" s="336"/>
      <c r="R3582" s="336"/>
      <c r="S3582" s="336"/>
      <c r="T3582" s="336"/>
      <c r="U3582" s="336"/>
    </row>
    <row r="3583" spans="15:21">
      <c r="O3583" s="336"/>
      <c r="R3583" s="336"/>
      <c r="S3583" s="336"/>
      <c r="T3583" s="336"/>
      <c r="U3583" s="336"/>
    </row>
    <row r="3584" spans="15:21">
      <c r="O3584" s="336"/>
      <c r="R3584" s="336"/>
      <c r="S3584" s="336"/>
      <c r="T3584" s="336"/>
      <c r="U3584" s="336"/>
    </row>
    <row r="3585" spans="15:21">
      <c r="O3585" s="336"/>
      <c r="R3585" s="336"/>
      <c r="S3585" s="336"/>
      <c r="T3585" s="336"/>
      <c r="U3585" s="336"/>
    </row>
    <row r="3586" spans="15:21">
      <c r="O3586" s="336"/>
      <c r="R3586" s="336"/>
      <c r="S3586" s="336"/>
      <c r="T3586" s="336"/>
      <c r="U3586" s="336"/>
    </row>
    <row r="3587" spans="15:21">
      <c r="O3587" s="336"/>
      <c r="R3587" s="336"/>
      <c r="S3587" s="336"/>
      <c r="T3587" s="336"/>
      <c r="U3587" s="336"/>
    </row>
    <row r="3588" spans="15:21">
      <c r="O3588" s="336"/>
      <c r="R3588" s="336"/>
      <c r="S3588" s="336"/>
      <c r="T3588" s="336"/>
      <c r="U3588" s="336"/>
    </row>
    <row r="3589" spans="15:21">
      <c r="O3589" s="336"/>
      <c r="R3589" s="336"/>
      <c r="S3589" s="336"/>
      <c r="T3589" s="336"/>
      <c r="U3589" s="336"/>
    </row>
    <row r="3590" spans="15:21">
      <c r="O3590" s="336"/>
      <c r="R3590" s="336"/>
      <c r="S3590" s="336"/>
      <c r="T3590" s="336"/>
      <c r="U3590" s="336"/>
    </row>
    <row r="3591" spans="15:21">
      <c r="O3591" s="336"/>
      <c r="R3591" s="336"/>
      <c r="S3591" s="336"/>
      <c r="T3591" s="336"/>
      <c r="U3591" s="336"/>
    </row>
    <row r="3592" spans="15:21">
      <c r="O3592" s="336"/>
      <c r="R3592" s="336"/>
      <c r="S3592" s="336"/>
      <c r="T3592" s="336"/>
      <c r="U3592" s="336"/>
    </row>
    <row r="3593" spans="15:21">
      <c r="O3593" s="336"/>
      <c r="R3593" s="336"/>
      <c r="S3593" s="336"/>
      <c r="T3593" s="336"/>
      <c r="U3593" s="336"/>
    </row>
    <row r="3594" spans="15:21">
      <c r="O3594" s="336"/>
      <c r="R3594" s="336"/>
      <c r="S3594" s="336"/>
      <c r="T3594" s="336"/>
      <c r="U3594" s="336"/>
    </row>
    <row r="3595" spans="15:21">
      <c r="O3595" s="336"/>
      <c r="R3595" s="336"/>
      <c r="S3595" s="336"/>
      <c r="T3595" s="336"/>
      <c r="U3595" s="336"/>
    </row>
    <row r="3596" spans="15:21">
      <c r="O3596" s="336"/>
      <c r="R3596" s="336"/>
      <c r="S3596" s="336"/>
      <c r="T3596" s="336"/>
      <c r="U3596" s="336"/>
    </row>
    <row r="3597" spans="15:21">
      <c r="O3597" s="336"/>
      <c r="R3597" s="336"/>
      <c r="S3597" s="336"/>
      <c r="T3597" s="336"/>
      <c r="U3597" s="336"/>
    </row>
    <row r="3598" spans="15:21">
      <c r="O3598" s="336"/>
      <c r="R3598" s="336"/>
      <c r="S3598" s="336"/>
      <c r="T3598" s="336"/>
      <c r="U3598" s="336"/>
    </row>
    <row r="3599" spans="15:21">
      <c r="O3599" s="336"/>
      <c r="R3599" s="336"/>
      <c r="S3599" s="336"/>
      <c r="T3599" s="336"/>
      <c r="U3599" s="336"/>
    </row>
    <row r="3600" spans="15:21">
      <c r="O3600" s="336"/>
      <c r="R3600" s="336"/>
      <c r="S3600" s="336"/>
      <c r="T3600" s="336"/>
      <c r="U3600" s="336"/>
    </row>
    <row r="3601" spans="15:21">
      <c r="O3601" s="336"/>
      <c r="R3601" s="336"/>
      <c r="S3601" s="336"/>
      <c r="T3601" s="336"/>
      <c r="U3601" s="336"/>
    </row>
    <row r="3602" spans="15:21">
      <c r="O3602" s="336"/>
      <c r="R3602" s="336"/>
      <c r="S3602" s="336"/>
      <c r="T3602" s="336"/>
      <c r="U3602" s="336"/>
    </row>
    <row r="3603" spans="15:21">
      <c r="O3603" s="336"/>
      <c r="R3603" s="336"/>
      <c r="S3603" s="336"/>
      <c r="T3603" s="336"/>
      <c r="U3603" s="336"/>
    </row>
    <row r="3604" spans="15:21">
      <c r="O3604" s="336"/>
      <c r="R3604" s="336"/>
      <c r="S3604" s="336"/>
      <c r="T3604" s="336"/>
      <c r="U3604" s="336"/>
    </row>
    <row r="3605" spans="15:21">
      <c r="O3605" s="336"/>
      <c r="R3605" s="336"/>
      <c r="S3605" s="336"/>
      <c r="T3605" s="336"/>
      <c r="U3605" s="336"/>
    </row>
    <row r="3606" spans="15:21">
      <c r="O3606" s="336"/>
      <c r="R3606" s="336"/>
      <c r="S3606" s="336"/>
      <c r="T3606" s="336"/>
      <c r="U3606" s="336"/>
    </row>
    <row r="3607" spans="15:21">
      <c r="O3607" s="336"/>
      <c r="R3607" s="336"/>
      <c r="S3607" s="336"/>
      <c r="T3607" s="336"/>
      <c r="U3607" s="336"/>
    </row>
    <row r="3608" spans="15:21">
      <c r="O3608" s="336"/>
      <c r="R3608" s="336"/>
      <c r="S3608" s="336"/>
      <c r="T3608" s="336"/>
      <c r="U3608" s="336"/>
    </row>
    <row r="3609" spans="15:21">
      <c r="O3609" s="336"/>
      <c r="R3609" s="336"/>
      <c r="S3609" s="336"/>
      <c r="T3609" s="336"/>
      <c r="U3609" s="336"/>
    </row>
    <row r="3610" spans="15:21">
      <c r="O3610" s="336"/>
      <c r="R3610" s="336"/>
      <c r="S3610" s="336"/>
      <c r="T3610" s="336"/>
      <c r="U3610" s="336"/>
    </row>
    <row r="3611" spans="15:21">
      <c r="O3611" s="336"/>
      <c r="R3611" s="336"/>
      <c r="S3611" s="336"/>
      <c r="T3611" s="336"/>
      <c r="U3611" s="336"/>
    </row>
    <row r="3612" spans="15:21">
      <c r="O3612" s="336"/>
      <c r="R3612" s="336"/>
      <c r="S3612" s="336"/>
      <c r="T3612" s="336"/>
      <c r="U3612" s="336"/>
    </row>
    <row r="3613" spans="15:21">
      <c r="O3613" s="336"/>
      <c r="R3613" s="336"/>
      <c r="S3613" s="336"/>
      <c r="T3613" s="336"/>
      <c r="U3613" s="336"/>
    </row>
    <row r="3614" spans="15:21">
      <c r="O3614" s="336"/>
      <c r="R3614" s="336"/>
      <c r="S3614" s="336"/>
      <c r="T3614" s="336"/>
      <c r="U3614" s="336"/>
    </row>
    <row r="3615" spans="15:21">
      <c r="O3615" s="336"/>
      <c r="R3615" s="336"/>
      <c r="S3615" s="336"/>
      <c r="T3615" s="336"/>
      <c r="U3615" s="336"/>
    </row>
    <row r="3616" spans="15:21">
      <c r="O3616" s="336"/>
      <c r="R3616" s="336"/>
      <c r="S3616" s="336"/>
      <c r="T3616" s="336"/>
      <c r="U3616" s="336"/>
    </row>
    <row r="3617" spans="15:21">
      <c r="O3617" s="336"/>
      <c r="R3617" s="336"/>
      <c r="S3617" s="336"/>
      <c r="T3617" s="336"/>
      <c r="U3617" s="336"/>
    </row>
    <row r="3618" spans="15:21">
      <c r="O3618" s="336"/>
      <c r="R3618" s="336"/>
      <c r="S3618" s="336"/>
      <c r="T3618" s="336"/>
      <c r="U3618" s="336"/>
    </row>
    <row r="3619" spans="15:21">
      <c r="O3619" s="336"/>
      <c r="R3619" s="336"/>
      <c r="S3619" s="336"/>
      <c r="T3619" s="336"/>
      <c r="U3619" s="336"/>
    </row>
    <row r="3620" spans="15:21">
      <c r="O3620" s="336"/>
      <c r="R3620" s="336"/>
      <c r="S3620" s="336"/>
      <c r="T3620" s="336"/>
      <c r="U3620" s="336"/>
    </row>
    <row r="3621" spans="15:21">
      <c r="O3621" s="336"/>
      <c r="R3621" s="336"/>
      <c r="S3621" s="336"/>
      <c r="T3621" s="336"/>
      <c r="U3621" s="336"/>
    </row>
    <row r="3622" spans="15:21">
      <c r="O3622" s="336"/>
      <c r="R3622" s="336"/>
      <c r="S3622" s="336"/>
      <c r="T3622" s="336"/>
      <c r="U3622" s="336"/>
    </row>
    <row r="3623" spans="15:21">
      <c r="O3623" s="336"/>
      <c r="R3623" s="336"/>
      <c r="S3623" s="336"/>
      <c r="T3623" s="336"/>
      <c r="U3623" s="336"/>
    </row>
    <row r="3624" spans="15:21">
      <c r="O3624" s="336"/>
      <c r="R3624" s="336"/>
      <c r="S3624" s="336"/>
      <c r="T3624" s="336"/>
      <c r="U3624" s="336"/>
    </row>
    <row r="3625" spans="15:21">
      <c r="O3625" s="336"/>
      <c r="R3625" s="336"/>
      <c r="S3625" s="336"/>
      <c r="T3625" s="336"/>
      <c r="U3625" s="336"/>
    </row>
    <row r="3626" spans="15:21">
      <c r="O3626" s="336"/>
      <c r="R3626" s="336"/>
      <c r="S3626" s="336"/>
      <c r="T3626" s="336"/>
      <c r="U3626" s="336"/>
    </row>
    <row r="3627" spans="15:21">
      <c r="O3627" s="336"/>
      <c r="R3627" s="336"/>
      <c r="S3627" s="336"/>
      <c r="T3627" s="336"/>
      <c r="U3627" s="336"/>
    </row>
    <row r="3628" spans="15:21">
      <c r="O3628" s="336"/>
      <c r="R3628" s="336"/>
      <c r="S3628" s="336"/>
      <c r="T3628" s="336"/>
      <c r="U3628" s="336"/>
    </row>
    <row r="3629" spans="15:21">
      <c r="O3629" s="336"/>
      <c r="R3629" s="336"/>
      <c r="S3629" s="336"/>
      <c r="T3629" s="336"/>
      <c r="U3629" s="336"/>
    </row>
    <row r="3630" spans="15:21">
      <c r="O3630" s="336"/>
      <c r="R3630" s="336"/>
      <c r="S3630" s="336"/>
      <c r="T3630" s="336"/>
      <c r="U3630" s="336"/>
    </row>
    <row r="3631" spans="15:21">
      <c r="O3631" s="336"/>
      <c r="R3631" s="336"/>
      <c r="S3631" s="336"/>
      <c r="T3631" s="336"/>
      <c r="U3631" s="336"/>
    </row>
    <row r="3632" spans="15:21">
      <c r="O3632" s="336"/>
      <c r="R3632" s="336"/>
      <c r="S3632" s="336"/>
      <c r="T3632" s="336"/>
      <c r="U3632" s="336"/>
    </row>
    <row r="3633" spans="15:21">
      <c r="O3633" s="336"/>
      <c r="R3633" s="336"/>
      <c r="S3633" s="336"/>
      <c r="T3633" s="336"/>
      <c r="U3633" s="336"/>
    </row>
    <row r="3634" spans="15:21">
      <c r="O3634" s="336"/>
      <c r="R3634" s="336"/>
      <c r="S3634" s="336"/>
      <c r="T3634" s="336"/>
      <c r="U3634" s="336"/>
    </row>
    <row r="3635" spans="15:21">
      <c r="O3635" s="336"/>
      <c r="R3635" s="336"/>
      <c r="S3635" s="336"/>
      <c r="T3635" s="336"/>
      <c r="U3635" s="336"/>
    </row>
    <row r="3636" spans="15:21">
      <c r="O3636" s="336"/>
      <c r="R3636" s="336"/>
      <c r="S3636" s="336"/>
      <c r="T3636" s="336"/>
      <c r="U3636" s="336"/>
    </row>
    <row r="3637" spans="15:21">
      <c r="O3637" s="336"/>
      <c r="R3637" s="336"/>
      <c r="S3637" s="336"/>
      <c r="T3637" s="336"/>
      <c r="U3637" s="336"/>
    </row>
    <row r="3638" spans="15:21">
      <c r="O3638" s="336"/>
      <c r="R3638" s="336"/>
      <c r="S3638" s="336"/>
      <c r="T3638" s="336"/>
      <c r="U3638" s="336"/>
    </row>
    <row r="3639" spans="15:21">
      <c r="O3639" s="336"/>
      <c r="R3639" s="336"/>
      <c r="S3639" s="336"/>
      <c r="T3639" s="336"/>
      <c r="U3639" s="336"/>
    </row>
    <row r="3640" spans="15:21">
      <c r="O3640" s="336"/>
      <c r="R3640" s="336"/>
      <c r="S3640" s="336"/>
      <c r="T3640" s="336"/>
      <c r="U3640" s="336"/>
    </row>
    <row r="3641" spans="15:21">
      <c r="O3641" s="336"/>
      <c r="R3641" s="336"/>
      <c r="S3641" s="336"/>
      <c r="T3641" s="336"/>
      <c r="U3641" s="336"/>
    </row>
    <row r="3642" spans="15:21">
      <c r="O3642" s="336"/>
      <c r="R3642" s="336"/>
      <c r="S3642" s="336"/>
      <c r="T3642" s="336"/>
      <c r="U3642" s="336"/>
    </row>
    <row r="3643" spans="15:21">
      <c r="O3643" s="336"/>
      <c r="R3643" s="336"/>
      <c r="S3643" s="336"/>
      <c r="T3643" s="336"/>
      <c r="U3643" s="336"/>
    </row>
    <row r="3644" spans="15:21">
      <c r="O3644" s="336"/>
      <c r="R3644" s="336"/>
      <c r="S3644" s="336"/>
      <c r="T3644" s="336"/>
      <c r="U3644" s="336"/>
    </row>
    <row r="3645" spans="15:21">
      <c r="O3645" s="336"/>
      <c r="R3645" s="336"/>
      <c r="S3645" s="336"/>
      <c r="T3645" s="336"/>
      <c r="U3645" s="336"/>
    </row>
    <row r="3646" spans="15:21">
      <c r="O3646" s="336"/>
      <c r="R3646" s="336"/>
      <c r="S3646" s="336"/>
      <c r="T3646" s="336"/>
      <c r="U3646" s="336"/>
    </row>
    <row r="3647" spans="15:21">
      <c r="O3647" s="336"/>
      <c r="R3647" s="336"/>
      <c r="S3647" s="336"/>
      <c r="T3647" s="336"/>
      <c r="U3647" s="336"/>
    </row>
    <row r="3648" spans="15:21">
      <c r="O3648" s="336"/>
      <c r="R3648" s="336"/>
      <c r="S3648" s="336"/>
      <c r="T3648" s="336"/>
      <c r="U3648" s="336"/>
    </row>
    <row r="3649" spans="15:21">
      <c r="O3649" s="336"/>
      <c r="R3649" s="336"/>
      <c r="S3649" s="336"/>
      <c r="T3649" s="336"/>
      <c r="U3649" s="336"/>
    </row>
    <row r="3650" spans="15:21">
      <c r="O3650" s="336"/>
      <c r="R3650" s="336"/>
      <c r="S3650" s="336"/>
      <c r="T3650" s="336"/>
      <c r="U3650" s="336"/>
    </row>
    <row r="3651" spans="15:21">
      <c r="O3651" s="336"/>
      <c r="R3651" s="336"/>
      <c r="S3651" s="336"/>
      <c r="T3651" s="336"/>
      <c r="U3651" s="336"/>
    </row>
    <row r="3652" spans="15:21">
      <c r="O3652" s="336"/>
      <c r="R3652" s="336"/>
      <c r="S3652" s="336"/>
      <c r="T3652" s="336"/>
      <c r="U3652" s="336"/>
    </row>
    <row r="3653" spans="15:21">
      <c r="O3653" s="336"/>
      <c r="R3653" s="336"/>
      <c r="S3653" s="336"/>
      <c r="T3653" s="336"/>
      <c r="U3653" s="336"/>
    </row>
    <row r="3654" spans="15:21">
      <c r="O3654" s="336"/>
      <c r="R3654" s="336"/>
      <c r="S3654" s="336"/>
      <c r="T3654" s="336"/>
      <c r="U3654" s="336"/>
    </row>
    <row r="3655" spans="15:21">
      <c r="O3655" s="336"/>
      <c r="R3655" s="336"/>
      <c r="S3655" s="336"/>
      <c r="T3655" s="336"/>
      <c r="U3655" s="336"/>
    </row>
    <row r="3656" spans="15:21">
      <c r="O3656" s="336"/>
      <c r="R3656" s="336"/>
      <c r="S3656" s="336"/>
      <c r="T3656" s="336"/>
      <c r="U3656" s="336"/>
    </row>
    <row r="3657" spans="15:21">
      <c r="O3657" s="336"/>
      <c r="R3657" s="336"/>
      <c r="S3657" s="336"/>
      <c r="T3657" s="336"/>
      <c r="U3657" s="336"/>
    </row>
    <row r="3658" spans="15:21">
      <c r="O3658" s="336"/>
      <c r="R3658" s="336"/>
      <c r="S3658" s="336"/>
      <c r="T3658" s="336"/>
      <c r="U3658" s="336"/>
    </row>
    <row r="3659" spans="15:21">
      <c r="O3659" s="336"/>
      <c r="R3659" s="336"/>
      <c r="S3659" s="336"/>
      <c r="T3659" s="336"/>
      <c r="U3659" s="336"/>
    </row>
    <row r="3660" spans="15:21">
      <c r="O3660" s="336"/>
      <c r="R3660" s="336"/>
      <c r="S3660" s="336"/>
      <c r="T3660" s="336"/>
      <c r="U3660" s="336"/>
    </row>
    <row r="3661" spans="15:21">
      <c r="O3661" s="336"/>
      <c r="R3661" s="336"/>
      <c r="S3661" s="336"/>
      <c r="T3661" s="336"/>
      <c r="U3661" s="336"/>
    </row>
    <row r="3662" spans="15:21">
      <c r="O3662" s="336"/>
      <c r="R3662" s="336"/>
      <c r="S3662" s="336"/>
      <c r="T3662" s="336"/>
      <c r="U3662" s="336"/>
    </row>
    <row r="3663" spans="15:21">
      <c r="O3663" s="336"/>
      <c r="R3663" s="336"/>
      <c r="S3663" s="336"/>
      <c r="T3663" s="336"/>
      <c r="U3663" s="336"/>
    </row>
    <row r="3664" spans="15:21">
      <c r="O3664" s="336"/>
      <c r="R3664" s="336"/>
      <c r="S3664" s="336"/>
      <c r="T3664" s="336"/>
      <c r="U3664" s="336"/>
    </row>
    <row r="3665" spans="15:21">
      <c r="O3665" s="336"/>
      <c r="R3665" s="336"/>
      <c r="S3665" s="336"/>
      <c r="T3665" s="336"/>
      <c r="U3665" s="336"/>
    </row>
    <row r="3666" spans="15:21">
      <c r="O3666" s="336"/>
      <c r="R3666" s="336"/>
      <c r="S3666" s="336"/>
      <c r="T3666" s="336"/>
      <c r="U3666" s="336"/>
    </row>
    <row r="3667" spans="15:21">
      <c r="O3667" s="336"/>
      <c r="R3667" s="336"/>
      <c r="S3667" s="336"/>
      <c r="T3667" s="336"/>
      <c r="U3667" s="336"/>
    </row>
    <row r="3668" spans="15:21">
      <c r="O3668" s="336"/>
      <c r="R3668" s="336"/>
      <c r="S3668" s="336"/>
      <c r="T3668" s="336"/>
      <c r="U3668" s="336"/>
    </row>
    <row r="3669" spans="15:21">
      <c r="O3669" s="336"/>
      <c r="R3669" s="336"/>
      <c r="S3669" s="336"/>
      <c r="T3669" s="336"/>
      <c r="U3669" s="336"/>
    </row>
    <row r="3670" spans="15:21">
      <c r="O3670" s="336"/>
      <c r="R3670" s="336"/>
      <c r="S3670" s="336"/>
      <c r="T3670" s="336"/>
      <c r="U3670" s="336"/>
    </row>
    <row r="3671" spans="15:21">
      <c r="O3671" s="336"/>
      <c r="R3671" s="336"/>
      <c r="S3671" s="336"/>
      <c r="T3671" s="336"/>
      <c r="U3671" s="336"/>
    </row>
    <row r="3672" spans="15:21">
      <c r="O3672" s="336"/>
      <c r="R3672" s="336"/>
      <c r="S3672" s="336"/>
      <c r="T3672" s="336"/>
      <c r="U3672" s="336"/>
    </row>
    <row r="3673" spans="15:21">
      <c r="O3673" s="336"/>
      <c r="R3673" s="336"/>
      <c r="S3673" s="336"/>
      <c r="T3673" s="336"/>
      <c r="U3673" s="336"/>
    </row>
    <row r="3674" spans="15:21">
      <c r="O3674" s="336"/>
      <c r="R3674" s="336"/>
      <c r="S3674" s="336"/>
      <c r="T3674" s="336"/>
      <c r="U3674" s="336"/>
    </row>
    <row r="3675" spans="15:21">
      <c r="O3675" s="336"/>
      <c r="R3675" s="336"/>
      <c r="S3675" s="336"/>
      <c r="T3675" s="336"/>
      <c r="U3675" s="336"/>
    </row>
    <row r="3676" spans="15:21">
      <c r="O3676" s="336"/>
      <c r="R3676" s="336"/>
      <c r="S3676" s="336"/>
      <c r="T3676" s="336"/>
      <c r="U3676" s="336"/>
    </row>
    <row r="3677" spans="15:21">
      <c r="O3677" s="336"/>
      <c r="R3677" s="336"/>
      <c r="S3677" s="336"/>
      <c r="T3677" s="336"/>
      <c r="U3677" s="336"/>
    </row>
    <row r="3678" spans="15:21">
      <c r="O3678" s="336"/>
      <c r="R3678" s="336"/>
      <c r="S3678" s="336"/>
      <c r="T3678" s="336"/>
      <c r="U3678" s="336"/>
    </row>
    <row r="3679" spans="15:21">
      <c r="O3679" s="336"/>
      <c r="R3679" s="336"/>
      <c r="S3679" s="336"/>
      <c r="T3679" s="336"/>
      <c r="U3679" s="336"/>
    </row>
    <row r="3680" spans="15:21">
      <c r="O3680" s="336"/>
      <c r="R3680" s="336"/>
      <c r="S3680" s="336"/>
      <c r="T3680" s="336"/>
      <c r="U3680" s="336"/>
    </row>
    <row r="3681" spans="15:21">
      <c r="O3681" s="336"/>
      <c r="R3681" s="336"/>
      <c r="S3681" s="336"/>
      <c r="T3681" s="336"/>
      <c r="U3681" s="336"/>
    </row>
    <row r="3682" spans="15:21">
      <c r="O3682" s="336"/>
      <c r="R3682" s="336"/>
      <c r="S3682" s="336"/>
      <c r="T3682" s="336"/>
      <c r="U3682" s="336"/>
    </row>
    <row r="3683" spans="15:21">
      <c r="O3683" s="336"/>
      <c r="R3683" s="336"/>
      <c r="S3683" s="336"/>
      <c r="T3683" s="336"/>
      <c r="U3683" s="336"/>
    </row>
    <row r="3684" spans="15:21">
      <c r="O3684" s="336"/>
      <c r="R3684" s="336"/>
      <c r="S3684" s="336"/>
      <c r="T3684" s="336"/>
      <c r="U3684" s="336"/>
    </row>
    <row r="3685" spans="15:21">
      <c r="O3685" s="336"/>
      <c r="R3685" s="336"/>
      <c r="S3685" s="336"/>
      <c r="T3685" s="336"/>
      <c r="U3685" s="336"/>
    </row>
    <row r="3686" spans="15:21">
      <c r="O3686" s="336"/>
      <c r="R3686" s="336"/>
      <c r="S3686" s="336"/>
      <c r="T3686" s="336"/>
      <c r="U3686" s="336"/>
    </row>
    <row r="3687" spans="15:21">
      <c r="O3687" s="336"/>
      <c r="R3687" s="336"/>
      <c r="S3687" s="336"/>
      <c r="T3687" s="336"/>
      <c r="U3687" s="336"/>
    </row>
    <row r="3688" spans="15:21">
      <c r="O3688" s="336"/>
      <c r="R3688" s="336"/>
      <c r="S3688" s="336"/>
      <c r="T3688" s="336"/>
      <c r="U3688" s="336"/>
    </row>
    <row r="3689" spans="15:21">
      <c r="O3689" s="336"/>
      <c r="R3689" s="336"/>
      <c r="S3689" s="336"/>
      <c r="T3689" s="336"/>
      <c r="U3689" s="336"/>
    </row>
    <row r="3690" spans="15:21">
      <c r="O3690" s="336"/>
      <c r="R3690" s="336"/>
      <c r="S3690" s="336"/>
      <c r="T3690" s="336"/>
      <c r="U3690" s="336"/>
    </row>
    <row r="3691" spans="15:21">
      <c r="O3691" s="336"/>
      <c r="R3691" s="336"/>
      <c r="S3691" s="336"/>
      <c r="T3691" s="336"/>
      <c r="U3691" s="336"/>
    </row>
    <row r="3692" spans="15:21">
      <c r="O3692" s="336"/>
      <c r="R3692" s="336"/>
      <c r="S3692" s="336"/>
      <c r="T3692" s="336"/>
      <c r="U3692" s="336"/>
    </row>
    <row r="3693" spans="15:21">
      <c r="O3693" s="336"/>
      <c r="R3693" s="336"/>
      <c r="S3693" s="336"/>
      <c r="T3693" s="336"/>
      <c r="U3693" s="336"/>
    </row>
    <row r="3694" spans="15:21">
      <c r="O3694" s="336"/>
      <c r="R3694" s="336"/>
      <c r="S3694" s="336"/>
      <c r="T3694" s="336"/>
      <c r="U3694" s="336"/>
    </row>
    <row r="3695" spans="15:21">
      <c r="O3695" s="336"/>
      <c r="R3695" s="336"/>
      <c r="S3695" s="336"/>
      <c r="T3695" s="336"/>
      <c r="U3695" s="336"/>
    </row>
    <row r="3696" spans="15:21">
      <c r="O3696" s="336"/>
      <c r="R3696" s="336"/>
      <c r="S3696" s="336"/>
      <c r="T3696" s="336"/>
      <c r="U3696" s="336"/>
    </row>
    <row r="3697" spans="15:21">
      <c r="O3697" s="336"/>
      <c r="R3697" s="336"/>
      <c r="S3697" s="336"/>
      <c r="T3697" s="336"/>
      <c r="U3697" s="336"/>
    </row>
    <row r="3698" spans="15:21">
      <c r="O3698" s="336"/>
      <c r="R3698" s="336"/>
      <c r="S3698" s="336"/>
      <c r="T3698" s="336"/>
      <c r="U3698" s="336"/>
    </row>
    <row r="3699" spans="15:21">
      <c r="O3699" s="336"/>
      <c r="R3699" s="336"/>
      <c r="S3699" s="336"/>
      <c r="T3699" s="336"/>
      <c r="U3699" s="336"/>
    </row>
    <row r="3700" spans="15:21">
      <c r="O3700" s="336"/>
      <c r="R3700" s="336"/>
      <c r="S3700" s="336"/>
      <c r="T3700" s="336"/>
      <c r="U3700" s="336"/>
    </row>
    <row r="3701" spans="15:21">
      <c r="O3701" s="336"/>
      <c r="R3701" s="336"/>
      <c r="S3701" s="336"/>
      <c r="T3701" s="336"/>
      <c r="U3701" s="336"/>
    </row>
    <row r="3702" spans="15:21">
      <c r="O3702" s="336"/>
      <c r="R3702" s="336"/>
      <c r="S3702" s="336"/>
      <c r="T3702" s="336"/>
      <c r="U3702" s="336"/>
    </row>
    <row r="3703" spans="15:21">
      <c r="O3703" s="336"/>
      <c r="R3703" s="336"/>
      <c r="S3703" s="336"/>
      <c r="T3703" s="336"/>
      <c r="U3703" s="336"/>
    </row>
    <row r="3704" spans="15:21">
      <c r="O3704" s="336"/>
      <c r="R3704" s="336"/>
      <c r="S3704" s="336"/>
      <c r="T3704" s="336"/>
      <c r="U3704" s="336"/>
    </row>
    <row r="3705" spans="15:21">
      <c r="O3705" s="336"/>
      <c r="R3705" s="336"/>
      <c r="S3705" s="336"/>
      <c r="T3705" s="336"/>
      <c r="U3705" s="336"/>
    </row>
    <row r="3706" spans="15:21">
      <c r="O3706" s="336"/>
      <c r="R3706" s="336"/>
      <c r="S3706" s="336"/>
      <c r="T3706" s="336"/>
      <c r="U3706" s="336"/>
    </row>
    <row r="3707" spans="15:21">
      <c r="O3707" s="336"/>
      <c r="R3707" s="336"/>
      <c r="S3707" s="336"/>
      <c r="T3707" s="336"/>
      <c r="U3707" s="336"/>
    </row>
    <row r="3708" spans="15:21">
      <c r="O3708" s="336"/>
      <c r="R3708" s="336"/>
      <c r="S3708" s="336"/>
      <c r="T3708" s="336"/>
      <c r="U3708" s="336"/>
    </row>
    <row r="3709" spans="15:21">
      <c r="O3709" s="336"/>
      <c r="R3709" s="336"/>
      <c r="S3709" s="336"/>
      <c r="T3709" s="336"/>
      <c r="U3709" s="336"/>
    </row>
    <row r="3710" spans="15:21">
      <c r="O3710" s="336"/>
      <c r="R3710" s="336"/>
      <c r="S3710" s="336"/>
      <c r="T3710" s="336"/>
      <c r="U3710" s="336"/>
    </row>
    <row r="3711" spans="15:21">
      <c r="O3711" s="336"/>
      <c r="R3711" s="336"/>
      <c r="S3711" s="336"/>
      <c r="T3711" s="336"/>
      <c r="U3711" s="336"/>
    </row>
    <row r="3712" spans="15:21">
      <c r="O3712" s="336"/>
      <c r="R3712" s="336"/>
      <c r="S3712" s="336"/>
      <c r="T3712" s="336"/>
      <c r="U3712" s="336"/>
    </row>
    <row r="3713" spans="15:21">
      <c r="O3713" s="336"/>
      <c r="R3713" s="336"/>
      <c r="S3713" s="336"/>
      <c r="T3713" s="336"/>
      <c r="U3713" s="336"/>
    </row>
    <row r="3714" spans="15:21">
      <c r="O3714" s="336"/>
      <c r="R3714" s="336"/>
      <c r="S3714" s="336"/>
      <c r="T3714" s="336"/>
      <c r="U3714" s="336"/>
    </row>
    <row r="3715" spans="15:21">
      <c r="O3715" s="336"/>
      <c r="R3715" s="336"/>
      <c r="S3715" s="336"/>
      <c r="T3715" s="336"/>
      <c r="U3715" s="336"/>
    </row>
    <row r="3716" spans="15:21">
      <c r="O3716" s="336"/>
      <c r="R3716" s="336"/>
      <c r="S3716" s="336"/>
      <c r="T3716" s="336"/>
      <c r="U3716" s="336"/>
    </row>
    <row r="3717" spans="15:21">
      <c r="O3717" s="336"/>
      <c r="R3717" s="336"/>
      <c r="S3717" s="336"/>
      <c r="T3717" s="336"/>
      <c r="U3717" s="336"/>
    </row>
    <row r="3718" spans="15:21">
      <c r="O3718" s="336"/>
      <c r="R3718" s="336"/>
      <c r="S3718" s="336"/>
      <c r="T3718" s="336"/>
      <c r="U3718" s="336"/>
    </row>
    <row r="3719" spans="15:21">
      <c r="O3719" s="336"/>
      <c r="R3719" s="336"/>
      <c r="S3719" s="336"/>
      <c r="T3719" s="336"/>
      <c r="U3719" s="336"/>
    </row>
    <row r="3720" spans="15:21">
      <c r="O3720" s="336"/>
      <c r="R3720" s="336"/>
      <c r="S3720" s="336"/>
      <c r="T3720" s="336"/>
      <c r="U3720" s="336"/>
    </row>
    <row r="3721" spans="15:21">
      <c r="O3721" s="336"/>
      <c r="R3721" s="336"/>
      <c r="S3721" s="336"/>
      <c r="T3721" s="336"/>
      <c r="U3721" s="336"/>
    </row>
    <row r="3722" spans="15:21">
      <c r="O3722" s="336"/>
      <c r="R3722" s="336"/>
      <c r="S3722" s="336"/>
      <c r="T3722" s="336"/>
      <c r="U3722" s="336"/>
    </row>
    <row r="3723" spans="15:21">
      <c r="O3723" s="336"/>
      <c r="R3723" s="336"/>
      <c r="S3723" s="336"/>
      <c r="T3723" s="336"/>
      <c r="U3723" s="336"/>
    </row>
    <row r="3724" spans="15:21">
      <c r="O3724" s="336"/>
      <c r="R3724" s="336"/>
      <c r="S3724" s="336"/>
      <c r="T3724" s="336"/>
      <c r="U3724" s="336"/>
    </row>
    <row r="3725" spans="15:21">
      <c r="O3725" s="336"/>
      <c r="R3725" s="336"/>
      <c r="S3725" s="336"/>
      <c r="T3725" s="336"/>
      <c r="U3725" s="336"/>
    </row>
    <row r="3726" spans="15:21">
      <c r="O3726" s="336"/>
      <c r="R3726" s="336"/>
      <c r="S3726" s="336"/>
      <c r="T3726" s="336"/>
      <c r="U3726" s="336"/>
    </row>
    <row r="3727" spans="15:21">
      <c r="O3727" s="336"/>
      <c r="R3727" s="336"/>
      <c r="S3727" s="336"/>
      <c r="T3727" s="336"/>
      <c r="U3727" s="336"/>
    </row>
    <row r="3728" spans="15:21">
      <c r="O3728" s="336"/>
      <c r="R3728" s="336"/>
      <c r="S3728" s="336"/>
      <c r="T3728" s="336"/>
      <c r="U3728" s="336"/>
    </row>
    <row r="3729" spans="15:21">
      <c r="O3729" s="336"/>
      <c r="R3729" s="336"/>
      <c r="S3729" s="336"/>
      <c r="T3729" s="336"/>
      <c r="U3729" s="336"/>
    </row>
    <row r="3730" spans="15:21">
      <c r="O3730" s="336"/>
      <c r="R3730" s="336"/>
      <c r="S3730" s="336"/>
      <c r="T3730" s="336"/>
      <c r="U3730" s="336"/>
    </row>
    <row r="3731" spans="15:21">
      <c r="O3731" s="336"/>
      <c r="R3731" s="336"/>
      <c r="S3731" s="336"/>
      <c r="T3731" s="336"/>
      <c r="U3731" s="336"/>
    </row>
    <row r="3732" spans="15:21">
      <c r="O3732" s="336"/>
      <c r="R3732" s="336"/>
      <c r="S3732" s="336"/>
      <c r="T3732" s="336"/>
      <c r="U3732" s="336"/>
    </row>
    <row r="3733" spans="15:21">
      <c r="O3733" s="336"/>
      <c r="R3733" s="336"/>
      <c r="S3733" s="336"/>
      <c r="T3733" s="336"/>
      <c r="U3733" s="336"/>
    </row>
    <row r="3734" spans="15:21">
      <c r="O3734" s="336"/>
      <c r="R3734" s="336"/>
      <c r="S3734" s="336"/>
      <c r="T3734" s="336"/>
      <c r="U3734" s="336"/>
    </row>
    <row r="3735" spans="15:21">
      <c r="O3735" s="336"/>
      <c r="R3735" s="336"/>
      <c r="S3735" s="336"/>
      <c r="T3735" s="336"/>
      <c r="U3735" s="336"/>
    </row>
    <row r="3736" spans="15:21">
      <c r="O3736" s="336"/>
      <c r="R3736" s="336"/>
      <c r="S3736" s="336"/>
      <c r="T3736" s="336"/>
      <c r="U3736" s="336"/>
    </row>
    <row r="3737" spans="15:21">
      <c r="O3737" s="336"/>
      <c r="R3737" s="336"/>
      <c r="S3737" s="336"/>
      <c r="T3737" s="336"/>
      <c r="U3737" s="336"/>
    </row>
    <row r="3738" spans="15:21">
      <c r="O3738" s="336"/>
      <c r="R3738" s="336"/>
      <c r="S3738" s="336"/>
      <c r="T3738" s="336"/>
      <c r="U3738" s="336"/>
    </row>
    <row r="3739" spans="15:21">
      <c r="O3739" s="336"/>
      <c r="R3739" s="336"/>
      <c r="S3739" s="336"/>
      <c r="T3739" s="336"/>
      <c r="U3739" s="336"/>
    </row>
    <row r="3740" spans="15:21">
      <c r="O3740" s="336"/>
      <c r="R3740" s="336"/>
      <c r="S3740" s="336"/>
      <c r="T3740" s="336"/>
      <c r="U3740" s="336"/>
    </row>
    <row r="3741" spans="15:21">
      <c r="O3741" s="336"/>
      <c r="R3741" s="336"/>
      <c r="S3741" s="336"/>
      <c r="T3741" s="336"/>
      <c r="U3741" s="336"/>
    </row>
    <row r="3742" spans="15:21">
      <c r="O3742" s="336"/>
      <c r="R3742" s="336"/>
      <c r="S3742" s="336"/>
      <c r="T3742" s="336"/>
      <c r="U3742" s="336"/>
    </row>
    <row r="3743" spans="15:21">
      <c r="O3743" s="336"/>
      <c r="R3743" s="336"/>
      <c r="S3743" s="336"/>
      <c r="T3743" s="336"/>
      <c r="U3743" s="336"/>
    </row>
    <row r="3744" spans="15:21">
      <c r="O3744" s="336"/>
      <c r="R3744" s="336"/>
      <c r="S3744" s="336"/>
      <c r="T3744" s="336"/>
      <c r="U3744" s="336"/>
    </row>
    <row r="3745" spans="15:21">
      <c r="O3745" s="336"/>
      <c r="R3745" s="336"/>
      <c r="S3745" s="336"/>
      <c r="T3745" s="336"/>
      <c r="U3745" s="336"/>
    </row>
    <row r="3746" spans="15:21">
      <c r="O3746" s="336"/>
      <c r="R3746" s="336"/>
      <c r="S3746" s="336"/>
      <c r="T3746" s="336"/>
      <c r="U3746" s="336"/>
    </row>
    <row r="3747" spans="15:21">
      <c r="O3747" s="336"/>
      <c r="R3747" s="336"/>
      <c r="S3747" s="336"/>
      <c r="T3747" s="336"/>
      <c r="U3747" s="336"/>
    </row>
    <row r="3748" spans="15:21">
      <c r="O3748" s="336"/>
      <c r="R3748" s="336"/>
      <c r="S3748" s="336"/>
      <c r="T3748" s="336"/>
      <c r="U3748" s="336"/>
    </row>
    <row r="3749" spans="15:21">
      <c r="O3749" s="336"/>
      <c r="R3749" s="336"/>
      <c r="S3749" s="336"/>
      <c r="T3749" s="336"/>
      <c r="U3749" s="336"/>
    </row>
    <row r="3750" spans="15:21">
      <c r="O3750" s="336"/>
      <c r="R3750" s="336"/>
      <c r="S3750" s="336"/>
      <c r="T3750" s="336"/>
      <c r="U3750" s="336"/>
    </row>
    <row r="3751" spans="15:21">
      <c r="O3751" s="336"/>
      <c r="R3751" s="336"/>
      <c r="S3751" s="336"/>
      <c r="T3751" s="336"/>
      <c r="U3751" s="336"/>
    </row>
    <row r="3752" spans="15:21">
      <c r="O3752" s="336"/>
      <c r="R3752" s="336"/>
      <c r="S3752" s="336"/>
      <c r="T3752" s="336"/>
      <c r="U3752" s="336"/>
    </row>
    <row r="3753" spans="15:21">
      <c r="O3753" s="336"/>
      <c r="R3753" s="336"/>
      <c r="S3753" s="336"/>
      <c r="T3753" s="336"/>
      <c r="U3753" s="336"/>
    </row>
    <row r="3754" spans="15:21">
      <c r="O3754" s="336"/>
      <c r="R3754" s="336"/>
      <c r="S3754" s="336"/>
      <c r="T3754" s="336"/>
      <c r="U3754" s="336"/>
    </row>
    <row r="3755" spans="15:21">
      <c r="O3755" s="336"/>
      <c r="R3755" s="336"/>
      <c r="S3755" s="336"/>
      <c r="T3755" s="336"/>
      <c r="U3755" s="336"/>
    </row>
    <row r="3756" spans="15:21">
      <c r="O3756" s="336"/>
      <c r="R3756" s="336"/>
      <c r="S3756" s="336"/>
      <c r="T3756" s="336"/>
      <c r="U3756" s="336"/>
    </row>
    <row r="3757" spans="15:21">
      <c r="O3757" s="336"/>
      <c r="R3757" s="336"/>
      <c r="S3757" s="336"/>
      <c r="T3757" s="336"/>
      <c r="U3757" s="336"/>
    </row>
    <row r="3758" spans="15:21">
      <c r="O3758" s="336"/>
      <c r="R3758" s="336"/>
      <c r="S3758" s="336"/>
      <c r="T3758" s="336"/>
      <c r="U3758" s="336"/>
    </row>
    <row r="3759" spans="15:21">
      <c r="O3759" s="336"/>
      <c r="R3759" s="336"/>
      <c r="S3759" s="336"/>
      <c r="T3759" s="336"/>
      <c r="U3759" s="336"/>
    </row>
    <row r="3760" spans="15:21">
      <c r="O3760" s="336"/>
      <c r="R3760" s="336"/>
      <c r="S3760" s="336"/>
      <c r="T3760" s="336"/>
      <c r="U3760" s="336"/>
    </row>
    <row r="3761" spans="15:21">
      <c r="O3761" s="336"/>
      <c r="R3761" s="336"/>
      <c r="S3761" s="336"/>
      <c r="T3761" s="336"/>
      <c r="U3761" s="336"/>
    </row>
    <row r="3762" spans="15:21">
      <c r="O3762" s="336"/>
      <c r="R3762" s="336"/>
      <c r="S3762" s="336"/>
      <c r="T3762" s="336"/>
      <c r="U3762" s="336"/>
    </row>
    <row r="3763" spans="15:21">
      <c r="O3763" s="336"/>
      <c r="R3763" s="336"/>
      <c r="S3763" s="336"/>
      <c r="T3763" s="336"/>
      <c r="U3763" s="336"/>
    </row>
    <row r="3764" spans="15:21">
      <c r="O3764" s="336"/>
      <c r="R3764" s="336"/>
      <c r="S3764" s="336"/>
      <c r="T3764" s="336"/>
      <c r="U3764" s="336"/>
    </row>
    <row r="3765" spans="15:21">
      <c r="O3765" s="336"/>
      <c r="R3765" s="336"/>
      <c r="S3765" s="336"/>
      <c r="T3765" s="336"/>
      <c r="U3765" s="336"/>
    </row>
    <row r="3766" spans="15:21">
      <c r="O3766" s="336"/>
      <c r="R3766" s="336"/>
      <c r="S3766" s="336"/>
      <c r="T3766" s="336"/>
      <c r="U3766" s="336"/>
    </row>
    <row r="3767" spans="15:21">
      <c r="O3767" s="336"/>
      <c r="R3767" s="336"/>
      <c r="S3767" s="336"/>
      <c r="T3767" s="336"/>
      <c r="U3767" s="336"/>
    </row>
    <row r="3768" spans="15:21">
      <c r="O3768" s="336"/>
      <c r="R3768" s="336"/>
      <c r="S3768" s="336"/>
      <c r="T3768" s="336"/>
      <c r="U3768" s="336"/>
    </row>
    <row r="3769" spans="15:21">
      <c r="O3769" s="336"/>
      <c r="R3769" s="336"/>
      <c r="S3769" s="336"/>
      <c r="T3769" s="336"/>
      <c r="U3769" s="336"/>
    </row>
    <row r="3770" spans="15:21">
      <c r="O3770" s="336"/>
      <c r="R3770" s="336"/>
      <c r="S3770" s="336"/>
      <c r="T3770" s="336"/>
      <c r="U3770" s="336"/>
    </row>
    <row r="3771" spans="15:21">
      <c r="O3771" s="336"/>
      <c r="R3771" s="336"/>
      <c r="S3771" s="336"/>
      <c r="T3771" s="336"/>
      <c r="U3771" s="336"/>
    </row>
    <row r="3772" spans="15:21">
      <c r="O3772" s="336"/>
      <c r="R3772" s="336"/>
      <c r="S3772" s="336"/>
      <c r="T3772" s="336"/>
      <c r="U3772" s="336"/>
    </row>
    <row r="3773" spans="15:21">
      <c r="O3773" s="336"/>
      <c r="R3773" s="336"/>
      <c r="S3773" s="336"/>
      <c r="T3773" s="336"/>
      <c r="U3773" s="336"/>
    </row>
    <row r="3774" spans="15:21">
      <c r="O3774" s="336"/>
      <c r="R3774" s="336"/>
      <c r="S3774" s="336"/>
      <c r="T3774" s="336"/>
      <c r="U3774" s="336"/>
    </row>
    <row r="3775" spans="15:21">
      <c r="O3775" s="336"/>
      <c r="R3775" s="336"/>
      <c r="S3775" s="336"/>
      <c r="T3775" s="336"/>
      <c r="U3775" s="336"/>
    </row>
    <row r="3776" spans="15:21">
      <c r="O3776" s="336"/>
      <c r="R3776" s="336"/>
      <c r="S3776" s="336"/>
      <c r="T3776" s="336"/>
      <c r="U3776" s="336"/>
    </row>
    <row r="3777" spans="15:21">
      <c r="O3777" s="336"/>
      <c r="R3777" s="336"/>
      <c r="S3777" s="336"/>
      <c r="T3777" s="336"/>
      <c r="U3777" s="336"/>
    </row>
    <row r="3778" spans="15:21">
      <c r="O3778" s="336"/>
      <c r="R3778" s="336"/>
      <c r="S3778" s="336"/>
      <c r="T3778" s="336"/>
      <c r="U3778" s="336"/>
    </row>
    <row r="3779" spans="15:21">
      <c r="O3779" s="336"/>
      <c r="R3779" s="336"/>
      <c r="S3779" s="336"/>
      <c r="T3779" s="336"/>
      <c r="U3779" s="336"/>
    </row>
    <row r="3780" spans="15:21">
      <c r="O3780" s="336"/>
      <c r="R3780" s="336"/>
      <c r="S3780" s="336"/>
      <c r="T3780" s="336"/>
      <c r="U3780" s="336"/>
    </row>
    <row r="3781" spans="15:21">
      <c r="O3781" s="336"/>
      <c r="R3781" s="336"/>
      <c r="S3781" s="336"/>
      <c r="T3781" s="336"/>
      <c r="U3781" s="336"/>
    </row>
    <row r="3782" spans="15:21">
      <c r="O3782" s="336"/>
      <c r="R3782" s="336"/>
      <c r="S3782" s="336"/>
      <c r="T3782" s="336"/>
      <c r="U3782" s="336"/>
    </row>
    <row r="3783" spans="15:21">
      <c r="O3783" s="336"/>
      <c r="R3783" s="336"/>
      <c r="S3783" s="336"/>
      <c r="T3783" s="336"/>
      <c r="U3783" s="336"/>
    </row>
    <row r="3784" spans="15:21">
      <c r="O3784" s="336"/>
      <c r="R3784" s="336"/>
      <c r="S3784" s="336"/>
      <c r="T3784" s="336"/>
      <c r="U3784" s="336"/>
    </row>
    <row r="3785" spans="15:21">
      <c r="O3785" s="336"/>
      <c r="R3785" s="336"/>
      <c r="S3785" s="336"/>
      <c r="T3785" s="336"/>
      <c r="U3785" s="336"/>
    </row>
    <row r="3786" spans="15:21">
      <c r="O3786" s="336"/>
      <c r="R3786" s="336"/>
      <c r="S3786" s="336"/>
      <c r="T3786" s="336"/>
      <c r="U3786" s="336"/>
    </row>
    <row r="3787" spans="15:21">
      <c r="O3787" s="336"/>
      <c r="R3787" s="336"/>
      <c r="S3787" s="336"/>
      <c r="T3787" s="336"/>
      <c r="U3787" s="336"/>
    </row>
    <row r="3788" spans="15:21">
      <c r="O3788" s="336"/>
      <c r="R3788" s="336"/>
      <c r="S3788" s="336"/>
      <c r="T3788" s="336"/>
      <c r="U3788" s="336"/>
    </row>
    <row r="3789" spans="15:21">
      <c r="O3789" s="336"/>
      <c r="R3789" s="336"/>
      <c r="S3789" s="336"/>
      <c r="T3789" s="336"/>
      <c r="U3789" s="336"/>
    </row>
    <row r="3790" spans="15:21">
      <c r="O3790" s="336"/>
      <c r="R3790" s="336"/>
      <c r="S3790" s="336"/>
      <c r="T3790" s="336"/>
      <c r="U3790" s="336"/>
    </row>
    <row r="3791" spans="15:21">
      <c r="O3791" s="336"/>
      <c r="R3791" s="336"/>
      <c r="S3791" s="336"/>
      <c r="T3791" s="336"/>
      <c r="U3791" s="336"/>
    </row>
    <row r="3792" spans="15:21">
      <c r="O3792" s="336"/>
      <c r="R3792" s="336"/>
      <c r="S3792" s="336"/>
      <c r="T3792" s="336"/>
      <c r="U3792" s="336"/>
    </row>
    <row r="3793" spans="15:21">
      <c r="O3793" s="336"/>
      <c r="R3793" s="336"/>
      <c r="S3793" s="336"/>
      <c r="T3793" s="336"/>
      <c r="U3793" s="336"/>
    </row>
    <row r="3794" spans="15:21">
      <c r="O3794" s="336"/>
      <c r="R3794" s="336"/>
      <c r="S3794" s="336"/>
      <c r="T3794" s="336"/>
      <c r="U3794" s="336"/>
    </row>
    <row r="3795" spans="15:21">
      <c r="O3795" s="336"/>
      <c r="R3795" s="336"/>
      <c r="S3795" s="336"/>
      <c r="T3795" s="336"/>
      <c r="U3795" s="336"/>
    </row>
    <row r="3796" spans="15:21">
      <c r="O3796" s="336"/>
      <c r="R3796" s="336"/>
      <c r="S3796" s="336"/>
      <c r="T3796" s="336"/>
      <c r="U3796" s="336"/>
    </row>
    <row r="3797" spans="15:21">
      <c r="O3797" s="336"/>
      <c r="R3797" s="336"/>
      <c r="S3797" s="336"/>
      <c r="T3797" s="336"/>
      <c r="U3797" s="336"/>
    </row>
    <row r="3798" spans="15:21">
      <c r="O3798" s="336"/>
      <c r="R3798" s="336"/>
      <c r="S3798" s="336"/>
      <c r="T3798" s="336"/>
      <c r="U3798" s="336"/>
    </row>
    <row r="3799" spans="15:21">
      <c r="O3799" s="336"/>
      <c r="R3799" s="336"/>
      <c r="S3799" s="336"/>
      <c r="T3799" s="336"/>
      <c r="U3799" s="336"/>
    </row>
    <row r="3800" spans="15:21">
      <c r="O3800" s="336"/>
      <c r="R3800" s="336"/>
      <c r="S3800" s="336"/>
      <c r="T3800" s="336"/>
      <c r="U3800" s="336"/>
    </row>
    <row r="3801" spans="15:21">
      <c r="O3801" s="336"/>
      <c r="R3801" s="336"/>
      <c r="S3801" s="336"/>
      <c r="T3801" s="336"/>
      <c r="U3801" s="336"/>
    </row>
    <row r="3802" spans="15:21">
      <c r="O3802" s="336"/>
      <c r="R3802" s="336"/>
      <c r="S3802" s="336"/>
      <c r="T3802" s="336"/>
      <c r="U3802" s="336"/>
    </row>
    <row r="3803" spans="15:21">
      <c r="O3803" s="336"/>
      <c r="R3803" s="336"/>
      <c r="S3803" s="336"/>
      <c r="T3803" s="336"/>
      <c r="U3803" s="336"/>
    </row>
    <row r="3804" spans="15:21">
      <c r="O3804" s="336"/>
      <c r="R3804" s="336"/>
      <c r="S3804" s="336"/>
      <c r="T3804" s="336"/>
      <c r="U3804" s="336"/>
    </row>
    <row r="3805" spans="15:21">
      <c r="O3805" s="336"/>
      <c r="R3805" s="336"/>
      <c r="S3805" s="336"/>
      <c r="T3805" s="336"/>
      <c r="U3805" s="336"/>
    </row>
    <row r="3806" spans="15:21">
      <c r="O3806" s="336"/>
      <c r="R3806" s="336"/>
      <c r="S3806" s="336"/>
      <c r="T3806" s="336"/>
      <c r="U3806" s="336"/>
    </row>
    <row r="3807" spans="15:21">
      <c r="O3807" s="336"/>
      <c r="R3807" s="336"/>
      <c r="S3807" s="336"/>
      <c r="T3807" s="336"/>
      <c r="U3807" s="336"/>
    </row>
    <row r="3808" spans="15:21">
      <c r="O3808" s="336"/>
      <c r="R3808" s="336"/>
      <c r="S3808" s="336"/>
      <c r="T3808" s="336"/>
      <c r="U3808" s="336"/>
    </row>
    <row r="3809" spans="15:21">
      <c r="O3809" s="336"/>
      <c r="R3809" s="336"/>
      <c r="S3809" s="336"/>
      <c r="T3809" s="336"/>
      <c r="U3809" s="336"/>
    </row>
    <row r="3810" spans="15:21">
      <c r="O3810" s="336"/>
      <c r="R3810" s="336"/>
      <c r="S3810" s="336"/>
      <c r="T3810" s="336"/>
      <c r="U3810" s="336"/>
    </row>
    <row r="3811" spans="15:21">
      <c r="O3811" s="336"/>
      <c r="R3811" s="336"/>
      <c r="S3811" s="336"/>
      <c r="T3811" s="336"/>
      <c r="U3811" s="336"/>
    </row>
    <row r="3812" spans="15:21">
      <c r="O3812" s="336"/>
      <c r="R3812" s="336"/>
      <c r="S3812" s="336"/>
      <c r="T3812" s="336"/>
      <c r="U3812" s="336"/>
    </row>
    <row r="3813" spans="15:21">
      <c r="O3813" s="336"/>
      <c r="R3813" s="336"/>
      <c r="S3813" s="336"/>
      <c r="T3813" s="336"/>
      <c r="U3813" s="336"/>
    </row>
    <row r="3814" spans="15:21">
      <c r="O3814" s="336"/>
      <c r="R3814" s="336"/>
      <c r="S3814" s="336"/>
      <c r="T3814" s="336"/>
      <c r="U3814" s="336"/>
    </row>
    <row r="3815" spans="15:21">
      <c r="O3815" s="336"/>
      <c r="R3815" s="336"/>
      <c r="S3815" s="336"/>
      <c r="T3815" s="336"/>
      <c r="U3815" s="336"/>
    </row>
    <row r="3816" spans="15:21">
      <c r="O3816" s="336"/>
      <c r="R3816" s="336"/>
      <c r="S3816" s="336"/>
      <c r="T3816" s="336"/>
      <c r="U3816" s="336"/>
    </row>
    <row r="3817" spans="15:21">
      <c r="O3817" s="336"/>
      <c r="R3817" s="336"/>
      <c r="S3817" s="336"/>
      <c r="T3817" s="336"/>
      <c r="U3817" s="336"/>
    </row>
    <row r="3818" spans="15:21">
      <c r="O3818" s="336"/>
      <c r="R3818" s="336"/>
      <c r="S3818" s="336"/>
      <c r="T3818" s="336"/>
      <c r="U3818" s="336"/>
    </row>
    <row r="3819" spans="15:21">
      <c r="O3819" s="336"/>
      <c r="R3819" s="336"/>
      <c r="S3819" s="336"/>
      <c r="T3819" s="336"/>
      <c r="U3819" s="336"/>
    </row>
    <row r="3820" spans="15:21">
      <c r="O3820" s="336"/>
      <c r="R3820" s="336"/>
      <c r="S3820" s="336"/>
      <c r="T3820" s="336"/>
      <c r="U3820" s="336"/>
    </row>
    <row r="3821" spans="15:21">
      <c r="O3821" s="336"/>
      <c r="R3821" s="336"/>
      <c r="S3821" s="336"/>
      <c r="T3821" s="336"/>
      <c r="U3821" s="336"/>
    </row>
    <row r="3822" spans="15:21">
      <c r="O3822" s="336"/>
      <c r="R3822" s="336"/>
      <c r="S3822" s="336"/>
      <c r="T3822" s="336"/>
      <c r="U3822" s="336"/>
    </row>
    <row r="3823" spans="15:21">
      <c r="O3823" s="336"/>
      <c r="R3823" s="336"/>
      <c r="S3823" s="336"/>
      <c r="T3823" s="336"/>
      <c r="U3823" s="336"/>
    </row>
    <row r="3824" spans="15:21">
      <c r="O3824" s="336"/>
      <c r="R3824" s="336"/>
      <c r="S3824" s="336"/>
      <c r="T3824" s="336"/>
      <c r="U3824" s="336"/>
    </row>
    <row r="3825" spans="15:21">
      <c r="O3825" s="336"/>
      <c r="R3825" s="336"/>
      <c r="S3825" s="336"/>
      <c r="T3825" s="336"/>
      <c r="U3825" s="336"/>
    </row>
    <row r="3826" spans="15:21">
      <c r="O3826" s="336"/>
      <c r="R3826" s="336"/>
      <c r="S3826" s="336"/>
      <c r="T3826" s="336"/>
      <c r="U3826" s="336"/>
    </row>
    <row r="3827" spans="15:21">
      <c r="O3827" s="336"/>
      <c r="R3827" s="336"/>
      <c r="S3827" s="336"/>
      <c r="T3827" s="336"/>
      <c r="U3827" s="336"/>
    </row>
    <row r="3828" spans="15:21">
      <c r="O3828" s="336"/>
      <c r="R3828" s="336"/>
      <c r="S3828" s="336"/>
      <c r="T3828" s="336"/>
      <c r="U3828" s="336"/>
    </row>
    <row r="3829" spans="15:21">
      <c r="O3829" s="336"/>
      <c r="R3829" s="336"/>
      <c r="S3829" s="336"/>
      <c r="T3829" s="336"/>
      <c r="U3829" s="336"/>
    </row>
    <row r="3830" spans="15:21">
      <c r="O3830" s="336"/>
      <c r="R3830" s="336"/>
      <c r="S3830" s="336"/>
      <c r="T3830" s="336"/>
      <c r="U3830" s="336"/>
    </row>
    <row r="3831" spans="15:21">
      <c r="O3831" s="336"/>
      <c r="R3831" s="336"/>
      <c r="S3831" s="336"/>
      <c r="T3831" s="336"/>
      <c r="U3831" s="336"/>
    </row>
    <row r="3832" spans="15:21">
      <c r="O3832" s="336"/>
      <c r="R3832" s="336"/>
      <c r="S3832" s="336"/>
      <c r="T3832" s="336"/>
      <c r="U3832" s="336"/>
    </row>
    <row r="3833" spans="15:21">
      <c r="O3833" s="336"/>
      <c r="R3833" s="336"/>
      <c r="S3833" s="336"/>
      <c r="T3833" s="336"/>
      <c r="U3833" s="336"/>
    </row>
    <row r="3834" spans="15:21">
      <c r="O3834" s="336"/>
      <c r="R3834" s="336"/>
      <c r="S3834" s="336"/>
      <c r="T3834" s="336"/>
      <c r="U3834" s="336"/>
    </row>
    <row r="3835" spans="15:21">
      <c r="O3835" s="336"/>
      <c r="R3835" s="336"/>
      <c r="S3835" s="336"/>
      <c r="T3835" s="336"/>
      <c r="U3835" s="336"/>
    </row>
    <row r="3836" spans="15:21">
      <c r="O3836" s="336"/>
      <c r="R3836" s="336"/>
      <c r="S3836" s="336"/>
      <c r="T3836" s="336"/>
      <c r="U3836" s="336"/>
    </row>
    <row r="3837" spans="15:21">
      <c r="O3837" s="336"/>
      <c r="R3837" s="336"/>
      <c r="S3837" s="336"/>
      <c r="T3837" s="336"/>
      <c r="U3837" s="336"/>
    </row>
    <row r="3838" spans="15:21">
      <c r="O3838" s="336"/>
      <c r="R3838" s="336"/>
      <c r="S3838" s="336"/>
      <c r="T3838" s="336"/>
      <c r="U3838" s="336"/>
    </row>
    <row r="3839" spans="15:21">
      <c r="O3839" s="336"/>
      <c r="R3839" s="336"/>
      <c r="S3839" s="336"/>
      <c r="T3839" s="336"/>
      <c r="U3839" s="336"/>
    </row>
    <row r="3840" spans="15:21">
      <c r="O3840" s="336"/>
      <c r="R3840" s="336"/>
      <c r="S3840" s="336"/>
      <c r="T3840" s="336"/>
      <c r="U3840" s="336"/>
    </row>
    <row r="3841" spans="15:21">
      <c r="O3841" s="336"/>
      <c r="R3841" s="336"/>
      <c r="S3841" s="336"/>
      <c r="T3841" s="336"/>
      <c r="U3841" s="336"/>
    </row>
    <row r="3842" spans="15:21">
      <c r="O3842" s="336"/>
      <c r="R3842" s="336"/>
      <c r="S3842" s="336"/>
      <c r="T3842" s="336"/>
      <c r="U3842" s="336"/>
    </row>
    <row r="3843" spans="15:21">
      <c r="O3843" s="336"/>
      <c r="R3843" s="336"/>
      <c r="S3843" s="336"/>
      <c r="T3843" s="336"/>
      <c r="U3843" s="336"/>
    </row>
    <row r="3844" spans="15:21">
      <c r="O3844" s="336"/>
      <c r="R3844" s="336"/>
      <c r="S3844" s="336"/>
      <c r="T3844" s="336"/>
      <c r="U3844" s="336"/>
    </row>
    <row r="3845" spans="15:21">
      <c r="O3845" s="336"/>
      <c r="R3845" s="336"/>
      <c r="S3845" s="336"/>
      <c r="T3845" s="336"/>
      <c r="U3845" s="336"/>
    </row>
    <row r="3846" spans="15:21">
      <c r="O3846" s="336"/>
      <c r="R3846" s="336"/>
      <c r="S3846" s="336"/>
      <c r="T3846" s="336"/>
      <c r="U3846" s="336"/>
    </row>
    <row r="3847" spans="15:21">
      <c r="O3847" s="336"/>
      <c r="R3847" s="336"/>
      <c r="S3847" s="336"/>
      <c r="T3847" s="336"/>
      <c r="U3847" s="336"/>
    </row>
    <row r="3848" spans="15:21">
      <c r="O3848" s="336"/>
      <c r="R3848" s="336"/>
      <c r="S3848" s="336"/>
      <c r="T3848" s="336"/>
      <c r="U3848" s="336"/>
    </row>
    <row r="3849" spans="15:21">
      <c r="O3849" s="336"/>
      <c r="R3849" s="336"/>
      <c r="S3849" s="336"/>
      <c r="T3849" s="336"/>
      <c r="U3849" s="336"/>
    </row>
    <row r="3850" spans="15:21">
      <c r="O3850" s="336"/>
      <c r="R3850" s="336"/>
      <c r="S3850" s="336"/>
      <c r="T3850" s="336"/>
      <c r="U3850" s="336"/>
    </row>
    <row r="3851" spans="15:21">
      <c r="O3851" s="336"/>
      <c r="R3851" s="336"/>
      <c r="S3851" s="336"/>
      <c r="T3851" s="336"/>
      <c r="U3851" s="336"/>
    </row>
    <row r="3852" spans="15:21">
      <c r="O3852" s="336"/>
      <c r="R3852" s="336"/>
      <c r="S3852" s="336"/>
      <c r="T3852" s="336"/>
      <c r="U3852" s="336"/>
    </row>
    <row r="3853" spans="15:21">
      <c r="O3853" s="336"/>
      <c r="R3853" s="336"/>
      <c r="S3853" s="336"/>
      <c r="T3853" s="336"/>
      <c r="U3853" s="336"/>
    </row>
    <row r="3854" spans="15:21">
      <c r="O3854" s="336"/>
      <c r="R3854" s="336"/>
      <c r="S3854" s="336"/>
      <c r="T3854" s="336"/>
      <c r="U3854" s="336"/>
    </row>
    <row r="3855" spans="15:21">
      <c r="O3855" s="336"/>
      <c r="R3855" s="336"/>
      <c r="S3855" s="336"/>
      <c r="T3855" s="336"/>
      <c r="U3855" s="336"/>
    </row>
    <row r="3856" spans="15:21">
      <c r="O3856" s="336"/>
      <c r="R3856" s="336"/>
      <c r="S3856" s="336"/>
      <c r="T3856" s="336"/>
      <c r="U3856" s="336"/>
    </row>
    <row r="3857" spans="15:21">
      <c r="O3857" s="336"/>
      <c r="R3857" s="336"/>
      <c r="S3857" s="336"/>
      <c r="T3857" s="336"/>
      <c r="U3857" s="336"/>
    </row>
    <row r="3858" spans="15:21">
      <c r="O3858" s="336"/>
      <c r="R3858" s="336"/>
      <c r="S3858" s="336"/>
      <c r="T3858" s="336"/>
      <c r="U3858" s="336"/>
    </row>
    <row r="3859" spans="15:21">
      <c r="O3859" s="336"/>
      <c r="R3859" s="336"/>
      <c r="S3859" s="336"/>
      <c r="T3859" s="336"/>
      <c r="U3859" s="336"/>
    </row>
    <row r="3860" spans="15:21">
      <c r="O3860" s="336"/>
      <c r="R3860" s="336"/>
      <c r="S3860" s="336"/>
      <c r="T3860" s="336"/>
      <c r="U3860" s="336"/>
    </row>
    <row r="3861" spans="15:21">
      <c r="O3861" s="336"/>
      <c r="R3861" s="336"/>
      <c r="S3861" s="336"/>
      <c r="T3861" s="336"/>
      <c r="U3861" s="336"/>
    </row>
    <row r="3862" spans="15:21">
      <c r="O3862" s="336"/>
      <c r="R3862" s="336"/>
      <c r="S3862" s="336"/>
      <c r="T3862" s="336"/>
      <c r="U3862" s="336"/>
    </row>
    <row r="3863" spans="15:21">
      <c r="O3863" s="336"/>
      <c r="R3863" s="336"/>
      <c r="S3863" s="336"/>
      <c r="T3863" s="336"/>
      <c r="U3863" s="336"/>
    </row>
    <row r="3864" spans="15:21">
      <c r="O3864" s="336"/>
      <c r="R3864" s="336"/>
      <c r="S3864" s="336"/>
      <c r="T3864" s="336"/>
      <c r="U3864" s="336"/>
    </row>
    <row r="3865" spans="15:21">
      <c r="O3865" s="336"/>
      <c r="R3865" s="336"/>
      <c r="S3865" s="336"/>
      <c r="T3865" s="336"/>
      <c r="U3865" s="336"/>
    </row>
    <row r="3866" spans="15:21">
      <c r="O3866" s="336"/>
      <c r="R3866" s="336"/>
      <c r="S3866" s="336"/>
      <c r="T3866" s="336"/>
      <c r="U3866" s="336"/>
    </row>
    <row r="3867" spans="15:21">
      <c r="O3867" s="336"/>
      <c r="R3867" s="336"/>
      <c r="S3867" s="336"/>
      <c r="T3867" s="336"/>
      <c r="U3867" s="336"/>
    </row>
    <row r="3868" spans="15:21">
      <c r="O3868" s="336"/>
      <c r="R3868" s="336"/>
      <c r="S3868" s="336"/>
      <c r="T3868" s="336"/>
      <c r="U3868" s="336"/>
    </row>
    <row r="3869" spans="15:21">
      <c r="O3869" s="336"/>
      <c r="R3869" s="336"/>
      <c r="S3869" s="336"/>
      <c r="T3869" s="336"/>
      <c r="U3869" s="336"/>
    </row>
    <row r="3870" spans="15:21">
      <c r="O3870" s="336"/>
      <c r="R3870" s="336"/>
      <c r="S3870" s="336"/>
      <c r="T3870" s="336"/>
      <c r="U3870" s="336"/>
    </row>
    <row r="3871" spans="15:21">
      <c r="O3871" s="336"/>
      <c r="R3871" s="336"/>
      <c r="S3871" s="336"/>
      <c r="T3871" s="336"/>
      <c r="U3871" s="336"/>
    </row>
    <row r="3872" spans="15:21">
      <c r="O3872" s="336"/>
      <c r="R3872" s="336"/>
      <c r="S3872" s="336"/>
      <c r="T3872" s="336"/>
      <c r="U3872" s="336"/>
    </row>
    <row r="3873" spans="15:21">
      <c r="O3873" s="336"/>
      <c r="R3873" s="336"/>
      <c r="S3873" s="336"/>
      <c r="T3873" s="336"/>
      <c r="U3873" s="336"/>
    </row>
    <row r="3874" spans="15:21">
      <c r="O3874" s="336"/>
      <c r="R3874" s="336"/>
      <c r="S3874" s="336"/>
      <c r="T3874" s="336"/>
      <c r="U3874" s="336"/>
    </row>
    <row r="3875" spans="15:21">
      <c r="O3875" s="336"/>
      <c r="R3875" s="336"/>
      <c r="S3875" s="336"/>
      <c r="T3875" s="336"/>
      <c r="U3875" s="336"/>
    </row>
    <row r="3876" spans="15:21">
      <c r="O3876" s="336"/>
      <c r="R3876" s="336"/>
      <c r="S3876" s="336"/>
      <c r="T3876" s="336"/>
      <c r="U3876" s="336"/>
    </row>
    <row r="3877" spans="15:21">
      <c r="O3877" s="336"/>
      <c r="R3877" s="336"/>
      <c r="S3877" s="336"/>
      <c r="T3877" s="336"/>
      <c r="U3877" s="336"/>
    </row>
    <row r="3878" spans="15:21">
      <c r="O3878" s="336"/>
      <c r="R3878" s="336"/>
      <c r="S3878" s="336"/>
      <c r="T3878" s="336"/>
      <c r="U3878" s="336"/>
    </row>
    <row r="3879" spans="15:21">
      <c r="O3879" s="336"/>
      <c r="R3879" s="336"/>
      <c r="S3879" s="336"/>
      <c r="T3879" s="336"/>
      <c r="U3879" s="336"/>
    </row>
    <row r="3880" spans="15:21">
      <c r="O3880" s="336"/>
      <c r="R3880" s="336"/>
      <c r="S3880" s="336"/>
      <c r="T3880" s="336"/>
      <c r="U3880" s="336"/>
    </row>
    <row r="3881" spans="15:21">
      <c r="O3881" s="336"/>
      <c r="R3881" s="336"/>
      <c r="S3881" s="336"/>
      <c r="T3881" s="336"/>
      <c r="U3881" s="336"/>
    </row>
    <row r="3882" spans="15:21">
      <c r="O3882" s="336"/>
      <c r="R3882" s="336"/>
      <c r="S3882" s="336"/>
      <c r="T3882" s="336"/>
      <c r="U3882" s="336"/>
    </row>
    <row r="3883" spans="15:21">
      <c r="O3883" s="336"/>
      <c r="R3883" s="336"/>
      <c r="S3883" s="336"/>
      <c r="T3883" s="336"/>
      <c r="U3883" s="336"/>
    </row>
    <row r="3884" spans="15:21">
      <c r="O3884" s="336"/>
      <c r="R3884" s="336"/>
      <c r="S3884" s="336"/>
      <c r="T3884" s="336"/>
      <c r="U3884" s="336"/>
    </row>
    <row r="3885" spans="15:21">
      <c r="O3885" s="336"/>
      <c r="R3885" s="336"/>
      <c r="S3885" s="336"/>
      <c r="T3885" s="336"/>
      <c r="U3885" s="336"/>
    </row>
    <row r="3886" spans="15:21">
      <c r="O3886" s="336"/>
      <c r="R3886" s="336"/>
      <c r="S3886" s="336"/>
      <c r="T3886" s="336"/>
      <c r="U3886" s="336"/>
    </row>
    <row r="3887" spans="15:21">
      <c r="O3887" s="336"/>
      <c r="R3887" s="336"/>
      <c r="S3887" s="336"/>
      <c r="T3887" s="336"/>
      <c r="U3887" s="336"/>
    </row>
    <row r="3888" spans="15:21">
      <c r="O3888" s="336"/>
      <c r="R3888" s="336"/>
      <c r="S3888" s="336"/>
      <c r="T3888" s="336"/>
      <c r="U3888" s="336"/>
    </row>
    <row r="3889" spans="15:21">
      <c r="O3889" s="336"/>
      <c r="R3889" s="336"/>
      <c r="S3889" s="336"/>
      <c r="T3889" s="336"/>
      <c r="U3889" s="336"/>
    </row>
    <row r="3890" spans="15:21">
      <c r="O3890" s="336"/>
      <c r="R3890" s="336"/>
      <c r="S3890" s="336"/>
      <c r="T3890" s="336"/>
      <c r="U3890" s="336"/>
    </row>
    <row r="3891" spans="15:21">
      <c r="O3891" s="336"/>
      <c r="R3891" s="336"/>
      <c r="S3891" s="336"/>
      <c r="T3891" s="336"/>
      <c r="U3891" s="336"/>
    </row>
    <row r="3892" spans="15:21">
      <c r="O3892" s="336"/>
      <c r="R3892" s="336"/>
      <c r="S3892" s="336"/>
      <c r="T3892" s="336"/>
      <c r="U3892" s="336"/>
    </row>
    <row r="3893" spans="15:21">
      <c r="O3893" s="336"/>
      <c r="R3893" s="336"/>
      <c r="S3893" s="336"/>
      <c r="T3893" s="336"/>
      <c r="U3893" s="336"/>
    </row>
    <row r="3894" spans="15:21">
      <c r="O3894" s="336"/>
      <c r="R3894" s="336"/>
      <c r="S3894" s="336"/>
      <c r="T3894" s="336"/>
      <c r="U3894" s="336"/>
    </row>
    <row r="3895" spans="15:21">
      <c r="O3895" s="336"/>
      <c r="R3895" s="336"/>
      <c r="S3895" s="336"/>
      <c r="T3895" s="336"/>
      <c r="U3895" s="336"/>
    </row>
    <row r="3896" spans="15:21">
      <c r="O3896" s="336"/>
      <c r="R3896" s="336"/>
      <c r="S3896" s="336"/>
      <c r="T3896" s="336"/>
      <c r="U3896" s="336"/>
    </row>
    <row r="3897" spans="15:21">
      <c r="O3897" s="336"/>
      <c r="R3897" s="336"/>
      <c r="S3897" s="336"/>
      <c r="T3897" s="336"/>
      <c r="U3897" s="336"/>
    </row>
    <row r="3898" spans="15:21">
      <c r="O3898" s="336"/>
      <c r="R3898" s="336"/>
      <c r="S3898" s="336"/>
      <c r="T3898" s="336"/>
      <c r="U3898" s="336"/>
    </row>
    <row r="3899" spans="15:21">
      <c r="O3899" s="336"/>
      <c r="R3899" s="336"/>
      <c r="S3899" s="336"/>
      <c r="T3899" s="336"/>
      <c r="U3899" s="336"/>
    </row>
    <row r="3900" spans="15:21">
      <c r="O3900" s="336"/>
      <c r="R3900" s="336"/>
      <c r="S3900" s="336"/>
      <c r="T3900" s="336"/>
      <c r="U3900" s="336"/>
    </row>
    <row r="3901" spans="15:21">
      <c r="O3901" s="336"/>
      <c r="R3901" s="336"/>
      <c r="S3901" s="336"/>
      <c r="T3901" s="336"/>
      <c r="U3901" s="336"/>
    </row>
    <row r="3902" spans="15:21">
      <c r="O3902" s="336"/>
      <c r="R3902" s="336"/>
      <c r="S3902" s="336"/>
      <c r="T3902" s="336"/>
      <c r="U3902" s="336"/>
    </row>
    <row r="3903" spans="15:21">
      <c r="O3903" s="336"/>
      <c r="R3903" s="336"/>
      <c r="S3903" s="336"/>
      <c r="T3903" s="336"/>
      <c r="U3903" s="336"/>
    </row>
    <row r="3904" spans="15:21">
      <c r="O3904" s="336"/>
      <c r="R3904" s="336"/>
      <c r="S3904" s="336"/>
      <c r="T3904" s="336"/>
      <c r="U3904" s="336"/>
    </row>
    <row r="3905" spans="15:21">
      <c r="O3905" s="336"/>
      <c r="R3905" s="336"/>
      <c r="S3905" s="336"/>
      <c r="T3905" s="336"/>
      <c r="U3905" s="336"/>
    </row>
    <row r="3906" spans="15:21">
      <c r="O3906" s="336"/>
      <c r="R3906" s="336"/>
      <c r="S3906" s="336"/>
      <c r="T3906" s="336"/>
      <c r="U3906" s="336"/>
    </row>
    <row r="3907" spans="15:21">
      <c r="O3907" s="336"/>
      <c r="R3907" s="336"/>
      <c r="S3907" s="336"/>
      <c r="T3907" s="336"/>
      <c r="U3907" s="336"/>
    </row>
    <row r="3908" spans="15:21">
      <c r="O3908" s="336"/>
      <c r="R3908" s="336"/>
      <c r="S3908" s="336"/>
      <c r="T3908" s="336"/>
      <c r="U3908" s="336"/>
    </row>
    <row r="3909" spans="15:21">
      <c r="O3909" s="336"/>
      <c r="R3909" s="336"/>
      <c r="S3909" s="336"/>
      <c r="T3909" s="336"/>
      <c r="U3909" s="336"/>
    </row>
    <row r="3910" spans="15:21">
      <c r="O3910" s="336"/>
      <c r="R3910" s="336"/>
      <c r="S3910" s="336"/>
      <c r="T3910" s="336"/>
      <c r="U3910" s="336"/>
    </row>
    <row r="3911" spans="15:21">
      <c r="O3911" s="336"/>
      <c r="R3911" s="336"/>
      <c r="S3911" s="336"/>
      <c r="T3911" s="336"/>
      <c r="U3911" s="336"/>
    </row>
    <row r="3912" spans="15:21">
      <c r="O3912" s="336"/>
      <c r="R3912" s="336"/>
      <c r="S3912" s="336"/>
      <c r="T3912" s="336"/>
      <c r="U3912" s="336"/>
    </row>
    <row r="3913" spans="15:21">
      <c r="O3913" s="336"/>
      <c r="R3913" s="336"/>
      <c r="S3913" s="336"/>
      <c r="T3913" s="336"/>
      <c r="U3913" s="336"/>
    </row>
    <row r="3914" spans="15:21">
      <c r="O3914" s="336"/>
      <c r="R3914" s="336"/>
      <c r="S3914" s="336"/>
      <c r="T3914" s="336"/>
      <c r="U3914" s="336"/>
    </row>
    <row r="3915" spans="15:21">
      <c r="O3915" s="336"/>
      <c r="R3915" s="336"/>
      <c r="S3915" s="336"/>
      <c r="T3915" s="336"/>
      <c r="U3915" s="336"/>
    </row>
    <row r="3916" spans="15:21">
      <c r="O3916" s="336"/>
      <c r="R3916" s="336"/>
      <c r="S3916" s="336"/>
      <c r="T3916" s="336"/>
      <c r="U3916" s="336"/>
    </row>
    <row r="3917" spans="15:21">
      <c r="O3917" s="336"/>
      <c r="R3917" s="336"/>
      <c r="S3917" s="336"/>
      <c r="T3917" s="336"/>
      <c r="U3917" s="336"/>
    </row>
    <row r="3918" spans="15:21">
      <c r="O3918" s="336"/>
      <c r="R3918" s="336"/>
      <c r="S3918" s="336"/>
      <c r="T3918" s="336"/>
      <c r="U3918" s="336"/>
    </row>
    <row r="3919" spans="15:21">
      <c r="O3919" s="336"/>
      <c r="R3919" s="336"/>
      <c r="S3919" s="336"/>
      <c r="T3919" s="336"/>
      <c r="U3919" s="336"/>
    </row>
    <row r="3920" spans="15:21">
      <c r="O3920" s="336"/>
      <c r="R3920" s="336"/>
      <c r="S3920" s="336"/>
      <c r="T3920" s="336"/>
      <c r="U3920" s="336"/>
    </row>
    <row r="3921" spans="15:21">
      <c r="O3921" s="336"/>
      <c r="R3921" s="336"/>
      <c r="S3921" s="336"/>
      <c r="T3921" s="336"/>
      <c r="U3921" s="336"/>
    </row>
    <row r="3922" spans="15:21">
      <c r="O3922" s="336"/>
      <c r="R3922" s="336"/>
      <c r="S3922" s="336"/>
      <c r="T3922" s="336"/>
      <c r="U3922" s="336"/>
    </row>
    <row r="3923" spans="15:21">
      <c r="O3923" s="336"/>
      <c r="R3923" s="336"/>
      <c r="S3923" s="336"/>
      <c r="T3923" s="336"/>
      <c r="U3923" s="336"/>
    </row>
    <row r="3924" spans="15:21">
      <c r="O3924" s="336"/>
      <c r="R3924" s="336"/>
      <c r="S3924" s="336"/>
      <c r="T3924" s="336"/>
      <c r="U3924" s="336"/>
    </row>
    <row r="3925" spans="15:21">
      <c r="O3925" s="336"/>
      <c r="R3925" s="336"/>
      <c r="S3925" s="336"/>
      <c r="T3925" s="336"/>
      <c r="U3925" s="336"/>
    </row>
    <row r="3926" spans="15:21">
      <c r="O3926" s="336"/>
      <c r="R3926" s="336"/>
      <c r="S3926" s="336"/>
      <c r="T3926" s="336"/>
      <c r="U3926" s="336"/>
    </row>
    <row r="3927" spans="15:21">
      <c r="O3927" s="336"/>
      <c r="R3927" s="336"/>
      <c r="S3927" s="336"/>
      <c r="T3927" s="336"/>
      <c r="U3927" s="336"/>
    </row>
    <row r="3928" spans="15:21">
      <c r="O3928" s="336"/>
      <c r="R3928" s="336"/>
      <c r="S3928" s="336"/>
      <c r="T3928" s="336"/>
      <c r="U3928" s="336"/>
    </row>
    <row r="3929" spans="15:21">
      <c r="O3929" s="336"/>
      <c r="R3929" s="336"/>
      <c r="S3929" s="336"/>
      <c r="T3929" s="336"/>
      <c r="U3929" s="336"/>
    </row>
    <row r="3930" spans="15:21">
      <c r="O3930" s="336"/>
      <c r="R3930" s="336"/>
      <c r="S3930" s="336"/>
      <c r="T3930" s="336"/>
      <c r="U3930" s="336"/>
    </row>
    <row r="3931" spans="15:21">
      <c r="O3931" s="336"/>
      <c r="R3931" s="336"/>
      <c r="S3931" s="336"/>
      <c r="T3931" s="336"/>
      <c r="U3931" s="336"/>
    </row>
    <row r="3932" spans="15:21">
      <c r="O3932" s="336"/>
      <c r="R3932" s="336"/>
      <c r="S3932" s="336"/>
      <c r="T3932" s="336"/>
      <c r="U3932" s="336"/>
    </row>
    <row r="3933" spans="15:21">
      <c r="O3933" s="336"/>
      <c r="R3933" s="336"/>
      <c r="S3933" s="336"/>
      <c r="T3933" s="336"/>
      <c r="U3933" s="336"/>
    </row>
    <row r="3934" spans="15:21">
      <c r="O3934" s="336"/>
      <c r="R3934" s="336"/>
      <c r="S3934" s="336"/>
      <c r="T3934" s="336"/>
      <c r="U3934" s="336"/>
    </row>
    <row r="3935" spans="15:21">
      <c r="O3935" s="336"/>
      <c r="R3935" s="336"/>
      <c r="S3935" s="336"/>
      <c r="T3935" s="336"/>
      <c r="U3935" s="336"/>
    </row>
    <row r="3936" spans="15:21">
      <c r="O3936" s="336"/>
      <c r="R3936" s="336"/>
      <c r="S3936" s="336"/>
      <c r="T3936" s="336"/>
      <c r="U3936" s="336"/>
    </row>
    <row r="3937" spans="15:21">
      <c r="O3937" s="336"/>
      <c r="R3937" s="336"/>
      <c r="S3937" s="336"/>
      <c r="T3937" s="336"/>
      <c r="U3937" s="336"/>
    </row>
    <row r="3938" spans="15:21">
      <c r="O3938" s="336"/>
      <c r="R3938" s="336"/>
      <c r="S3938" s="336"/>
      <c r="T3938" s="336"/>
      <c r="U3938" s="336"/>
    </row>
    <row r="3939" spans="15:21">
      <c r="O3939" s="336"/>
      <c r="R3939" s="336"/>
      <c r="S3939" s="336"/>
      <c r="T3939" s="336"/>
      <c r="U3939" s="336"/>
    </row>
    <row r="3940" spans="15:21">
      <c r="O3940" s="336"/>
      <c r="R3940" s="336"/>
      <c r="S3940" s="336"/>
      <c r="T3940" s="336"/>
      <c r="U3940" s="336"/>
    </row>
    <row r="3941" spans="15:21">
      <c r="O3941" s="336"/>
      <c r="R3941" s="336"/>
      <c r="S3941" s="336"/>
      <c r="T3941" s="336"/>
      <c r="U3941" s="336"/>
    </row>
    <row r="3942" spans="15:21">
      <c r="O3942" s="336"/>
      <c r="R3942" s="336"/>
      <c r="S3942" s="336"/>
      <c r="T3942" s="336"/>
      <c r="U3942" s="336"/>
    </row>
    <row r="3943" spans="15:21">
      <c r="O3943" s="336"/>
      <c r="R3943" s="336"/>
      <c r="S3943" s="336"/>
      <c r="T3943" s="336"/>
      <c r="U3943" s="336"/>
    </row>
    <row r="3944" spans="15:21">
      <c r="O3944" s="336"/>
      <c r="R3944" s="336"/>
      <c r="S3944" s="336"/>
      <c r="T3944" s="336"/>
      <c r="U3944" s="336"/>
    </row>
    <row r="3945" spans="15:21">
      <c r="O3945" s="336"/>
      <c r="R3945" s="336"/>
      <c r="S3945" s="336"/>
      <c r="T3945" s="336"/>
      <c r="U3945" s="336"/>
    </row>
    <row r="3946" spans="15:21">
      <c r="O3946" s="336"/>
      <c r="R3946" s="336"/>
      <c r="S3946" s="336"/>
      <c r="T3946" s="336"/>
      <c r="U3946" s="336"/>
    </row>
    <row r="3947" spans="15:21">
      <c r="O3947" s="336"/>
      <c r="R3947" s="336"/>
      <c r="S3947" s="336"/>
      <c r="T3947" s="336"/>
      <c r="U3947" s="336"/>
    </row>
    <row r="3948" spans="15:21">
      <c r="O3948" s="336"/>
      <c r="R3948" s="336"/>
      <c r="S3948" s="336"/>
      <c r="T3948" s="336"/>
      <c r="U3948" s="336"/>
    </row>
    <row r="3949" spans="15:21">
      <c r="O3949" s="336"/>
      <c r="R3949" s="336"/>
      <c r="S3949" s="336"/>
      <c r="T3949" s="336"/>
      <c r="U3949" s="336"/>
    </row>
    <row r="3950" spans="15:21">
      <c r="O3950" s="336"/>
      <c r="R3950" s="336"/>
      <c r="S3950" s="336"/>
      <c r="T3950" s="336"/>
      <c r="U3950" s="336"/>
    </row>
    <row r="3951" spans="15:21">
      <c r="O3951" s="336"/>
      <c r="R3951" s="336"/>
      <c r="S3951" s="336"/>
      <c r="T3951" s="336"/>
      <c r="U3951" s="336"/>
    </row>
    <row r="3952" spans="15:21">
      <c r="O3952" s="336"/>
      <c r="R3952" s="336"/>
      <c r="S3952" s="336"/>
      <c r="T3952" s="336"/>
      <c r="U3952" s="336"/>
    </row>
    <row r="3953" spans="15:21">
      <c r="O3953" s="336"/>
      <c r="R3953" s="336"/>
      <c r="S3953" s="336"/>
      <c r="T3953" s="336"/>
      <c r="U3953" s="336"/>
    </row>
    <row r="3954" spans="15:21">
      <c r="O3954" s="336"/>
      <c r="R3954" s="336"/>
      <c r="S3954" s="336"/>
      <c r="T3954" s="336"/>
      <c r="U3954" s="336"/>
    </row>
    <row r="3955" spans="15:21">
      <c r="O3955" s="336"/>
      <c r="R3955" s="336"/>
      <c r="S3955" s="336"/>
      <c r="T3955" s="336"/>
      <c r="U3955" s="336"/>
    </row>
    <row r="3956" spans="15:21">
      <c r="O3956" s="336"/>
      <c r="R3956" s="336"/>
      <c r="S3956" s="336"/>
      <c r="T3956" s="336"/>
      <c r="U3956" s="336"/>
    </row>
    <row r="3957" spans="15:21">
      <c r="O3957" s="336"/>
      <c r="R3957" s="336"/>
      <c r="S3957" s="336"/>
      <c r="T3957" s="336"/>
      <c r="U3957" s="336"/>
    </row>
    <row r="3958" spans="15:21">
      <c r="O3958" s="336"/>
      <c r="R3958" s="336"/>
      <c r="S3958" s="336"/>
      <c r="T3958" s="336"/>
      <c r="U3958" s="336"/>
    </row>
    <row r="3959" spans="15:21">
      <c r="O3959" s="336"/>
      <c r="R3959" s="336"/>
      <c r="S3959" s="336"/>
      <c r="T3959" s="336"/>
      <c r="U3959" s="336"/>
    </row>
    <row r="3960" spans="15:21">
      <c r="O3960" s="336"/>
      <c r="R3960" s="336"/>
      <c r="S3960" s="336"/>
      <c r="T3960" s="336"/>
      <c r="U3960" s="336"/>
    </row>
    <row r="3961" spans="15:21">
      <c r="O3961" s="336"/>
      <c r="R3961" s="336"/>
      <c r="S3961" s="336"/>
      <c r="T3961" s="336"/>
      <c r="U3961" s="336"/>
    </row>
    <row r="3962" spans="15:21">
      <c r="O3962" s="336"/>
      <c r="R3962" s="336"/>
      <c r="S3962" s="336"/>
      <c r="T3962" s="336"/>
      <c r="U3962" s="336"/>
    </row>
    <row r="3963" spans="15:21">
      <c r="O3963" s="336"/>
      <c r="R3963" s="336"/>
      <c r="S3963" s="336"/>
      <c r="T3963" s="336"/>
      <c r="U3963" s="336"/>
    </row>
    <row r="3964" spans="15:21">
      <c r="O3964" s="336"/>
      <c r="R3964" s="336"/>
      <c r="S3964" s="336"/>
      <c r="T3964" s="336"/>
      <c r="U3964" s="336"/>
    </row>
    <row r="3965" spans="15:21">
      <c r="O3965" s="336"/>
      <c r="R3965" s="336"/>
      <c r="S3965" s="336"/>
      <c r="T3965" s="336"/>
      <c r="U3965" s="336"/>
    </row>
    <row r="3966" spans="15:21">
      <c r="O3966" s="336"/>
      <c r="R3966" s="336"/>
      <c r="S3966" s="336"/>
      <c r="T3966" s="336"/>
      <c r="U3966" s="336"/>
    </row>
    <row r="3967" spans="15:21">
      <c r="O3967" s="336"/>
      <c r="R3967" s="336"/>
      <c r="S3967" s="336"/>
      <c r="T3967" s="336"/>
      <c r="U3967" s="336"/>
    </row>
    <row r="3968" spans="15:21">
      <c r="O3968" s="336"/>
      <c r="R3968" s="336"/>
      <c r="S3968" s="336"/>
      <c r="T3968" s="336"/>
      <c r="U3968" s="336"/>
    </row>
    <row r="3969" spans="15:21">
      <c r="O3969" s="336"/>
      <c r="R3969" s="336"/>
      <c r="S3969" s="336"/>
      <c r="T3969" s="336"/>
      <c r="U3969" s="336"/>
    </row>
    <row r="3970" spans="15:21">
      <c r="O3970" s="336"/>
      <c r="R3970" s="336"/>
      <c r="S3970" s="336"/>
      <c r="T3970" s="336"/>
      <c r="U3970" s="336"/>
    </row>
    <row r="3971" spans="15:21">
      <c r="O3971" s="336"/>
      <c r="R3971" s="336"/>
      <c r="S3971" s="336"/>
      <c r="T3971" s="336"/>
      <c r="U3971" s="336"/>
    </row>
    <row r="3972" spans="15:21">
      <c r="O3972" s="336"/>
      <c r="R3972" s="336"/>
      <c r="S3972" s="336"/>
      <c r="T3972" s="336"/>
      <c r="U3972" s="336"/>
    </row>
    <row r="3973" spans="15:21">
      <c r="O3973" s="336"/>
      <c r="R3973" s="336"/>
      <c r="S3973" s="336"/>
      <c r="T3973" s="336"/>
      <c r="U3973" s="336"/>
    </row>
    <row r="3974" spans="15:21">
      <c r="O3974" s="336"/>
      <c r="R3974" s="336"/>
      <c r="S3974" s="336"/>
      <c r="T3974" s="336"/>
      <c r="U3974" s="336"/>
    </row>
    <row r="3975" spans="15:21">
      <c r="O3975" s="336"/>
      <c r="R3975" s="336"/>
      <c r="S3975" s="336"/>
      <c r="T3975" s="336"/>
      <c r="U3975" s="336"/>
    </row>
    <row r="3976" spans="15:21">
      <c r="O3976" s="336"/>
      <c r="R3976" s="336"/>
      <c r="S3976" s="336"/>
      <c r="T3976" s="336"/>
      <c r="U3976" s="336"/>
    </row>
    <row r="3977" spans="15:21">
      <c r="O3977" s="336"/>
      <c r="R3977" s="336"/>
      <c r="S3977" s="336"/>
      <c r="T3977" s="336"/>
      <c r="U3977" s="336"/>
    </row>
    <row r="3978" spans="15:21">
      <c r="O3978" s="336"/>
      <c r="R3978" s="336"/>
      <c r="S3978" s="336"/>
      <c r="T3978" s="336"/>
      <c r="U3978" s="336"/>
    </row>
    <row r="3979" spans="15:21">
      <c r="O3979" s="336"/>
      <c r="R3979" s="336"/>
      <c r="S3979" s="336"/>
      <c r="T3979" s="336"/>
      <c r="U3979" s="336"/>
    </row>
    <row r="3980" spans="15:21">
      <c r="O3980" s="336"/>
      <c r="R3980" s="336"/>
      <c r="S3980" s="336"/>
      <c r="T3980" s="336"/>
      <c r="U3980" s="336"/>
    </row>
    <row r="3981" spans="15:21">
      <c r="O3981" s="336"/>
      <c r="R3981" s="336"/>
      <c r="S3981" s="336"/>
      <c r="T3981" s="336"/>
      <c r="U3981" s="336"/>
    </row>
    <row r="3982" spans="15:21">
      <c r="O3982" s="336"/>
      <c r="R3982" s="336"/>
      <c r="S3982" s="336"/>
      <c r="T3982" s="336"/>
      <c r="U3982" s="336"/>
    </row>
    <row r="3983" spans="15:21">
      <c r="O3983" s="336"/>
      <c r="R3983" s="336"/>
      <c r="S3983" s="336"/>
      <c r="T3983" s="336"/>
      <c r="U3983" s="336"/>
    </row>
    <row r="3984" spans="15:21">
      <c r="O3984" s="336"/>
      <c r="R3984" s="336"/>
      <c r="S3984" s="336"/>
      <c r="T3984" s="336"/>
      <c r="U3984" s="336"/>
    </row>
    <row r="3985" spans="15:21">
      <c r="O3985" s="336"/>
      <c r="R3985" s="336"/>
      <c r="S3985" s="336"/>
      <c r="T3985" s="336"/>
      <c r="U3985" s="336"/>
    </row>
    <row r="3986" spans="15:21">
      <c r="O3986" s="336"/>
      <c r="R3986" s="336"/>
      <c r="S3986" s="336"/>
      <c r="T3986" s="336"/>
      <c r="U3986" s="336"/>
    </row>
    <row r="3987" spans="15:21">
      <c r="O3987" s="336"/>
      <c r="R3987" s="336"/>
      <c r="S3987" s="336"/>
      <c r="T3987" s="336"/>
      <c r="U3987" s="336"/>
    </row>
    <row r="3988" spans="15:21">
      <c r="O3988" s="336"/>
      <c r="R3988" s="336"/>
      <c r="S3988" s="336"/>
      <c r="T3988" s="336"/>
      <c r="U3988" s="336"/>
    </row>
    <row r="3989" spans="15:21">
      <c r="O3989" s="336"/>
      <c r="R3989" s="336"/>
      <c r="S3989" s="336"/>
      <c r="T3989" s="336"/>
      <c r="U3989" s="336"/>
    </row>
    <row r="3990" spans="15:21">
      <c r="O3990" s="336"/>
      <c r="R3990" s="336"/>
      <c r="S3990" s="336"/>
      <c r="T3990" s="336"/>
      <c r="U3990" s="336"/>
    </row>
    <row r="3991" spans="15:21">
      <c r="O3991" s="336"/>
      <c r="R3991" s="336"/>
      <c r="S3991" s="336"/>
      <c r="T3991" s="336"/>
      <c r="U3991" s="336"/>
    </row>
    <row r="3992" spans="15:21">
      <c r="O3992" s="336"/>
      <c r="R3992" s="336"/>
      <c r="S3992" s="336"/>
      <c r="T3992" s="336"/>
      <c r="U3992" s="336"/>
    </row>
    <row r="3993" spans="15:21">
      <c r="O3993" s="336"/>
      <c r="R3993" s="336"/>
      <c r="S3993" s="336"/>
      <c r="T3993" s="336"/>
      <c r="U3993" s="336"/>
    </row>
    <row r="3994" spans="15:21">
      <c r="O3994" s="336"/>
      <c r="R3994" s="336"/>
      <c r="S3994" s="336"/>
      <c r="T3994" s="336"/>
      <c r="U3994" s="336"/>
    </row>
    <row r="3995" spans="15:21">
      <c r="O3995" s="336"/>
      <c r="R3995" s="336"/>
      <c r="S3995" s="336"/>
      <c r="T3995" s="336"/>
      <c r="U3995" s="336"/>
    </row>
    <row r="3996" spans="15:21">
      <c r="O3996" s="336"/>
      <c r="R3996" s="336"/>
      <c r="S3996" s="336"/>
      <c r="T3996" s="336"/>
      <c r="U3996" s="336"/>
    </row>
    <row r="3997" spans="15:21">
      <c r="O3997" s="336"/>
      <c r="R3997" s="336"/>
      <c r="S3997" s="336"/>
      <c r="T3997" s="336"/>
      <c r="U3997" s="336"/>
    </row>
    <row r="3998" spans="15:21">
      <c r="O3998" s="336"/>
      <c r="R3998" s="336"/>
      <c r="S3998" s="336"/>
      <c r="T3998" s="336"/>
      <c r="U3998" s="336"/>
    </row>
    <row r="3999" spans="15:21">
      <c r="O3999" s="336"/>
      <c r="R3999" s="336"/>
      <c r="S3999" s="336"/>
      <c r="T3999" s="336"/>
      <c r="U3999" s="336"/>
    </row>
    <row r="4000" spans="15:21">
      <c r="O4000" s="336"/>
      <c r="R4000" s="336"/>
      <c r="S4000" s="336"/>
      <c r="T4000" s="336"/>
      <c r="U4000" s="336"/>
    </row>
    <row r="4001" spans="15:21">
      <c r="O4001" s="336"/>
      <c r="R4001" s="336"/>
      <c r="S4001" s="336"/>
      <c r="T4001" s="336"/>
      <c r="U4001" s="336"/>
    </row>
    <row r="4002" spans="15:21">
      <c r="O4002" s="336"/>
      <c r="R4002" s="336"/>
      <c r="S4002" s="336"/>
      <c r="T4002" s="336"/>
      <c r="U4002" s="336"/>
    </row>
    <row r="4003" spans="15:21">
      <c r="O4003" s="336"/>
      <c r="R4003" s="336"/>
      <c r="S4003" s="336"/>
      <c r="T4003" s="336"/>
      <c r="U4003" s="336"/>
    </row>
    <row r="4004" spans="15:21">
      <c r="O4004" s="336"/>
      <c r="R4004" s="336"/>
      <c r="S4004" s="336"/>
      <c r="T4004" s="336"/>
      <c r="U4004" s="336"/>
    </row>
    <row r="4005" spans="15:21">
      <c r="O4005" s="336"/>
      <c r="R4005" s="336"/>
      <c r="S4005" s="336"/>
      <c r="T4005" s="336"/>
      <c r="U4005" s="336"/>
    </row>
    <row r="4006" spans="15:21">
      <c r="O4006" s="336"/>
      <c r="R4006" s="336"/>
      <c r="S4006" s="336"/>
      <c r="T4006" s="336"/>
      <c r="U4006" s="336"/>
    </row>
    <row r="4007" spans="15:21">
      <c r="O4007" s="336"/>
      <c r="R4007" s="336"/>
      <c r="S4007" s="336"/>
      <c r="T4007" s="336"/>
      <c r="U4007" s="336"/>
    </row>
    <row r="4008" spans="15:21">
      <c r="O4008" s="336"/>
      <c r="R4008" s="336"/>
      <c r="S4008" s="336"/>
      <c r="T4008" s="336"/>
      <c r="U4008" s="336"/>
    </row>
    <row r="4009" spans="15:21">
      <c r="O4009" s="336"/>
      <c r="R4009" s="336"/>
      <c r="S4009" s="336"/>
      <c r="T4009" s="336"/>
      <c r="U4009" s="336"/>
    </row>
    <row r="4010" spans="15:21">
      <c r="O4010" s="336"/>
      <c r="R4010" s="336"/>
      <c r="S4010" s="336"/>
      <c r="T4010" s="336"/>
      <c r="U4010" s="336"/>
    </row>
    <row r="4011" spans="15:21">
      <c r="O4011" s="336"/>
      <c r="R4011" s="336"/>
      <c r="S4011" s="336"/>
      <c r="T4011" s="336"/>
      <c r="U4011" s="336"/>
    </row>
    <row r="4012" spans="15:21">
      <c r="O4012" s="336"/>
      <c r="R4012" s="336"/>
      <c r="S4012" s="336"/>
      <c r="T4012" s="336"/>
      <c r="U4012" s="336"/>
    </row>
    <row r="4013" spans="15:21">
      <c r="O4013" s="336"/>
      <c r="R4013" s="336"/>
      <c r="S4013" s="336"/>
      <c r="T4013" s="336"/>
      <c r="U4013" s="336"/>
    </row>
    <row r="4014" spans="15:21">
      <c r="O4014" s="336"/>
      <c r="R4014" s="336"/>
      <c r="S4014" s="336"/>
      <c r="T4014" s="336"/>
      <c r="U4014" s="336"/>
    </row>
    <row r="4015" spans="15:21">
      <c r="O4015" s="336"/>
      <c r="R4015" s="336"/>
      <c r="S4015" s="336"/>
      <c r="T4015" s="336"/>
      <c r="U4015" s="336"/>
    </row>
    <row r="4016" spans="15:21">
      <c r="O4016" s="336"/>
      <c r="R4016" s="336"/>
      <c r="S4016" s="336"/>
      <c r="T4016" s="336"/>
      <c r="U4016" s="336"/>
    </row>
    <row r="4017" spans="15:21">
      <c r="O4017" s="336"/>
      <c r="R4017" s="336"/>
      <c r="S4017" s="336"/>
      <c r="T4017" s="336"/>
      <c r="U4017" s="336"/>
    </row>
    <row r="4018" spans="15:21">
      <c r="O4018" s="336"/>
      <c r="R4018" s="336"/>
      <c r="S4018" s="336"/>
      <c r="T4018" s="336"/>
      <c r="U4018" s="336"/>
    </row>
    <row r="4019" spans="15:21">
      <c r="O4019" s="336"/>
      <c r="R4019" s="336"/>
      <c r="S4019" s="336"/>
      <c r="T4019" s="336"/>
      <c r="U4019" s="336"/>
    </row>
    <row r="4020" spans="15:21">
      <c r="O4020" s="336"/>
      <c r="R4020" s="336"/>
      <c r="S4020" s="336"/>
      <c r="T4020" s="336"/>
      <c r="U4020" s="336"/>
    </row>
    <row r="4021" spans="15:21">
      <c r="O4021" s="336"/>
      <c r="R4021" s="336"/>
      <c r="S4021" s="336"/>
      <c r="T4021" s="336"/>
      <c r="U4021" s="336"/>
    </row>
    <row r="4022" spans="15:21">
      <c r="O4022" s="336"/>
      <c r="R4022" s="336"/>
      <c r="S4022" s="336"/>
      <c r="T4022" s="336"/>
      <c r="U4022" s="336"/>
    </row>
    <row r="4023" spans="15:21">
      <c r="O4023" s="336"/>
      <c r="R4023" s="336"/>
      <c r="S4023" s="336"/>
      <c r="T4023" s="336"/>
      <c r="U4023" s="336"/>
    </row>
    <row r="4024" spans="15:21">
      <c r="O4024" s="336"/>
      <c r="R4024" s="336"/>
      <c r="S4024" s="336"/>
      <c r="T4024" s="336"/>
      <c r="U4024" s="336"/>
    </row>
    <row r="4025" spans="15:21">
      <c r="O4025" s="336"/>
      <c r="R4025" s="336"/>
      <c r="S4025" s="336"/>
      <c r="T4025" s="336"/>
      <c r="U4025" s="336"/>
    </row>
    <row r="4026" spans="15:21">
      <c r="O4026" s="336"/>
      <c r="R4026" s="336"/>
      <c r="S4026" s="336"/>
      <c r="T4026" s="336"/>
      <c r="U4026" s="336"/>
    </row>
    <row r="4027" spans="15:21">
      <c r="O4027" s="336"/>
      <c r="R4027" s="336"/>
      <c r="S4027" s="336"/>
      <c r="T4027" s="336"/>
      <c r="U4027" s="336"/>
    </row>
    <row r="4028" spans="15:21">
      <c r="O4028" s="336"/>
      <c r="R4028" s="336"/>
      <c r="S4028" s="336"/>
      <c r="T4028" s="336"/>
      <c r="U4028" s="336"/>
    </row>
    <row r="4029" spans="15:21">
      <c r="O4029" s="336"/>
      <c r="R4029" s="336"/>
      <c r="S4029" s="336"/>
      <c r="T4029" s="336"/>
      <c r="U4029" s="336"/>
    </row>
    <row r="4030" spans="15:21">
      <c r="O4030" s="336"/>
      <c r="R4030" s="336"/>
      <c r="S4030" s="336"/>
      <c r="T4030" s="336"/>
      <c r="U4030" s="336"/>
    </row>
    <row r="4031" spans="15:21">
      <c r="O4031" s="336"/>
      <c r="R4031" s="336"/>
      <c r="S4031" s="336"/>
      <c r="T4031" s="336"/>
      <c r="U4031" s="336"/>
    </row>
    <row r="4032" spans="15:21">
      <c r="O4032" s="336"/>
      <c r="R4032" s="336"/>
      <c r="S4032" s="336"/>
      <c r="T4032" s="336"/>
      <c r="U4032" s="336"/>
    </row>
    <row r="4033" spans="15:21">
      <c r="O4033" s="336"/>
      <c r="R4033" s="336"/>
      <c r="S4033" s="336"/>
      <c r="T4033" s="336"/>
      <c r="U4033" s="336"/>
    </row>
    <row r="4034" spans="15:21">
      <c r="O4034" s="336"/>
      <c r="R4034" s="336"/>
      <c r="S4034" s="336"/>
      <c r="T4034" s="336"/>
      <c r="U4034" s="336"/>
    </row>
    <row r="4035" spans="15:21">
      <c r="O4035" s="336"/>
      <c r="R4035" s="336"/>
      <c r="S4035" s="336"/>
      <c r="T4035" s="336"/>
      <c r="U4035" s="336"/>
    </row>
    <row r="4036" spans="15:21">
      <c r="O4036" s="336"/>
      <c r="R4036" s="336"/>
      <c r="S4036" s="336"/>
      <c r="T4036" s="336"/>
      <c r="U4036" s="336"/>
    </row>
    <row r="4037" spans="15:21">
      <c r="O4037" s="336"/>
      <c r="R4037" s="336"/>
      <c r="S4037" s="336"/>
      <c r="T4037" s="336"/>
      <c r="U4037" s="336"/>
    </row>
    <row r="4038" spans="15:21">
      <c r="O4038" s="336"/>
      <c r="R4038" s="336"/>
      <c r="S4038" s="336"/>
      <c r="T4038" s="336"/>
      <c r="U4038" s="336"/>
    </row>
    <row r="4039" spans="15:21">
      <c r="O4039" s="336"/>
      <c r="R4039" s="336"/>
      <c r="S4039" s="336"/>
      <c r="T4039" s="336"/>
      <c r="U4039" s="336"/>
    </row>
    <row r="4040" spans="15:21">
      <c r="O4040" s="336"/>
      <c r="R4040" s="336"/>
      <c r="S4040" s="336"/>
      <c r="T4040" s="336"/>
      <c r="U4040" s="336"/>
    </row>
    <row r="4041" spans="15:21">
      <c r="O4041" s="336"/>
      <c r="R4041" s="336"/>
      <c r="S4041" s="336"/>
      <c r="T4041" s="336"/>
      <c r="U4041" s="336"/>
    </row>
    <row r="4042" spans="15:21">
      <c r="O4042" s="336"/>
      <c r="R4042" s="336"/>
      <c r="S4042" s="336"/>
      <c r="T4042" s="336"/>
      <c r="U4042" s="336"/>
    </row>
    <row r="4043" spans="15:21">
      <c r="O4043" s="336"/>
      <c r="R4043" s="336"/>
      <c r="S4043" s="336"/>
      <c r="T4043" s="336"/>
      <c r="U4043" s="336"/>
    </row>
    <row r="4044" spans="15:21">
      <c r="O4044" s="336"/>
      <c r="R4044" s="336"/>
      <c r="S4044" s="336"/>
      <c r="T4044" s="336"/>
      <c r="U4044" s="336"/>
    </row>
    <row r="4045" spans="15:21">
      <c r="O4045" s="336"/>
      <c r="R4045" s="336"/>
      <c r="S4045" s="336"/>
      <c r="T4045" s="336"/>
      <c r="U4045" s="336"/>
    </row>
    <row r="4046" spans="15:21">
      <c r="O4046" s="336"/>
      <c r="R4046" s="336"/>
      <c r="S4046" s="336"/>
      <c r="T4046" s="336"/>
      <c r="U4046" s="336"/>
    </row>
    <row r="4047" spans="15:21">
      <c r="O4047" s="336"/>
      <c r="R4047" s="336"/>
      <c r="S4047" s="336"/>
      <c r="T4047" s="336"/>
      <c r="U4047" s="336"/>
    </row>
    <row r="4048" spans="15:21">
      <c r="O4048" s="336"/>
      <c r="R4048" s="336"/>
      <c r="S4048" s="336"/>
      <c r="T4048" s="336"/>
      <c r="U4048" s="336"/>
    </row>
    <row r="4049" spans="15:21">
      <c r="O4049" s="336"/>
      <c r="R4049" s="336"/>
      <c r="S4049" s="336"/>
      <c r="T4049" s="336"/>
      <c r="U4049" s="336"/>
    </row>
    <row r="4050" spans="15:21">
      <c r="O4050" s="336"/>
      <c r="R4050" s="336"/>
      <c r="S4050" s="336"/>
      <c r="T4050" s="336"/>
      <c r="U4050" s="336"/>
    </row>
    <row r="4051" spans="15:21">
      <c r="O4051" s="336"/>
      <c r="R4051" s="336"/>
      <c r="S4051" s="336"/>
      <c r="T4051" s="336"/>
      <c r="U4051" s="336"/>
    </row>
    <row r="4052" spans="15:21">
      <c r="O4052" s="336"/>
      <c r="R4052" s="336"/>
      <c r="S4052" s="336"/>
      <c r="T4052" s="336"/>
      <c r="U4052" s="336"/>
    </row>
    <row r="4053" spans="15:21">
      <c r="O4053" s="336"/>
      <c r="R4053" s="336"/>
      <c r="S4053" s="336"/>
      <c r="T4053" s="336"/>
      <c r="U4053" s="336"/>
    </row>
    <row r="4054" spans="15:21">
      <c r="O4054" s="336"/>
      <c r="R4054" s="336"/>
      <c r="S4054" s="336"/>
      <c r="T4054" s="336"/>
      <c r="U4054" s="336"/>
    </row>
    <row r="4055" spans="15:21">
      <c r="O4055" s="336"/>
      <c r="R4055" s="336"/>
      <c r="S4055" s="336"/>
      <c r="T4055" s="336"/>
      <c r="U4055" s="336"/>
    </row>
    <row r="4056" spans="15:21">
      <c r="O4056" s="336"/>
      <c r="R4056" s="336"/>
      <c r="S4056" s="336"/>
      <c r="T4056" s="336"/>
      <c r="U4056" s="336"/>
    </row>
    <row r="4057" spans="15:21">
      <c r="O4057" s="336"/>
      <c r="R4057" s="336"/>
      <c r="S4057" s="336"/>
      <c r="T4057" s="336"/>
      <c r="U4057" s="336"/>
    </row>
    <row r="4058" spans="15:21">
      <c r="O4058" s="336"/>
      <c r="R4058" s="336"/>
      <c r="S4058" s="336"/>
      <c r="T4058" s="336"/>
      <c r="U4058" s="336"/>
    </row>
    <row r="4059" spans="15:21">
      <c r="O4059" s="336"/>
      <c r="R4059" s="336"/>
      <c r="S4059" s="336"/>
      <c r="T4059" s="336"/>
      <c r="U4059" s="336"/>
    </row>
    <row r="4060" spans="15:21">
      <c r="O4060" s="336"/>
      <c r="R4060" s="336"/>
      <c r="S4060" s="336"/>
      <c r="T4060" s="336"/>
      <c r="U4060" s="336"/>
    </row>
    <row r="4061" spans="15:21">
      <c r="O4061" s="336"/>
      <c r="R4061" s="336"/>
      <c r="S4061" s="336"/>
      <c r="T4061" s="336"/>
      <c r="U4061" s="336"/>
    </row>
    <row r="4062" spans="15:21">
      <c r="O4062" s="336"/>
      <c r="R4062" s="336"/>
      <c r="S4062" s="336"/>
      <c r="T4062" s="336"/>
      <c r="U4062" s="336"/>
    </row>
    <row r="4063" spans="15:21">
      <c r="O4063" s="336"/>
      <c r="R4063" s="336"/>
      <c r="S4063" s="336"/>
      <c r="T4063" s="336"/>
      <c r="U4063" s="336"/>
    </row>
    <row r="4064" spans="15:21">
      <c r="O4064" s="336"/>
      <c r="R4064" s="336"/>
      <c r="S4064" s="336"/>
      <c r="T4064" s="336"/>
      <c r="U4064" s="336"/>
    </row>
    <row r="4065" spans="15:21">
      <c r="O4065" s="336"/>
      <c r="R4065" s="336"/>
      <c r="S4065" s="336"/>
      <c r="T4065" s="336"/>
      <c r="U4065" s="336"/>
    </row>
    <row r="4066" spans="15:21">
      <c r="O4066" s="336"/>
      <c r="R4066" s="336"/>
      <c r="S4066" s="336"/>
      <c r="T4066" s="336"/>
      <c r="U4066" s="336"/>
    </row>
    <row r="4067" spans="15:21">
      <c r="O4067" s="336"/>
      <c r="R4067" s="336"/>
      <c r="S4067" s="336"/>
      <c r="T4067" s="336"/>
      <c r="U4067" s="336"/>
    </row>
    <row r="4068" spans="15:21">
      <c r="O4068" s="336"/>
      <c r="R4068" s="336"/>
      <c r="S4068" s="336"/>
      <c r="T4068" s="336"/>
      <c r="U4068" s="336"/>
    </row>
    <row r="4069" spans="15:21">
      <c r="O4069" s="336"/>
      <c r="R4069" s="336"/>
      <c r="S4069" s="336"/>
      <c r="T4069" s="336"/>
      <c r="U4069" s="336"/>
    </row>
    <row r="4070" spans="15:21">
      <c r="O4070" s="336"/>
      <c r="R4070" s="336"/>
      <c r="S4070" s="336"/>
      <c r="T4070" s="336"/>
      <c r="U4070" s="336"/>
    </row>
    <row r="4071" spans="15:21">
      <c r="O4071" s="336"/>
      <c r="R4071" s="336"/>
      <c r="S4071" s="336"/>
      <c r="T4071" s="336"/>
      <c r="U4071" s="336"/>
    </row>
    <row r="4072" spans="15:21">
      <c r="O4072" s="336"/>
      <c r="R4072" s="336"/>
      <c r="S4072" s="336"/>
      <c r="T4072" s="336"/>
      <c r="U4072" s="336"/>
    </row>
    <row r="4073" spans="15:21">
      <c r="O4073" s="336"/>
      <c r="R4073" s="336"/>
      <c r="S4073" s="336"/>
      <c r="T4073" s="336"/>
      <c r="U4073" s="336"/>
    </row>
    <row r="4074" spans="15:21">
      <c r="O4074" s="336"/>
      <c r="R4074" s="336"/>
      <c r="S4074" s="336"/>
      <c r="T4074" s="336"/>
      <c r="U4074" s="336"/>
    </row>
    <row r="4075" spans="15:21">
      <c r="O4075" s="336"/>
      <c r="R4075" s="336"/>
      <c r="S4075" s="336"/>
      <c r="T4075" s="336"/>
      <c r="U4075" s="336"/>
    </row>
    <row r="4076" spans="15:21">
      <c r="O4076" s="336"/>
      <c r="R4076" s="336"/>
      <c r="S4076" s="336"/>
      <c r="T4076" s="336"/>
      <c r="U4076" s="336"/>
    </row>
    <row r="4077" spans="15:21">
      <c r="O4077" s="336"/>
      <c r="R4077" s="336"/>
      <c r="S4077" s="336"/>
      <c r="T4077" s="336"/>
      <c r="U4077" s="336"/>
    </row>
    <row r="4078" spans="15:21">
      <c r="O4078" s="336"/>
      <c r="R4078" s="336"/>
      <c r="S4078" s="336"/>
      <c r="T4078" s="336"/>
      <c r="U4078" s="336"/>
    </row>
    <row r="4079" spans="15:21">
      <c r="O4079" s="336"/>
      <c r="R4079" s="336"/>
      <c r="S4079" s="336"/>
      <c r="T4079" s="336"/>
      <c r="U4079" s="336"/>
    </row>
    <row r="4080" spans="15:21">
      <c r="O4080" s="336"/>
      <c r="R4080" s="336"/>
      <c r="S4080" s="336"/>
      <c r="T4080" s="336"/>
      <c r="U4080" s="336"/>
    </row>
    <row r="4081" spans="15:21">
      <c r="O4081" s="336"/>
      <c r="R4081" s="336"/>
      <c r="S4081" s="336"/>
      <c r="T4081" s="336"/>
      <c r="U4081" s="336"/>
    </row>
    <row r="4082" spans="15:21">
      <c r="O4082" s="336"/>
      <c r="R4082" s="336"/>
      <c r="S4082" s="336"/>
      <c r="T4082" s="336"/>
      <c r="U4082" s="336"/>
    </row>
    <row r="4083" spans="15:21">
      <c r="O4083" s="336"/>
      <c r="R4083" s="336"/>
      <c r="S4083" s="336"/>
      <c r="T4083" s="336"/>
      <c r="U4083" s="336"/>
    </row>
    <row r="4084" spans="15:21">
      <c r="O4084" s="336"/>
      <c r="R4084" s="336"/>
      <c r="S4084" s="336"/>
      <c r="T4084" s="336"/>
      <c r="U4084" s="336"/>
    </row>
    <row r="4085" spans="15:21">
      <c r="O4085" s="336"/>
      <c r="R4085" s="336"/>
      <c r="S4085" s="336"/>
      <c r="T4085" s="336"/>
      <c r="U4085" s="336"/>
    </row>
    <row r="4086" spans="15:21">
      <c r="O4086" s="336"/>
      <c r="R4086" s="336"/>
      <c r="S4086" s="336"/>
      <c r="T4086" s="336"/>
      <c r="U4086" s="336"/>
    </row>
    <row r="4087" spans="15:21">
      <c r="O4087" s="336"/>
      <c r="R4087" s="336"/>
      <c r="S4087" s="336"/>
      <c r="T4087" s="336"/>
      <c r="U4087" s="336"/>
    </row>
    <row r="4088" spans="15:21">
      <c r="O4088" s="336"/>
      <c r="R4088" s="336"/>
      <c r="S4088" s="336"/>
      <c r="T4088" s="336"/>
      <c r="U4088" s="336"/>
    </row>
    <row r="4089" spans="15:21">
      <c r="O4089" s="336"/>
      <c r="R4089" s="336"/>
      <c r="S4089" s="336"/>
      <c r="T4089" s="336"/>
      <c r="U4089" s="336"/>
    </row>
    <row r="4090" spans="15:21">
      <c r="O4090" s="336"/>
      <c r="R4090" s="336"/>
      <c r="S4090" s="336"/>
      <c r="T4090" s="336"/>
      <c r="U4090" s="336"/>
    </row>
    <row r="4091" spans="15:21">
      <c r="O4091" s="336"/>
      <c r="R4091" s="336"/>
      <c r="S4091" s="336"/>
      <c r="T4091" s="336"/>
      <c r="U4091" s="336"/>
    </row>
    <row r="4092" spans="15:21">
      <c r="O4092" s="336"/>
      <c r="R4092" s="336"/>
      <c r="S4092" s="336"/>
      <c r="T4092" s="336"/>
      <c r="U4092" s="336"/>
    </row>
    <row r="4093" spans="15:21">
      <c r="O4093" s="336"/>
      <c r="R4093" s="336"/>
      <c r="S4093" s="336"/>
      <c r="T4093" s="336"/>
      <c r="U4093" s="336"/>
    </row>
    <row r="4094" spans="15:21">
      <c r="O4094" s="336"/>
      <c r="R4094" s="336"/>
      <c r="S4094" s="336"/>
      <c r="T4094" s="336"/>
      <c r="U4094" s="336"/>
    </row>
    <row r="4095" spans="15:21">
      <c r="O4095" s="336"/>
      <c r="R4095" s="336"/>
      <c r="S4095" s="336"/>
      <c r="T4095" s="336"/>
      <c r="U4095" s="336"/>
    </row>
    <row r="4096" spans="15:21">
      <c r="O4096" s="336"/>
      <c r="R4096" s="336"/>
      <c r="S4096" s="336"/>
      <c r="T4096" s="336"/>
      <c r="U4096" s="336"/>
    </row>
    <row r="4097" spans="15:21">
      <c r="O4097" s="336"/>
      <c r="R4097" s="336"/>
      <c r="S4097" s="336"/>
      <c r="T4097" s="336"/>
      <c r="U4097" s="336"/>
    </row>
    <row r="4098" spans="15:21">
      <c r="O4098" s="336"/>
      <c r="R4098" s="336"/>
      <c r="S4098" s="336"/>
      <c r="T4098" s="336"/>
      <c r="U4098" s="336"/>
    </row>
    <row r="4099" spans="15:21">
      <c r="O4099" s="336"/>
      <c r="R4099" s="336"/>
      <c r="S4099" s="336"/>
      <c r="T4099" s="336"/>
      <c r="U4099" s="336"/>
    </row>
    <row r="4100" spans="15:21">
      <c r="O4100" s="336"/>
      <c r="R4100" s="336"/>
      <c r="S4100" s="336"/>
      <c r="T4100" s="336"/>
      <c r="U4100" s="336"/>
    </row>
    <row r="4101" spans="15:21">
      <c r="O4101" s="336"/>
      <c r="R4101" s="336"/>
      <c r="S4101" s="336"/>
      <c r="T4101" s="336"/>
      <c r="U4101" s="336"/>
    </row>
    <row r="4102" spans="15:21">
      <c r="O4102" s="336"/>
      <c r="R4102" s="336"/>
      <c r="S4102" s="336"/>
      <c r="T4102" s="336"/>
      <c r="U4102" s="336"/>
    </row>
    <row r="4103" spans="15:21">
      <c r="O4103" s="336"/>
      <c r="R4103" s="336"/>
      <c r="S4103" s="336"/>
      <c r="T4103" s="336"/>
      <c r="U4103" s="336"/>
    </row>
    <row r="4104" spans="15:21">
      <c r="O4104" s="336"/>
      <c r="R4104" s="336"/>
      <c r="S4104" s="336"/>
      <c r="T4104" s="336"/>
      <c r="U4104" s="336"/>
    </row>
    <row r="4105" spans="15:21">
      <c r="O4105" s="336"/>
      <c r="R4105" s="336"/>
      <c r="S4105" s="336"/>
      <c r="T4105" s="336"/>
      <c r="U4105" s="336"/>
    </row>
    <row r="4106" spans="15:21">
      <c r="O4106" s="336"/>
      <c r="R4106" s="336"/>
      <c r="S4106" s="336"/>
      <c r="T4106" s="336"/>
      <c r="U4106" s="336"/>
    </row>
    <row r="4107" spans="15:21">
      <c r="O4107" s="336"/>
      <c r="R4107" s="336"/>
      <c r="S4107" s="336"/>
      <c r="T4107" s="336"/>
      <c r="U4107" s="336"/>
    </row>
    <row r="4108" spans="15:21">
      <c r="O4108" s="336"/>
      <c r="R4108" s="336"/>
      <c r="S4108" s="336"/>
      <c r="T4108" s="336"/>
      <c r="U4108" s="336"/>
    </row>
    <row r="4109" spans="15:21">
      <c r="O4109" s="336"/>
      <c r="R4109" s="336"/>
      <c r="S4109" s="336"/>
      <c r="T4109" s="336"/>
      <c r="U4109" s="336"/>
    </row>
    <row r="4110" spans="15:21">
      <c r="O4110" s="336"/>
      <c r="R4110" s="336"/>
      <c r="S4110" s="336"/>
      <c r="T4110" s="336"/>
      <c r="U4110" s="336"/>
    </row>
    <row r="4111" spans="15:21">
      <c r="O4111" s="336"/>
      <c r="R4111" s="336"/>
      <c r="S4111" s="336"/>
      <c r="T4111" s="336"/>
      <c r="U4111" s="336"/>
    </row>
    <row r="4112" spans="15:21">
      <c r="O4112" s="336"/>
      <c r="R4112" s="336"/>
      <c r="S4112" s="336"/>
      <c r="T4112" s="336"/>
      <c r="U4112" s="336"/>
    </row>
    <row r="4113" spans="15:21">
      <c r="O4113" s="336"/>
      <c r="R4113" s="336"/>
      <c r="S4113" s="336"/>
      <c r="T4113" s="336"/>
      <c r="U4113" s="336"/>
    </row>
    <row r="4114" spans="15:21">
      <c r="O4114" s="336"/>
      <c r="R4114" s="336"/>
      <c r="S4114" s="336"/>
      <c r="T4114" s="336"/>
      <c r="U4114" s="336"/>
    </row>
    <row r="4115" spans="15:21">
      <c r="O4115" s="336"/>
      <c r="R4115" s="336"/>
      <c r="S4115" s="336"/>
      <c r="T4115" s="336"/>
      <c r="U4115" s="336"/>
    </row>
    <row r="4116" spans="15:21">
      <c r="O4116" s="336"/>
      <c r="R4116" s="336"/>
      <c r="S4116" s="336"/>
      <c r="T4116" s="336"/>
      <c r="U4116" s="336"/>
    </row>
    <row r="4117" spans="15:21">
      <c r="O4117" s="336"/>
      <c r="R4117" s="336"/>
      <c r="S4117" s="336"/>
      <c r="T4117" s="336"/>
      <c r="U4117" s="336"/>
    </row>
    <row r="4118" spans="15:21">
      <c r="O4118" s="336"/>
      <c r="R4118" s="336"/>
      <c r="S4118" s="336"/>
      <c r="T4118" s="336"/>
      <c r="U4118" s="336"/>
    </row>
    <row r="4119" spans="15:21">
      <c r="O4119" s="336"/>
      <c r="R4119" s="336"/>
      <c r="S4119" s="336"/>
      <c r="T4119" s="336"/>
      <c r="U4119" s="336"/>
    </row>
    <row r="4120" spans="15:21">
      <c r="O4120" s="336"/>
      <c r="R4120" s="336"/>
      <c r="S4120" s="336"/>
      <c r="T4120" s="336"/>
      <c r="U4120" s="336"/>
    </row>
    <row r="4121" spans="15:21">
      <c r="O4121" s="336"/>
      <c r="R4121" s="336"/>
      <c r="S4121" s="336"/>
      <c r="T4121" s="336"/>
      <c r="U4121" s="336"/>
    </row>
    <row r="4122" spans="15:21">
      <c r="O4122" s="336"/>
      <c r="R4122" s="336"/>
      <c r="S4122" s="336"/>
      <c r="T4122" s="336"/>
      <c r="U4122" s="336"/>
    </row>
    <row r="4123" spans="15:21">
      <c r="O4123" s="336"/>
      <c r="R4123" s="336"/>
      <c r="S4123" s="336"/>
      <c r="T4123" s="336"/>
      <c r="U4123" s="336"/>
    </row>
    <row r="4124" spans="15:21">
      <c r="O4124" s="336"/>
      <c r="R4124" s="336"/>
      <c r="S4124" s="336"/>
      <c r="T4124" s="336"/>
      <c r="U4124" s="336"/>
    </row>
    <row r="4125" spans="15:21">
      <c r="O4125" s="336"/>
      <c r="R4125" s="336"/>
      <c r="S4125" s="336"/>
      <c r="T4125" s="336"/>
      <c r="U4125" s="336"/>
    </row>
    <row r="4126" spans="15:21">
      <c r="O4126" s="336"/>
      <c r="R4126" s="336"/>
      <c r="S4126" s="336"/>
      <c r="T4126" s="336"/>
      <c r="U4126" s="336"/>
    </row>
    <row r="4127" spans="15:21">
      <c r="O4127" s="336"/>
      <c r="R4127" s="336"/>
      <c r="S4127" s="336"/>
      <c r="T4127" s="336"/>
      <c r="U4127" s="336"/>
    </row>
    <row r="4128" spans="15:21">
      <c r="O4128" s="336"/>
      <c r="R4128" s="336"/>
      <c r="S4128" s="336"/>
      <c r="T4128" s="336"/>
      <c r="U4128" s="336"/>
    </row>
    <row r="4129" spans="15:21">
      <c r="O4129" s="336"/>
      <c r="R4129" s="336"/>
      <c r="S4129" s="336"/>
      <c r="T4129" s="336"/>
      <c r="U4129" s="336"/>
    </row>
    <row r="4130" spans="15:21">
      <c r="O4130" s="336"/>
      <c r="R4130" s="336"/>
      <c r="S4130" s="336"/>
      <c r="T4130" s="336"/>
      <c r="U4130" s="336"/>
    </row>
    <row r="4131" spans="15:21">
      <c r="O4131" s="336"/>
      <c r="R4131" s="336"/>
      <c r="S4131" s="336"/>
      <c r="T4131" s="336"/>
      <c r="U4131" s="336"/>
    </row>
    <row r="4132" spans="15:21">
      <c r="O4132" s="336"/>
      <c r="R4132" s="336"/>
      <c r="S4132" s="336"/>
      <c r="T4132" s="336"/>
      <c r="U4132" s="336"/>
    </row>
    <row r="4133" spans="15:21">
      <c r="O4133" s="336"/>
      <c r="R4133" s="336"/>
      <c r="S4133" s="336"/>
      <c r="T4133" s="336"/>
      <c r="U4133" s="336"/>
    </row>
    <row r="4134" spans="15:21">
      <c r="O4134" s="336"/>
      <c r="R4134" s="336"/>
      <c r="S4134" s="336"/>
      <c r="T4134" s="336"/>
      <c r="U4134" s="336"/>
    </row>
    <row r="4135" spans="15:21">
      <c r="O4135" s="336"/>
      <c r="R4135" s="336"/>
      <c r="S4135" s="336"/>
      <c r="T4135" s="336"/>
      <c r="U4135" s="336"/>
    </row>
    <row r="4136" spans="15:21">
      <c r="O4136" s="336"/>
      <c r="R4136" s="336"/>
      <c r="S4136" s="336"/>
      <c r="T4136" s="336"/>
      <c r="U4136" s="336"/>
    </row>
    <row r="4137" spans="15:21">
      <c r="O4137" s="336"/>
      <c r="R4137" s="336"/>
      <c r="S4137" s="336"/>
      <c r="T4137" s="336"/>
      <c r="U4137" s="336"/>
    </row>
    <row r="4138" spans="15:21">
      <c r="O4138" s="336"/>
      <c r="R4138" s="336"/>
      <c r="S4138" s="336"/>
      <c r="T4138" s="336"/>
      <c r="U4138" s="336"/>
    </row>
    <row r="4139" spans="15:21">
      <c r="O4139" s="336"/>
      <c r="R4139" s="336"/>
      <c r="S4139" s="336"/>
      <c r="T4139" s="336"/>
      <c r="U4139" s="336"/>
    </row>
    <row r="4140" spans="15:21">
      <c r="O4140" s="336"/>
      <c r="R4140" s="336"/>
      <c r="S4140" s="336"/>
      <c r="T4140" s="336"/>
      <c r="U4140" s="336"/>
    </row>
    <row r="4141" spans="15:21">
      <c r="O4141" s="336"/>
      <c r="R4141" s="336"/>
      <c r="S4141" s="336"/>
      <c r="T4141" s="336"/>
      <c r="U4141" s="336"/>
    </row>
    <row r="4142" spans="15:21">
      <c r="O4142" s="336"/>
      <c r="R4142" s="336"/>
      <c r="S4142" s="336"/>
      <c r="T4142" s="336"/>
      <c r="U4142" s="336"/>
    </row>
    <row r="4143" spans="15:21">
      <c r="O4143" s="336"/>
      <c r="R4143" s="336"/>
      <c r="S4143" s="336"/>
      <c r="T4143" s="336"/>
      <c r="U4143" s="336"/>
    </row>
    <row r="4144" spans="15:21">
      <c r="O4144" s="336"/>
      <c r="R4144" s="336"/>
      <c r="S4144" s="336"/>
      <c r="T4144" s="336"/>
      <c r="U4144" s="336"/>
    </row>
    <row r="4145" spans="15:21">
      <c r="O4145" s="336"/>
      <c r="R4145" s="336"/>
      <c r="S4145" s="336"/>
      <c r="T4145" s="336"/>
      <c r="U4145" s="336"/>
    </row>
    <row r="4146" spans="15:21">
      <c r="O4146" s="336"/>
      <c r="R4146" s="336"/>
      <c r="S4146" s="336"/>
      <c r="T4146" s="336"/>
      <c r="U4146" s="336"/>
    </row>
    <row r="4147" spans="15:21">
      <c r="O4147" s="336"/>
      <c r="R4147" s="336"/>
      <c r="S4147" s="336"/>
      <c r="T4147" s="336"/>
      <c r="U4147" s="336"/>
    </row>
    <row r="4148" spans="15:21">
      <c r="O4148" s="336"/>
      <c r="R4148" s="336"/>
      <c r="S4148" s="336"/>
      <c r="T4148" s="336"/>
      <c r="U4148" s="336"/>
    </row>
    <row r="4149" spans="15:21">
      <c r="O4149" s="336"/>
    </row>
  </sheetData>
  <mergeCells count="32">
    <mergeCell ref="A27:A28"/>
    <mergeCell ref="B27:B28"/>
    <mergeCell ref="C27:D27"/>
    <mergeCell ref="E27:F27"/>
    <mergeCell ref="A14:F14"/>
    <mergeCell ref="A15:A16"/>
    <mergeCell ref="B15:B16"/>
    <mergeCell ref="C15:D15"/>
    <mergeCell ref="E15:F15"/>
    <mergeCell ref="A2:J2"/>
    <mergeCell ref="A3:A4"/>
    <mergeCell ref="B3:B4"/>
    <mergeCell ref="C3:D3"/>
    <mergeCell ref="E3:F3"/>
    <mergeCell ref="G3:H3"/>
    <mergeCell ref="I3:J3"/>
    <mergeCell ref="L27:L28"/>
    <mergeCell ref="M27:M28"/>
    <mergeCell ref="N27:O27"/>
    <mergeCell ref="P27:Q27"/>
    <mergeCell ref="L2:U2"/>
    <mergeCell ref="L3:L4"/>
    <mergeCell ref="M3:M4"/>
    <mergeCell ref="N3:O3"/>
    <mergeCell ref="P3:Q3"/>
    <mergeCell ref="R3:S3"/>
    <mergeCell ref="T3:U3"/>
    <mergeCell ref="L14:Q14"/>
    <mergeCell ref="L15:L16"/>
    <mergeCell ref="M15:M16"/>
    <mergeCell ref="N15:O15"/>
    <mergeCell ref="P15:Q15"/>
  </mergeCells>
  <pageMargins left="0.9055118110236221" right="0.31496062992125984" top="0.94488188976377963" bottom="0.5511811023622047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155"/>
  <sheetViews>
    <sheetView topLeftCell="K14" workbookViewId="0">
      <selection activeCell="W40" sqref="W40"/>
    </sheetView>
  </sheetViews>
  <sheetFormatPr defaultRowHeight="14.3"/>
  <cols>
    <col min="1" max="1" width="32.875" style="335" customWidth="1"/>
    <col min="2" max="2" width="15.25" style="335" customWidth="1"/>
    <col min="3" max="3" width="12.75" style="336" customWidth="1"/>
    <col min="4" max="4" width="11.25" style="337" customWidth="1"/>
    <col min="5" max="5" width="11.75" style="337" customWidth="1"/>
    <col min="6" max="6" width="12.25" style="337" customWidth="1"/>
    <col min="7" max="8" width="11.25" customWidth="1"/>
    <col min="9" max="9" width="12" customWidth="1"/>
    <col min="10" max="10" width="12.375" customWidth="1"/>
    <col min="11" max="11" width="9.75" customWidth="1"/>
    <col min="12" max="12" width="9.625" customWidth="1"/>
    <col min="14" max="14" width="10.25" customWidth="1"/>
    <col min="16" max="16" width="32.875" style="335" customWidth="1"/>
    <col min="17" max="17" width="15.25" style="335" customWidth="1"/>
    <col min="18" max="18" width="11.25" style="336" customWidth="1"/>
    <col min="19" max="19" width="11.25" style="337" customWidth="1"/>
    <col min="20" max="20" width="12" style="337" customWidth="1"/>
    <col min="21" max="21" width="13.375" style="337" customWidth="1"/>
    <col min="22" max="23" width="11.25" customWidth="1"/>
    <col min="24" max="24" width="12" customWidth="1"/>
    <col min="25" max="25" width="12.375" customWidth="1"/>
    <col min="26" max="27" width="9.75" customWidth="1"/>
    <col min="29" max="29" width="10.25" customWidth="1"/>
  </cols>
  <sheetData>
    <row r="1" spans="1:29">
      <c r="A1" s="334"/>
      <c r="P1" s="334"/>
    </row>
    <row r="2" spans="1:29" ht="15.65">
      <c r="A2" s="652" t="s">
        <v>359</v>
      </c>
      <c r="B2" s="652"/>
      <c r="C2" s="652"/>
      <c r="D2" s="652"/>
      <c r="E2" s="652"/>
      <c r="F2" s="652"/>
      <c r="G2" s="652"/>
      <c r="H2" s="652"/>
      <c r="I2" s="652"/>
      <c r="J2" s="652"/>
      <c r="P2" s="652" t="s">
        <v>359</v>
      </c>
      <c r="Q2" s="652"/>
      <c r="R2" s="652"/>
      <c r="S2" s="652"/>
      <c r="T2" s="652"/>
      <c r="U2" s="652"/>
      <c r="V2" s="652"/>
      <c r="W2" s="652"/>
      <c r="X2" s="652"/>
      <c r="Y2" s="652"/>
    </row>
    <row r="3" spans="1:29" ht="30.75" customHeight="1">
      <c r="A3" s="657"/>
      <c r="B3" s="659" t="s">
        <v>360</v>
      </c>
      <c r="C3" s="661" t="s">
        <v>187</v>
      </c>
      <c r="D3" s="662"/>
      <c r="E3" s="654" t="s">
        <v>316</v>
      </c>
      <c r="F3" s="654"/>
      <c r="G3" s="661" t="s">
        <v>329</v>
      </c>
      <c r="H3" s="662"/>
      <c r="I3" s="654" t="s">
        <v>316</v>
      </c>
      <c r="J3" s="654"/>
      <c r="K3" s="661" t="s">
        <v>170</v>
      </c>
      <c r="L3" s="662"/>
      <c r="M3" s="654" t="s">
        <v>316</v>
      </c>
      <c r="N3" s="654"/>
      <c r="P3" s="657"/>
      <c r="Q3" s="659" t="s">
        <v>429</v>
      </c>
      <c r="R3" s="661" t="s">
        <v>187</v>
      </c>
      <c r="S3" s="662"/>
      <c r="T3" s="654" t="s">
        <v>316</v>
      </c>
      <c r="U3" s="654"/>
      <c r="V3" s="661" t="s">
        <v>329</v>
      </c>
      <c r="W3" s="662"/>
      <c r="X3" s="654" t="s">
        <v>316</v>
      </c>
      <c r="Y3" s="654"/>
      <c r="Z3" s="661" t="s">
        <v>170</v>
      </c>
      <c r="AA3" s="662"/>
      <c r="AB3" s="654" t="s">
        <v>316</v>
      </c>
      <c r="AC3" s="654"/>
    </row>
    <row r="4" spans="1:29" ht="77.45">
      <c r="A4" s="658"/>
      <c r="B4" s="660"/>
      <c r="C4" s="340" t="s">
        <v>282</v>
      </c>
      <c r="D4" s="340" t="s">
        <v>283</v>
      </c>
      <c r="E4" s="340" t="s">
        <v>318</v>
      </c>
      <c r="F4" s="339" t="s">
        <v>319</v>
      </c>
      <c r="G4" s="340" t="s">
        <v>282</v>
      </c>
      <c r="H4" s="340" t="s">
        <v>283</v>
      </c>
      <c r="I4" s="340" t="s">
        <v>318</v>
      </c>
      <c r="J4" s="339" t="s">
        <v>319</v>
      </c>
      <c r="K4" s="340" t="s">
        <v>282</v>
      </c>
      <c r="L4" s="340" t="s">
        <v>283</v>
      </c>
      <c r="M4" s="340" t="s">
        <v>318</v>
      </c>
      <c r="N4" s="375" t="s">
        <v>319</v>
      </c>
      <c r="P4" s="658"/>
      <c r="Q4" s="660"/>
      <c r="R4" s="340" t="s">
        <v>423</v>
      </c>
      <c r="S4" s="340" t="s">
        <v>263</v>
      </c>
      <c r="T4" s="340" t="s">
        <v>318</v>
      </c>
      <c r="U4" s="339" t="s">
        <v>319</v>
      </c>
      <c r="V4" s="340" t="s">
        <v>423</v>
      </c>
      <c r="W4" s="340" t="s">
        <v>263</v>
      </c>
      <c r="X4" s="340" t="s">
        <v>318</v>
      </c>
      <c r="Y4" s="339" t="s">
        <v>319</v>
      </c>
      <c r="Z4" s="340" t="s">
        <v>423</v>
      </c>
      <c r="AA4" s="340" t="s">
        <v>263</v>
      </c>
      <c r="AB4" s="340" t="s">
        <v>318</v>
      </c>
      <c r="AC4" s="375" t="s">
        <v>319</v>
      </c>
    </row>
    <row r="5" spans="1:29">
      <c r="A5" s="341" t="s">
        <v>320</v>
      </c>
      <c r="B5" s="250">
        <v>40690.669395983074</v>
      </c>
      <c r="C5" s="251">
        <v>30413.888857290931</v>
      </c>
      <c r="D5" s="251">
        <v>28381.555286421193</v>
      </c>
      <c r="E5" s="252">
        <f>C5/D5*100</f>
        <v>107.16075475906734</v>
      </c>
      <c r="F5" s="252">
        <f>C5/$B5*100</f>
        <v>74.74413497924256</v>
      </c>
      <c r="G5" s="251">
        <v>37732.084241723067</v>
      </c>
      <c r="H5" s="251">
        <v>36574.092858893753</v>
      </c>
      <c r="I5" s="252">
        <f>G5/H5*100</f>
        <v>103.16615202814997</v>
      </c>
      <c r="J5" s="252">
        <f t="shared" ref="J5:J13" si="0">G5/$B5*100</f>
        <v>92.729082125761067</v>
      </c>
      <c r="K5" s="251">
        <v>107153.65774321504</v>
      </c>
      <c r="L5" s="251">
        <v>104975.51563944414</v>
      </c>
      <c r="M5" s="252">
        <f t="shared" ref="M5:M10" si="1">K5/L5*100</f>
        <v>102.07490488663289</v>
      </c>
      <c r="N5" s="252">
        <f t="shared" ref="N5:N10" si="2">K5/$B5*100</f>
        <v>263.33717123315029</v>
      </c>
      <c r="P5" s="341" t="s">
        <v>320</v>
      </c>
      <c r="Q5" s="213">
        <v>42554.996064124382</v>
      </c>
      <c r="R5" s="213">
        <v>31097.902718515958</v>
      </c>
      <c r="S5" s="213">
        <v>28851.387116672493</v>
      </c>
      <c r="T5" s="544">
        <f>R5/S5*100</f>
        <v>107.78650812440577</v>
      </c>
      <c r="U5" s="544">
        <f>R5/$B5*100</f>
        <v>76.425144093564356</v>
      </c>
      <c r="V5" s="213">
        <v>39215.800363434231</v>
      </c>
      <c r="W5" s="213">
        <v>37286.831475431078</v>
      </c>
      <c r="X5" s="544">
        <f>V5/W5*100</f>
        <v>105.17332476822061</v>
      </c>
      <c r="Y5" s="544">
        <f t="shared" ref="Y5:Y13" si="3">V5/$B5*100</f>
        <v>96.375412215031204</v>
      </c>
      <c r="Z5" s="213">
        <v>105362.1040976692</v>
      </c>
      <c r="AA5" s="213">
        <v>102538.90304267195</v>
      </c>
      <c r="AB5" s="544">
        <f t="shared" ref="AB5:AB10" si="4">Z5/AA5*100</f>
        <v>102.75329750097129</v>
      </c>
      <c r="AC5" s="544">
        <f t="shared" ref="AC5:AC10" si="5">Z5/$B5*100</f>
        <v>258.93431015433333</v>
      </c>
    </row>
    <row r="6" spans="1:29" ht="27.2">
      <c r="A6" s="343" t="s">
        <v>3</v>
      </c>
      <c r="B6" s="250">
        <v>51152.278330996887</v>
      </c>
      <c r="C6" s="251">
        <v>37391.7804426886</v>
      </c>
      <c r="D6" s="251">
        <v>34463.025851885635</v>
      </c>
      <c r="E6" s="254">
        <f t="shared" ref="E6:E13" si="6">C6/D6*100</f>
        <v>108.49825144022493</v>
      </c>
      <c r="F6" s="252">
        <f t="shared" ref="F6:F13" si="7">C6/B6*100</f>
        <v>73.098954069520289</v>
      </c>
      <c r="G6" s="251">
        <v>50190.176507876495</v>
      </c>
      <c r="H6" s="251">
        <v>45809.379695690848</v>
      </c>
      <c r="I6" s="254">
        <f t="shared" ref="I6:I13" si="8">G6/H6*100</f>
        <v>109.56310004913195</v>
      </c>
      <c r="J6" s="252">
        <f t="shared" si="0"/>
        <v>98.119141796784078</v>
      </c>
      <c r="K6" s="251">
        <v>75010.625509838559</v>
      </c>
      <c r="L6" s="251">
        <v>77589.853116759186</v>
      </c>
      <c r="M6" s="254">
        <f t="shared" si="1"/>
        <v>96.675818417855055</v>
      </c>
      <c r="N6" s="252">
        <f t="shared" si="2"/>
        <v>146.64180747621589</v>
      </c>
      <c r="P6" s="343" t="s">
        <v>3</v>
      </c>
      <c r="Q6" s="213">
        <v>53459.267961155572</v>
      </c>
      <c r="R6" s="213">
        <v>37451.594658873102</v>
      </c>
      <c r="S6" s="213">
        <v>34677.222033637045</v>
      </c>
      <c r="T6" s="545">
        <f t="shared" ref="T6:T13" si="9">R6/S6*100</f>
        <v>108.0005619323973</v>
      </c>
      <c r="U6" s="544">
        <f t="shared" ref="U6:U13" si="10">R6/Q6*100</f>
        <v>70.056317804587366</v>
      </c>
      <c r="V6" s="213">
        <v>50733.7687074774</v>
      </c>
      <c r="W6" s="213">
        <v>50221.098272239666</v>
      </c>
      <c r="X6" s="545">
        <f t="shared" ref="X6:X13" si="11">V6/W6*100</f>
        <v>101.02082680959829</v>
      </c>
      <c r="Y6" s="544">
        <f t="shared" si="3"/>
        <v>99.181835810300782</v>
      </c>
      <c r="Z6" s="213">
        <v>72391.423922989867</v>
      </c>
      <c r="AA6" s="213">
        <v>72388.39567194882</v>
      </c>
      <c r="AB6" s="545">
        <f t="shared" si="4"/>
        <v>100.00418333769237</v>
      </c>
      <c r="AC6" s="544">
        <f t="shared" si="5"/>
        <v>141.52140683658001</v>
      </c>
    </row>
    <row r="7" spans="1:29" ht="27.2">
      <c r="A7" s="343" t="s">
        <v>23</v>
      </c>
      <c r="B7" s="250">
        <v>47387.453954322467</v>
      </c>
      <c r="C7" s="251">
        <v>33286.796279426453</v>
      </c>
      <c r="D7" s="251">
        <v>32487.038572248373</v>
      </c>
      <c r="E7" s="254">
        <f t="shared" si="6"/>
        <v>102.46177473332784</v>
      </c>
      <c r="F7" s="252">
        <f t="shared" si="7"/>
        <v>70.243901078779487</v>
      </c>
      <c r="G7" s="251">
        <v>57516.811788730818</v>
      </c>
      <c r="H7" s="251">
        <v>60443.927156339829</v>
      </c>
      <c r="I7" s="254">
        <f t="shared" si="8"/>
        <v>95.157304455023322</v>
      </c>
      <c r="J7" s="252">
        <f t="shared" si="0"/>
        <v>121.3756110302364</v>
      </c>
      <c r="K7" s="251">
        <v>141305.56131134651</v>
      </c>
      <c r="L7" s="251">
        <v>137690.4039908321</v>
      </c>
      <c r="M7" s="254">
        <f t="shared" si="1"/>
        <v>102.62556955004294</v>
      </c>
      <c r="N7" s="252">
        <f t="shared" si="2"/>
        <v>298.19192533017963</v>
      </c>
      <c r="P7" s="343" t="s">
        <v>23</v>
      </c>
      <c r="Q7" s="213">
        <v>48618.587594068871</v>
      </c>
      <c r="R7" s="213">
        <v>34311.084272408552</v>
      </c>
      <c r="S7" s="213">
        <v>32436.093302184076</v>
      </c>
      <c r="T7" s="545">
        <f t="shared" si="9"/>
        <v>105.78056966588582</v>
      </c>
      <c r="U7" s="544">
        <f t="shared" si="10"/>
        <v>70.57194782966971</v>
      </c>
      <c r="V7" s="213">
        <v>62309.296800241544</v>
      </c>
      <c r="W7" s="213">
        <v>57968.235031671014</v>
      </c>
      <c r="X7" s="545">
        <f t="shared" si="11"/>
        <v>107.48869060132465</v>
      </c>
      <c r="Y7" s="544">
        <f t="shared" si="3"/>
        <v>131.48901576417776</v>
      </c>
      <c r="Z7" s="213">
        <v>137429.30682603613</v>
      </c>
      <c r="AA7" s="213">
        <v>134575.35778870026</v>
      </c>
      <c r="AB7" s="545">
        <f t="shared" si="4"/>
        <v>102.12070700329619</v>
      </c>
      <c r="AC7" s="544">
        <f t="shared" si="5"/>
        <v>290.01200815411283</v>
      </c>
    </row>
    <row r="8" spans="1:29">
      <c r="A8" s="345" t="s">
        <v>34</v>
      </c>
      <c r="B8" s="250">
        <v>29436.085543366593</v>
      </c>
      <c r="C8" s="251">
        <v>25477.271032323169</v>
      </c>
      <c r="D8" s="251">
        <v>24620.649490021671</v>
      </c>
      <c r="E8" s="254">
        <f t="shared" si="6"/>
        <v>103.47928084776427</v>
      </c>
      <c r="F8" s="252">
        <f t="shared" si="7"/>
        <v>86.551151629142012</v>
      </c>
      <c r="G8" s="251">
        <v>30618.474475363939</v>
      </c>
      <c r="H8" s="251">
        <v>31321.07370998949</v>
      </c>
      <c r="I8" s="254">
        <f t="shared" si="8"/>
        <v>97.756784326325743</v>
      </c>
      <c r="J8" s="252">
        <f t="shared" si="0"/>
        <v>104.01680084213439</v>
      </c>
      <c r="K8" s="251">
        <v>70568.384914943861</v>
      </c>
      <c r="L8" s="251">
        <v>67837.323586845494</v>
      </c>
      <c r="M8" s="254">
        <f t="shared" si="1"/>
        <v>104.02589781509005</v>
      </c>
      <c r="N8" s="252">
        <f t="shared" si="2"/>
        <v>239.7342704109868</v>
      </c>
      <c r="P8" s="345" t="s">
        <v>34</v>
      </c>
      <c r="Q8" s="213">
        <v>30692.26700525351</v>
      </c>
      <c r="R8" s="213">
        <v>26487.112451663794</v>
      </c>
      <c r="S8" s="213">
        <v>24876.302624937667</v>
      </c>
      <c r="T8" s="545">
        <f t="shared" si="9"/>
        <v>106.47527830406493</v>
      </c>
      <c r="U8" s="544">
        <f t="shared" si="10"/>
        <v>86.298977026135177</v>
      </c>
      <c r="V8" s="213">
        <v>31493.59264104598</v>
      </c>
      <c r="W8" s="213">
        <v>30280.812314390369</v>
      </c>
      <c r="X8" s="545">
        <f t="shared" si="11"/>
        <v>104.00511160025671</v>
      </c>
      <c r="Y8" s="544">
        <f t="shared" si="3"/>
        <v>106.98974425335248</v>
      </c>
      <c r="Z8" s="213">
        <v>69918.56976620463</v>
      </c>
      <c r="AA8" s="213">
        <v>67155.998076459044</v>
      </c>
      <c r="AB8" s="545">
        <f t="shared" si="4"/>
        <v>104.11366336421703</v>
      </c>
      <c r="AC8" s="544">
        <f t="shared" si="5"/>
        <v>237.52672434382413</v>
      </c>
    </row>
    <row r="9" spans="1:29" ht="27.2">
      <c r="A9" s="343" t="s">
        <v>91</v>
      </c>
      <c r="B9" s="250">
        <v>25104.87410117203</v>
      </c>
      <c r="C9" s="251">
        <v>19837.176332337654</v>
      </c>
      <c r="D9" s="251">
        <v>18603.269512981009</v>
      </c>
      <c r="E9" s="254">
        <f t="shared" si="6"/>
        <v>106.63274172583293</v>
      </c>
      <c r="F9" s="252">
        <f t="shared" si="7"/>
        <v>79.017230886696808</v>
      </c>
      <c r="G9" s="251">
        <v>20387.918270640239</v>
      </c>
      <c r="H9" s="251">
        <v>19033.921688264963</v>
      </c>
      <c r="I9" s="254">
        <f t="shared" si="8"/>
        <v>107.11359752630514</v>
      </c>
      <c r="J9" s="252">
        <f t="shared" si="0"/>
        <v>81.210995874655353</v>
      </c>
      <c r="K9" s="251">
        <v>10583.333333333334</v>
      </c>
      <c r="L9" s="251">
        <v>11657.142857142857</v>
      </c>
      <c r="M9" s="254">
        <f t="shared" si="1"/>
        <v>90.788398692810475</v>
      </c>
      <c r="N9" s="252">
        <f t="shared" si="2"/>
        <v>42.15648838023548</v>
      </c>
      <c r="P9" s="343" t="s">
        <v>91</v>
      </c>
      <c r="Q9" s="213">
        <v>26102.394775633878</v>
      </c>
      <c r="R9" s="213">
        <v>20573.011670467804</v>
      </c>
      <c r="S9" s="213">
        <v>18976.7538816538</v>
      </c>
      <c r="T9" s="545">
        <f t="shared" si="9"/>
        <v>108.41164826591982</v>
      </c>
      <c r="U9" s="544">
        <f t="shared" si="10"/>
        <v>78.816567779720899</v>
      </c>
      <c r="V9" s="213">
        <v>21429.708373767426</v>
      </c>
      <c r="W9" s="213">
        <v>19185.445425708156</v>
      </c>
      <c r="X9" s="545">
        <f t="shared" si="11"/>
        <v>111.69773699938182</v>
      </c>
      <c r="Y9" s="544">
        <f t="shared" si="3"/>
        <v>85.360748225249907</v>
      </c>
      <c r="Z9" s="213">
        <v>18431.944444444445</v>
      </c>
      <c r="AA9" s="213">
        <v>17835</v>
      </c>
      <c r="AB9" s="545">
        <f t="shared" si="4"/>
        <v>103.34703921751863</v>
      </c>
      <c r="AC9" s="544">
        <f t="shared" si="5"/>
        <v>73.419784421798568</v>
      </c>
    </row>
    <row r="10" spans="1:29" ht="27.2">
      <c r="A10" s="345" t="s">
        <v>48</v>
      </c>
      <c r="B10" s="250">
        <v>29610.665130602596</v>
      </c>
      <c r="C10" s="251">
        <v>23936.080882270504</v>
      </c>
      <c r="D10" s="251">
        <v>22107.599022042075</v>
      </c>
      <c r="E10" s="254">
        <f t="shared" si="6"/>
        <v>108.27082967447241</v>
      </c>
      <c r="F10" s="252">
        <f t="shared" si="7"/>
        <v>80.836012216194987</v>
      </c>
      <c r="G10" s="251">
        <v>33112.143585836224</v>
      </c>
      <c r="H10" s="251">
        <v>31661.997975819952</v>
      </c>
      <c r="I10" s="254">
        <f t="shared" si="8"/>
        <v>104.58008244180843</v>
      </c>
      <c r="J10" s="252">
        <f t="shared" si="0"/>
        <v>111.82505843684967</v>
      </c>
      <c r="K10" s="251">
        <v>81555.247691015946</v>
      </c>
      <c r="L10" s="251">
        <v>95402.59529602596</v>
      </c>
      <c r="M10" s="254">
        <f t="shared" si="1"/>
        <v>85.485355443378779</v>
      </c>
      <c r="N10" s="252">
        <f t="shared" si="2"/>
        <v>275.42524739415148</v>
      </c>
      <c r="P10" s="345" t="s">
        <v>48</v>
      </c>
      <c r="Q10" s="213">
        <v>30974.093582783844</v>
      </c>
      <c r="R10" s="213">
        <v>24489.656026145516</v>
      </c>
      <c r="S10" s="213">
        <v>22737.147704749299</v>
      </c>
      <c r="T10" s="545">
        <f t="shared" si="9"/>
        <v>107.70768763150602</v>
      </c>
      <c r="U10" s="544">
        <f t="shared" si="10"/>
        <v>79.064964276331438</v>
      </c>
      <c r="V10" s="213">
        <v>34722.98725799864</v>
      </c>
      <c r="W10" s="213">
        <v>31691.227524968392</v>
      </c>
      <c r="X10" s="545">
        <f t="shared" si="11"/>
        <v>109.56655822385433</v>
      </c>
      <c r="Y10" s="544">
        <f t="shared" si="3"/>
        <v>117.26513776319216</v>
      </c>
      <c r="Z10" s="213">
        <v>82995.981387478852</v>
      </c>
      <c r="AA10" s="213">
        <v>87134.77911646587</v>
      </c>
      <c r="AB10" s="545">
        <f t="shared" si="4"/>
        <v>95.250119675571767</v>
      </c>
      <c r="AC10" s="544">
        <f t="shared" si="5"/>
        <v>280.29083784984812</v>
      </c>
    </row>
    <row r="11" spans="1:29">
      <c r="A11" s="345" t="s">
        <v>63</v>
      </c>
      <c r="B11" s="250">
        <v>44441.813949715739</v>
      </c>
      <c r="C11" s="251">
        <v>28303.571102198763</v>
      </c>
      <c r="D11" s="251">
        <v>26415.399347118779</v>
      </c>
      <c r="E11" s="254">
        <f t="shared" si="6"/>
        <v>107.1479962512319</v>
      </c>
      <c r="F11" s="252">
        <f t="shared" si="7"/>
        <v>63.686804355517992</v>
      </c>
      <c r="G11" s="251">
        <v>37040.575374617059</v>
      </c>
      <c r="H11" s="251">
        <v>35130.609567419495</v>
      </c>
      <c r="I11" s="254">
        <f t="shared" si="8"/>
        <v>105.43675680757015</v>
      </c>
      <c r="J11" s="252">
        <f t="shared" si="0"/>
        <v>83.346227533662542</v>
      </c>
      <c r="K11" s="376" t="s">
        <v>331</v>
      </c>
      <c r="L11" s="376" t="s">
        <v>331</v>
      </c>
      <c r="M11" s="254"/>
      <c r="N11" s="252"/>
      <c r="P11" s="345" t="s">
        <v>63</v>
      </c>
      <c r="Q11" s="213">
        <v>47082.193982245939</v>
      </c>
      <c r="R11" s="213">
        <v>28616.246720904466</v>
      </c>
      <c r="S11" s="213">
        <v>26708.483214269647</v>
      </c>
      <c r="T11" s="545">
        <f t="shared" si="9"/>
        <v>107.14291220257522</v>
      </c>
      <c r="U11" s="544">
        <f t="shared" si="10"/>
        <v>60.779339917114463</v>
      </c>
      <c r="V11" s="213">
        <v>37953.178529131605</v>
      </c>
      <c r="W11" s="213">
        <v>35615.277507575833</v>
      </c>
      <c r="X11" s="545">
        <f t="shared" si="11"/>
        <v>106.56432066564263</v>
      </c>
      <c r="Y11" s="544">
        <f t="shared" si="3"/>
        <v>85.399706168776575</v>
      </c>
      <c r="Z11" s="560" t="s">
        <v>331</v>
      </c>
      <c r="AA11" s="560" t="s">
        <v>331</v>
      </c>
      <c r="AB11" s="545"/>
      <c r="AC11" s="544"/>
    </row>
    <row r="12" spans="1:29">
      <c r="A12" s="346" t="s">
        <v>68</v>
      </c>
      <c r="B12" s="250">
        <v>34914.604979847994</v>
      </c>
      <c r="C12" s="251">
        <v>24425.498553178924</v>
      </c>
      <c r="D12" s="251">
        <v>22920.354067623022</v>
      </c>
      <c r="E12" s="254">
        <f t="shared" si="6"/>
        <v>106.5668465727676</v>
      </c>
      <c r="F12" s="252">
        <f t="shared" si="7"/>
        <v>69.957825864783032</v>
      </c>
      <c r="G12" s="251">
        <v>34923.40672754214</v>
      </c>
      <c r="H12" s="251">
        <v>34498.720959907761</v>
      </c>
      <c r="I12" s="254">
        <f t="shared" si="8"/>
        <v>101.23101887785324</v>
      </c>
      <c r="J12" s="252">
        <f t="shared" si="0"/>
        <v>100.0252093578009</v>
      </c>
      <c r="K12" s="251">
        <v>10828.82882882883</v>
      </c>
      <c r="L12" s="251">
        <v>9692.3076923076915</v>
      </c>
      <c r="M12" s="254">
        <f>K12/L12*100</f>
        <v>111.72601172601175</v>
      </c>
      <c r="N12" s="252">
        <f>K12/$B12*100</f>
        <v>31.015183574549994</v>
      </c>
      <c r="P12" s="346" t="s">
        <v>68</v>
      </c>
      <c r="Q12" s="213">
        <v>36736.67285555436</v>
      </c>
      <c r="R12" s="213">
        <v>25019.148508182316</v>
      </c>
      <c r="S12" s="213">
        <v>23313.788655076532</v>
      </c>
      <c r="T12" s="545">
        <f t="shared" si="9"/>
        <v>107.31481218405247</v>
      </c>
      <c r="U12" s="544">
        <f t="shared" si="10"/>
        <v>68.104013138466826</v>
      </c>
      <c r="V12" s="213">
        <v>36591.505131525955</v>
      </c>
      <c r="W12" s="213">
        <v>35362.177781213511</v>
      </c>
      <c r="X12" s="545">
        <f t="shared" si="11"/>
        <v>103.476390390655</v>
      </c>
      <c r="Y12" s="544">
        <f t="shared" si="3"/>
        <v>104.80286158942893</v>
      </c>
      <c r="Z12" s="213">
        <v>10641.025641025641</v>
      </c>
      <c r="AA12" s="213">
        <v>8897.2972972972966</v>
      </c>
      <c r="AB12" s="545">
        <f>Z12/AA12*100</f>
        <v>119.59840483534288</v>
      </c>
      <c r="AC12" s="544">
        <f>Z12/$B12*100</f>
        <v>30.477290655779797</v>
      </c>
    </row>
    <row r="13" spans="1:29" ht="27.2">
      <c r="A13" s="343" t="s">
        <v>80</v>
      </c>
      <c r="B13" s="251">
        <v>49951.630611214023</v>
      </c>
      <c r="C13" s="251">
        <v>37756.264563460078</v>
      </c>
      <c r="D13" s="251">
        <v>35981.742614387644</v>
      </c>
      <c r="E13" s="254">
        <f t="shared" si="6"/>
        <v>104.93172876058226</v>
      </c>
      <c r="F13" s="252">
        <f t="shared" si="7"/>
        <v>75.585649760518308</v>
      </c>
      <c r="G13" s="251">
        <v>34997.153247697075</v>
      </c>
      <c r="H13" s="251">
        <v>34002.780703281271</v>
      </c>
      <c r="I13" s="254">
        <f t="shared" si="8"/>
        <v>102.92438595858675</v>
      </c>
      <c r="J13" s="252">
        <f t="shared" si="0"/>
        <v>70.062083698705706</v>
      </c>
      <c r="K13" s="251"/>
      <c r="L13" s="251"/>
      <c r="M13" s="254"/>
      <c r="N13" s="252"/>
      <c r="P13" s="343" t="s">
        <v>80</v>
      </c>
      <c r="Q13" s="213">
        <v>52713.793644306927</v>
      </c>
      <c r="R13" s="213">
        <v>43455.322124284328</v>
      </c>
      <c r="S13" s="213">
        <v>39307.354083672872</v>
      </c>
      <c r="T13" s="545">
        <f t="shared" si="9"/>
        <v>110.55265137353622</v>
      </c>
      <c r="U13" s="544">
        <f t="shared" si="10"/>
        <v>82.436339940746208</v>
      </c>
      <c r="V13" s="213">
        <v>34691.624010593056</v>
      </c>
      <c r="W13" s="213">
        <v>33410.400470606168</v>
      </c>
      <c r="X13" s="545">
        <f t="shared" si="11"/>
        <v>103.83480449782124</v>
      </c>
      <c r="Y13" s="544">
        <f t="shared" si="3"/>
        <v>69.450433521593325</v>
      </c>
      <c r="Z13" s="213"/>
      <c r="AA13" s="213"/>
      <c r="AB13" s="546"/>
      <c r="AC13" s="548"/>
    </row>
    <row r="14" spans="1:29" ht="32.950000000000003" customHeight="1">
      <c r="A14" s="652" t="s">
        <v>359</v>
      </c>
      <c r="B14" s="652"/>
      <c r="C14" s="652"/>
      <c r="D14" s="652"/>
      <c r="E14" s="652"/>
      <c r="F14" s="652"/>
      <c r="G14" s="348"/>
      <c r="H14" s="348"/>
      <c r="I14" s="348"/>
      <c r="J14" s="348"/>
      <c r="K14" s="349"/>
      <c r="L14" s="349"/>
      <c r="M14" s="349"/>
      <c r="N14" s="349"/>
      <c r="P14" s="652" t="s">
        <v>359</v>
      </c>
      <c r="Q14" s="652"/>
      <c r="R14" s="652"/>
      <c r="S14" s="652"/>
      <c r="T14" s="652"/>
      <c r="U14" s="652"/>
      <c r="V14" s="348"/>
      <c r="W14" s="348"/>
      <c r="X14" s="348"/>
      <c r="Y14" s="348"/>
      <c r="Z14" s="349"/>
      <c r="AA14" s="349"/>
      <c r="AB14" s="349"/>
      <c r="AC14" s="349"/>
    </row>
    <row r="15" spans="1:29" ht="27" customHeight="1">
      <c r="A15" s="653"/>
      <c r="B15" s="659" t="s">
        <v>360</v>
      </c>
      <c r="C15" s="663" t="s">
        <v>187</v>
      </c>
      <c r="D15" s="664"/>
      <c r="E15" s="654" t="s">
        <v>316</v>
      </c>
      <c r="F15" s="654"/>
      <c r="G15" s="344"/>
      <c r="H15" s="344"/>
      <c r="I15" s="344"/>
      <c r="J15" s="344"/>
      <c r="K15" s="344"/>
      <c r="L15" s="344"/>
      <c r="M15" s="344"/>
      <c r="N15" s="344"/>
      <c r="P15" s="653"/>
      <c r="Q15" s="659" t="s">
        <v>429</v>
      </c>
      <c r="R15" s="663" t="s">
        <v>187</v>
      </c>
      <c r="S15" s="664"/>
      <c r="T15" s="654" t="s">
        <v>316</v>
      </c>
      <c r="U15" s="654"/>
      <c r="V15" s="344"/>
      <c r="W15" s="344"/>
      <c r="X15" s="344"/>
      <c r="Y15" s="344"/>
      <c r="Z15" s="344"/>
      <c r="AA15" s="344"/>
      <c r="AB15" s="344"/>
      <c r="AC15" s="344"/>
    </row>
    <row r="16" spans="1:29" ht="64.55">
      <c r="A16" s="653"/>
      <c r="B16" s="660"/>
      <c r="C16" s="377" t="s">
        <v>282</v>
      </c>
      <c r="D16" s="340" t="s">
        <v>283</v>
      </c>
      <c r="E16" s="340" t="s">
        <v>318</v>
      </c>
      <c r="F16" s="339" t="s">
        <v>319</v>
      </c>
      <c r="P16" s="653"/>
      <c r="Q16" s="660"/>
      <c r="R16" s="377" t="s">
        <v>423</v>
      </c>
      <c r="S16" s="340" t="s">
        <v>263</v>
      </c>
      <c r="T16" s="340" t="s">
        <v>318</v>
      </c>
      <c r="U16" s="339" t="s">
        <v>430</v>
      </c>
    </row>
    <row r="17" spans="1:29" ht="27.2">
      <c r="A17" s="378" t="s">
        <v>80</v>
      </c>
      <c r="B17" s="365">
        <f>B13</f>
        <v>49951.630611214023</v>
      </c>
      <c r="C17" s="379">
        <f>C13</f>
        <v>37756.264563460078</v>
      </c>
      <c r="D17" s="365">
        <f>D13</f>
        <v>35981.742614387644</v>
      </c>
      <c r="E17" s="354">
        <f t="shared" ref="E17:E25" si="12">C17/D17*100</f>
        <v>104.93172876058226</v>
      </c>
      <c r="F17" s="355">
        <f>C17/B17*100</f>
        <v>75.585649760518308</v>
      </c>
      <c r="P17" s="378" t="s">
        <v>80</v>
      </c>
      <c r="Q17" s="365">
        <f>Q13</f>
        <v>52713.793644306927</v>
      </c>
      <c r="R17" s="379">
        <f>R13</f>
        <v>43455.322124284328</v>
      </c>
      <c r="S17" s="365">
        <f>S13</f>
        <v>39307.354083672872</v>
      </c>
      <c r="T17" s="354">
        <f>R17/S17*100</f>
        <v>110.55265137353622</v>
      </c>
      <c r="U17" s="357">
        <f t="shared" ref="U17:U25" si="13">R17/$Q17*100</f>
        <v>82.436339940746208</v>
      </c>
    </row>
    <row r="18" spans="1:29" ht="27.2">
      <c r="A18" s="380" t="s">
        <v>3</v>
      </c>
      <c r="B18" s="365">
        <f t="shared" ref="B18:D19" si="14">B6</f>
        <v>51152.278330996887</v>
      </c>
      <c r="C18" s="379">
        <f t="shared" si="14"/>
        <v>37391.7804426886</v>
      </c>
      <c r="D18" s="365">
        <f t="shared" si="14"/>
        <v>34463.025851885635</v>
      </c>
      <c r="E18" s="354">
        <f t="shared" si="12"/>
        <v>108.49825144022493</v>
      </c>
      <c r="F18" s="355">
        <f>C18/B18*100</f>
        <v>73.098954069520289</v>
      </c>
      <c r="G18" s="336"/>
      <c r="H18" s="336"/>
      <c r="I18" s="336"/>
      <c r="J18" s="336"/>
      <c r="K18" s="336"/>
      <c r="L18" s="336"/>
      <c r="M18" s="336"/>
      <c r="N18" s="336"/>
      <c r="P18" s="380" t="s">
        <v>3</v>
      </c>
      <c r="Q18" s="365">
        <f t="shared" ref="Q18:S19" si="15">Q6</f>
        <v>53459.267961155572</v>
      </c>
      <c r="R18" s="379">
        <f t="shared" si="15"/>
        <v>37451.594658873102</v>
      </c>
      <c r="S18" s="365">
        <f t="shared" si="15"/>
        <v>34677.222033637045</v>
      </c>
      <c r="T18" s="354">
        <f t="shared" ref="T18:T25" si="16">R18/S18*100</f>
        <v>108.0005619323973</v>
      </c>
      <c r="U18" s="357">
        <f t="shared" si="13"/>
        <v>70.056317804587366</v>
      </c>
      <c r="V18" s="336"/>
      <c r="W18" s="336"/>
      <c r="X18" s="336"/>
      <c r="Y18" s="336"/>
      <c r="Z18" s="336"/>
      <c r="AA18" s="336"/>
      <c r="AB18" s="336"/>
      <c r="AC18" s="336"/>
    </row>
    <row r="19" spans="1:29" ht="27.2">
      <c r="A19" s="378" t="s">
        <v>23</v>
      </c>
      <c r="B19" s="365">
        <f t="shared" si="14"/>
        <v>47387.453954322467</v>
      </c>
      <c r="C19" s="379">
        <f t="shared" si="14"/>
        <v>33286.796279426453</v>
      </c>
      <c r="D19" s="365">
        <f t="shared" si="14"/>
        <v>32487.038572248373</v>
      </c>
      <c r="E19" s="354">
        <f t="shared" si="12"/>
        <v>102.46177473332784</v>
      </c>
      <c r="F19" s="355">
        <f>C19/B19*100</f>
        <v>70.243901078779487</v>
      </c>
      <c r="G19" s="336"/>
      <c r="H19" s="336"/>
      <c r="I19" s="336"/>
      <c r="J19" s="336"/>
      <c r="K19" s="336"/>
      <c r="L19" s="336"/>
      <c r="M19" s="336"/>
      <c r="N19" s="336"/>
      <c r="P19" s="378" t="s">
        <v>23</v>
      </c>
      <c r="Q19" s="365">
        <f t="shared" si="15"/>
        <v>48618.587594068871</v>
      </c>
      <c r="R19" s="379">
        <f t="shared" si="15"/>
        <v>34311.084272408552</v>
      </c>
      <c r="S19" s="365">
        <f t="shared" si="15"/>
        <v>32436.093302184076</v>
      </c>
      <c r="T19" s="354">
        <f t="shared" si="16"/>
        <v>105.78056966588582</v>
      </c>
      <c r="U19" s="357">
        <f t="shared" si="13"/>
        <v>70.57194782966971</v>
      </c>
      <c r="V19" s="336"/>
      <c r="W19" s="336"/>
      <c r="X19" s="336"/>
      <c r="Y19" s="336"/>
      <c r="Z19" s="336"/>
      <c r="AA19" s="336"/>
      <c r="AB19" s="336"/>
      <c r="AC19" s="336"/>
    </row>
    <row r="20" spans="1:29" ht="14.95" customHeight="1">
      <c r="A20" s="231" t="s">
        <v>320</v>
      </c>
      <c r="B20" s="379">
        <f>B5</f>
        <v>40690.669395983074</v>
      </c>
      <c r="C20" s="379">
        <f>C5</f>
        <v>30413.888857290931</v>
      </c>
      <c r="D20" s="379">
        <f>D5</f>
        <v>28381.555286421193</v>
      </c>
      <c r="E20" s="381">
        <f t="shared" si="12"/>
        <v>107.16075475906734</v>
      </c>
      <c r="F20" s="381">
        <f>C20/$B20*100</f>
        <v>74.74413497924256</v>
      </c>
      <c r="G20" s="336"/>
      <c r="H20" s="336"/>
      <c r="I20" s="336"/>
      <c r="J20" s="336"/>
      <c r="K20" s="336"/>
      <c r="L20" s="336"/>
      <c r="M20" s="336"/>
      <c r="N20" s="336"/>
      <c r="P20" s="561" t="s">
        <v>320</v>
      </c>
      <c r="Q20" s="379">
        <f>Q5</f>
        <v>42554.996064124382</v>
      </c>
      <c r="R20" s="379">
        <f>R5</f>
        <v>31097.902718515958</v>
      </c>
      <c r="S20" s="379">
        <f>S5</f>
        <v>28851.387116672493</v>
      </c>
      <c r="T20" s="381">
        <f t="shared" si="16"/>
        <v>107.78650812440577</v>
      </c>
      <c r="U20" s="381">
        <f t="shared" si="13"/>
        <v>73.076972376300546</v>
      </c>
      <c r="V20" s="336"/>
      <c r="W20" s="336"/>
      <c r="X20" s="336"/>
      <c r="Y20" s="336"/>
      <c r="Z20" s="336"/>
      <c r="AA20" s="336"/>
      <c r="AB20" s="336"/>
      <c r="AC20" s="336"/>
    </row>
    <row r="21" spans="1:29">
      <c r="A21" s="380" t="s">
        <v>63</v>
      </c>
      <c r="B21" s="365">
        <f>B11</f>
        <v>44441.813949715739</v>
      </c>
      <c r="C21" s="379">
        <f>C11</f>
        <v>28303.571102198763</v>
      </c>
      <c r="D21" s="365">
        <f>D11</f>
        <v>26415.399347118779</v>
      </c>
      <c r="E21" s="354">
        <f t="shared" si="12"/>
        <v>107.1479962512319</v>
      </c>
      <c r="F21" s="355">
        <f>C21/B21*100</f>
        <v>63.686804355517992</v>
      </c>
      <c r="G21" s="336"/>
      <c r="H21" s="336"/>
      <c r="I21" s="336"/>
      <c r="J21" s="336"/>
      <c r="K21" s="336"/>
      <c r="L21" s="336"/>
      <c r="M21" s="336"/>
      <c r="N21" s="336"/>
      <c r="P21" s="380" t="s">
        <v>63</v>
      </c>
      <c r="Q21" s="365">
        <f>Q11</f>
        <v>47082.193982245939</v>
      </c>
      <c r="R21" s="379">
        <f>R11</f>
        <v>28616.246720904466</v>
      </c>
      <c r="S21" s="365">
        <f>S11</f>
        <v>26708.483214269647</v>
      </c>
      <c r="T21" s="354">
        <f t="shared" si="16"/>
        <v>107.14291220257522</v>
      </c>
      <c r="U21" s="357">
        <f t="shared" si="13"/>
        <v>60.779339917114463</v>
      </c>
      <c r="V21" s="336"/>
      <c r="W21" s="336"/>
      <c r="X21" s="336"/>
      <c r="Y21" s="336"/>
      <c r="Z21" s="336"/>
      <c r="AA21" s="336"/>
      <c r="AB21" s="336"/>
      <c r="AC21" s="336"/>
    </row>
    <row r="22" spans="1:29">
      <c r="A22" s="380" t="s">
        <v>34</v>
      </c>
      <c r="B22" s="365">
        <f>B8</f>
        <v>29436.085543366593</v>
      </c>
      <c r="C22" s="379">
        <f>C8</f>
        <v>25477.271032323169</v>
      </c>
      <c r="D22" s="365">
        <f>D8</f>
        <v>24620.649490021671</v>
      </c>
      <c r="E22" s="354">
        <f t="shared" si="12"/>
        <v>103.47928084776427</v>
      </c>
      <c r="F22" s="355">
        <f>C22/B22*100</f>
        <v>86.551151629142012</v>
      </c>
      <c r="G22" s="336"/>
      <c r="H22" s="336"/>
      <c r="I22" s="336"/>
      <c r="J22" s="336"/>
      <c r="K22" s="336"/>
      <c r="L22" s="336"/>
      <c r="M22" s="336"/>
      <c r="N22" s="336"/>
      <c r="P22" s="380" t="s">
        <v>34</v>
      </c>
      <c r="Q22" s="365">
        <f>Q8</f>
        <v>30692.26700525351</v>
      </c>
      <c r="R22" s="379">
        <f>R8</f>
        <v>26487.112451663794</v>
      </c>
      <c r="S22" s="365">
        <f>S8</f>
        <v>24876.302624937667</v>
      </c>
      <c r="T22" s="354">
        <f t="shared" si="16"/>
        <v>106.47527830406493</v>
      </c>
      <c r="U22" s="357">
        <f t="shared" si="13"/>
        <v>86.298977026135177</v>
      </c>
      <c r="V22" s="336"/>
      <c r="W22" s="336"/>
      <c r="X22" s="336"/>
      <c r="Y22" s="336"/>
      <c r="Z22" s="336"/>
      <c r="AA22" s="336"/>
      <c r="AB22" s="336"/>
      <c r="AC22" s="336"/>
    </row>
    <row r="23" spans="1:29">
      <c r="A23" s="380" t="s">
        <v>68</v>
      </c>
      <c r="B23" s="352">
        <f>B12</f>
        <v>34914.604979847994</v>
      </c>
      <c r="C23" s="382">
        <f>C12</f>
        <v>24425.498553178924</v>
      </c>
      <c r="D23" s="352">
        <f>D12</f>
        <v>22920.354067623022</v>
      </c>
      <c r="E23" s="354">
        <f t="shared" si="12"/>
        <v>106.5668465727676</v>
      </c>
      <c r="F23" s="355">
        <f>C23/B23*100</f>
        <v>69.957825864783032</v>
      </c>
      <c r="G23" s="336"/>
      <c r="H23" s="336"/>
      <c r="I23" s="336"/>
      <c r="J23" s="336"/>
      <c r="K23" s="336"/>
      <c r="L23" s="336"/>
      <c r="M23" s="336"/>
      <c r="N23" s="336"/>
      <c r="P23" s="380" t="s">
        <v>68</v>
      </c>
      <c r="Q23" s="352">
        <f>Q12</f>
        <v>36736.67285555436</v>
      </c>
      <c r="R23" s="382">
        <f>R12</f>
        <v>25019.148508182316</v>
      </c>
      <c r="S23" s="352">
        <f>S12</f>
        <v>23313.788655076532</v>
      </c>
      <c r="T23" s="354">
        <f t="shared" si="16"/>
        <v>107.31481218405247</v>
      </c>
      <c r="U23" s="357">
        <f t="shared" si="13"/>
        <v>68.104013138466826</v>
      </c>
      <c r="V23" s="336"/>
      <c r="W23" s="336"/>
      <c r="X23" s="336"/>
      <c r="Y23" s="336"/>
      <c r="Z23" s="336"/>
      <c r="AA23" s="336"/>
      <c r="AB23" s="336"/>
      <c r="AC23" s="336"/>
    </row>
    <row r="24" spans="1:29" ht="27.2">
      <c r="A24" s="378" t="s">
        <v>48</v>
      </c>
      <c r="B24" s="352">
        <f>B10</f>
        <v>29610.665130602596</v>
      </c>
      <c r="C24" s="382">
        <f>C10</f>
        <v>23936.080882270504</v>
      </c>
      <c r="D24" s="352">
        <f>D10</f>
        <v>22107.599022042075</v>
      </c>
      <c r="E24" s="354">
        <f t="shared" si="12"/>
        <v>108.27082967447241</v>
      </c>
      <c r="F24" s="355">
        <f>C24/B24*100</f>
        <v>80.836012216194987</v>
      </c>
      <c r="G24" s="336"/>
      <c r="H24" s="336"/>
      <c r="I24" s="336"/>
      <c r="J24" s="336"/>
      <c r="K24" s="336"/>
      <c r="L24" s="336"/>
      <c r="M24" s="336"/>
      <c r="N24" s="336"/>
      <c r="P24" s="378" t="s">
        <v>48</v>
      </c>
      <c r="Q24" s="352">
        <f>Q10</f>
        <v>30974.093582783844</v>
      </c>
      <c r="R24" s="382">
        <f>R10</f>
        <v>24489.656026145516</v>
      </c>
      <c r="S24" s="352">
        <f>S10</f>
        <v>22737.147704749299</v>
      </c>
      <c r="T24" s="354">
        <f t="shared" si="16"/>
        <v>107.70768763150602</v>
      </c>
      <c r="U24" s="357">
        <f t="shared" si="13"/>
        <v>79.064964276331438</v>
      </c>
      <c r="V24" s="336"/>
      <c r="W24" s="336"/>
      <c r="X24" s="336"/>
      <c r="Y24" s="336"/>
      <c r="Z24" s="336"/>
      <c r="AA24" s="336"/>
      <c r="AB24" s="336"/>
      <c r="AC24" s="336"/>
    </row>
    <row r="25" spans="1:29" ht="27.2">
      <c r="A25" s="345" t="s">
        <v>91</v>
      </c>
      <c r="B25" s="352">
        <f>B9</f>
        <v>25104.87410117203</v>
      </c>
      <c r="C25" s="382">
        <f>C9</f>
        <v>19837.176332337654</v>
      </c>
      <c r="D25" s="352">
        <f>D9</f>
        <v>18603.269512981009</v>
      </c>
      <c r="E25" s="354">
        <f t="shared" si="12"/>
        <v>106.63274172583293</v>
      </c>
      <c r="F25" s="355">
        <f>C25/B25*100</f>
        <v>79.017230886696808</v>
      </c>
      <c r="G25" s="336"/>
      <c r="H25" s="336"/>
      <c r="I25" s="336"/>
      <c r="J25" s="336"/>
      <c r="K25" s="336"/>
      <c r="L25" s="336"/>
      <c r="M25" s="336"/>
      <c r="N25" s="336"/>
      <c r="P25" s="345" t="s">
        <v>91</v>
      </c>
      <c r="Q25" s="352">
        <f>Q9</f>
        <v>26102.394775633878</v>
      </c>
      <c r="R25" s="382">
        <f>R9</f>
        <v>20573.011670467804</v>
      </c>
      <c r="S25" s="352">
        <f>S9</f>
        <v>18976.7538816538</v>
      </c>
      <c r="T25" s="354">
        <f t="shared" si="16"/>
        <v>108.41164826591982</v>
      </c>
      <c r="U25" s="357">
        <f t="shared" si="13"/>
        <v>78.816567779720899</v>
      </c>
      <c r="V25" s="336"/>
      <c r="W25" s="336"/>
      <c r="X25" s="336"/>
      <c r="Y25" s="336"/>
      <c r="Z25" s="336"/>
      <c r="AA25" s="336"/>
      <c r="AB25" s="336"/>
      <c r="AC25" s="336"/>
    </row>
    <row r="26" spans="1:29">
      <c r="A26" s="371"/>
      <c r="B26" s="372"/>
      <c r="C26" s="372"/>
      <c r="D26" s="372"/>
      <c r="E26" s="373"/>
      <c r="F26" s="374"/>
      <c r="G26" s="336"/>
      <c r="H26" s="336"/>
      <c r="I26" s="336"/>
      <c r="J26" s="336"/>
      <c r="K26" s="336"/>
      <c r="L26" s="336"/>
      <c r="M26" s="336"/>
      <c r="N26" s="336"/>
      <c r="P26" s="371"/>
      <c r="Q26" s="372"/>
      <c r="R26" s="372"/>
      <c r="S26" s="372"/>
      <c r="T26" s="373"/>
      <c r="U26" s="374"/>
      <c r="V26" s="336"/>
      <c r="W26" s="336"/>
      <c r="X26" s="336"/>
      <c r="Y26" s="336"/>
      <c r="Z26" s="336"/>
      <c r="AA26" s="336"/>
      <c r="AB26" s="336"/>
      <c r="AC26" s="336"/>
    </row>
    <row r="27" spans="1:29" ht="26.35" customHeight="1">
      <c r="A27" s="665"/>
      <c r="B27" s="659" t="s">
        <v>360</v>
      </c>
      <c r="C27" s="663" t="s">
        <v>329</v>
      </c>
      <c r="D27" s="664"/>
      <c r="E27" s="654" t="s">
        <v>316</v>
      </c>
      <c r="F27" s="654"/>
      <c r="G27" s="336"/>
      <c r="H27" s="336"/>
      <c r="I27" s="336"/>
      <c r="J27" s="336"/>
      <c r="K27" s="336"/>
      <c r="L27" s="336"/>
      <c r="M27" s="336"/>
      <c r="N27" s="336"/>
      <c r="P27" s="665"/>
      <c r="Q27" s="659" t="s">
        <v>429</v>
      </c>
      <c r="R27" s="663" t="s">
        <v>329</v>
      </c>
      <c r="S27" s="664"/>
      <c r="T27" s="654" t="s">
        <v>316</v>
      </c>
      <c r="U27" s="654"/>
      <c r="V27" s="336"/>
      <c r="W27" s="336"/>
      <c r="X27" s="336"/>
      <c r="Y27" s="336"/>
      <c r="Z27" s="336"/>
      <c r="AA27" s="336"/>
      <c r="AB27" s="336"/>
      <c r="AC27" s="336"/>
    </row>
    <row r="28" spans="1:29" ht="57.75" customHeight="1">
      <c r="A28" s="665"/>
      <c r="B28" s="660"/>
      <c r="C28" s="383" t="s">
        <v>282</v>
      </c>
      <c r="D28" s="340" t="s">
        <v>283</v>
      </c>
      <c r="E28" s="340" t="s">
        <v>318</v>
      </c>
      <c r="F28" s="338" t="s">
        <v>319</v>
      </c>
      <c r="G28" s="336"/>
      <c r="H28" s="336"/>
      <c r="I28" s="336"/>
      <c r="J28" s="336"/>
      <c r="K28" s="336"/>
      <c r="L28" s="336"/>
      <c r="M28" s="336"/>
      <c r="N28" s="336"/>
      <c r="P28" s="665"/>
      <c r="Q28" s="660"/>
      <c r="R28" s="383" t="s">
        <v>423</v>
      </c>
      <c r="S28" s="340" t="s">
        <v>263</v>
      </c>
      <c r="T28" s="340" t="s">
        <v>318</v>
      </c>
      <c r="U28" s="338" t="s">
        <v>430</v>
      </c>
      <c r="V28" s="336"/>
      <c r="W28" s="336"/>
      <c r="X28" s="336"/>
      <c r="Y28" s="336"/>
      <c r="Z28" s="336"/>
      <c r="AA28" s="336"/>
      <c r="AB28" s="336"/>
      <c r="AC28" s="336"/>
    </row>
    <row r="29" spans="1:29" ht="27.2">
      <c r="A29" s="378" t="s">
        <v>23</v>
      </c>
      <c r="B29" s="352">
        <f>B7</f>
        <v>47387.453954322467</v>
      </c>
      <c r="C29" s="384">
        <f>G7</f>
        <v>57516.811788730818</v>
      </c>
      <c r="D29" s="352">
        <f>H7</f>
        <v>60443.927156339829</v>
      </c>
      <c r="E29" s="354">
        <f>C29/D29*100</f>
        <v>95.157304455023322</v>
      </c>
      <c r="F29" s="355">
        <f>C29/$B29*100</f>
        <v>121.3756110302364</v>
      </c>
      <c r="G29" s="336"/>
      <c r="H29" s="336"/>
      <c r="I29" s="336"/>
      <c r="J29" s="336"/>
      <c r="K29" s="336"/>
      <c r="L29" s="336"/>
      <c r="M29" s="336"/>
      <c r="N29" s="336"/>
      <c r="P29" s="378" t="s">
        <v>23</v>
      </c>
      <c r="Q29" s="352">
        <f>Q7</f>
        <v>48618.587594068871</v>
      </c>
      <c r="R29" s="384">
        <f>V7</f>
        <v>62309.296800241544</v>
      </c>
      <c r="S29" s="352">
        <f>W7</f>
        <v>57968.235031671014</v>
      </c>
      <c r="T29" s="354">
        <f t="shared" ref="T29:T35" si="17">R29/S29*100</f>
        <v>107.48869060132465</v>
      </c>
      <c r="U29" s="355">
        <f t="shared" ref="U29:U37" si="18">R29/$Q29*100</f>
        <v>128.15941368038187</v>
      </c>
      <c r="V29" s="336"/>
      <c r="W29" s="336"/>
      <c r="X29" s="336"/>
      <c r="Y29" s="336"/>
      <c r="Z29" s="336"/>
      <c r="AA29" s="336"/>
      <c r="AB29" s="336"/>
      <c r="AC29" s="336"/>
    </row>
    <row r="30" spans="1:29" ht="27.2">
      <c r="A30" s="380" t="s">
        <v>3</v>
      </c>
      <c r="B30" s="352">
        <f>B6</f>
        <v>51152.278330996887</v>
      </c>
      <c r="C30" s="384">
        <f>G6</f>
        <v>50190.176507876495</v>
      </c>
      <c r="D30" s="352">
        <f>H6</f>
        <v>45809.379695690848</v>
      </c>
      <c r="E30" s="354">
        <f t="shared" ref="E30:E37" si="19">C30/D30*100</f>
        <v>109.56310004913195</v>
      </c>
      <c r="F30" s="355">
        <f t="shared" ref="F30:F37" si="20">C30/$B30*100</f>
        <v>98.119141796784078</v>
      </c>
      <c r="G30" s="336"/>
      <c r="H30" s="336"/>
      <c r="I30" s="336"/>
      <c r="J30" s="336"/>
      <c r="K30" s="336"/>
      <c r="L30" s="336"/>
      <c r="M30" s="336"/>
      <c r="N30" s="336"/>
      <c r="P30" s="380" t="s">
        <v>3</v>
      </c>
      <c r="Q30" s="352">
        <f>Q6</f>
        <v>53459.267961155572</v>
      </c>
      <c r="R30" s="384">
        <f>V6</f>
        <v>50733.7687074774</v>
      </c>
      <c r="S30" s="352">
        <f>W6</f>
        <v>50221.098272239666</v>
      </c>
      <c r="T30" s="354">
        <f t="shared" si="17"/>
        <v>101.02082680959829</v>
      </c>
      <c r="U30" s="355">
        <f t="shared" si="18"/>
        <v>94.90172731946393</v>
      </c>
      <c r="V30" s="336"/>
      <c r="W30" s="336"/>
      <c r="X30" s="336"/>
      <c r="Y30" s="336"/>
      <c r="Z30" s="336"/>
      <c r="AA30" s="336"/>
      <c r="AB30" s="336"/>
      <c r="AC30" s="336"/>
    </row>
    <row r="31" spans="1:29" ht="14.95" customHeight="1">
      <c r="A31" s="385" t="s">
        <v>320</v>
      </c>
      <c r="B31" s="384">
        <f>B5</f>
        <v>40690.669395983074</v>
      </c>
      <c r="C31" s="384">
        <f>G5</f>
        <v>37732.084241723067</v>
      </c>
      <c r="D31" s="384">
        <f>H5</f>
        <v>36574.092858893753</v>
      </c>
      <c r="E31" s="386">
        <f>C31/D31*100</f>
        <v>103.16615202814997</v>
      </c>
      <c r="F31" s="387">
        <f>C31/$B31*100</f>
        <v>92.729082125761067</v>
      </c>
      <c r="G31" s="336"/>
      <c r="H31" s="336"/>
      <c r="I31" s="336"/>
      <c r="J31" s="336"/>
      <c r="K31" s="336"/>
      <c r="L31" s="336"/>
      <c r="M31" s="336"/>
      <c r="N31" s="336"/>
      <c r="P31" s="385" t="s">
        <v>320</v>
      </c>
      <c r="Q31" s="384">
        <f>Q5</f>
        <v>42554.996064124382</v>
      </c>
      <c r="R31" s="384">
        <f>V5</f>
        <v>39215.800363434231</v>
      </c>
      <c r="S31" s="384">
        <f>W5</f>
        <v>37286.831475431078</v>
      </c>
      <c r="T31" s="386">
        <f t="shared" si="17"/>
        <v>105.17332476822061</v>
      </c>
      <c r="U31" s="387">
        <f t="shared" si="18"/>
        <v>92.153222865633794</v>
      </c>
      <c r="V31" s="336"/>
      <c r="W31" s="336"/>
      <c r="X31" s="336"/>
      <c r="Y31" s="336"/>
      <c r="Z31" s="336"/>
      <c r="AA31" s="336"/>
      <c r="AB31" s="336"/>
      <c r="AC31" s="336"/>
    </row>
    <row r="32" spans="1:29">
      <c r="A32" s="380" t="s">
        <v>63</v>
      </c>
      <c r="B32" s="388">
        <f>B11</f>
        <v>44441.813949715739</v>
      </c>
      <c r="C32" s="389">
        <f>G11</f>
        <v>37040.575374617059</v>
      </c>
      <c r="D32" s="388">
        <f>H11</f>
        <v>35130.609567419495</v>
      </c>
      <c r="E32" s="357">
        <f t="shared" si="19"/>
        <v>105.43675680757015</v>
      </c>
      <c r="F32" s="357">
        <f t="shared" si="20"/>
        <v>83.346227533662542</v>
      </c>
      <c r="G32" s="336"/>
      <c r="H32" s="336"/>
      <c r="I32" s="336"/>
      <c r="J32" s="336"/>
      <c r="K32" s="336"/>
      <c r="L32" s="336"/>
      <c r="M32" s="336"/>
      <c r="N32" s="336"/>
      <c r="P32" s="380" t="s">
        <v>63</v>
      </c>
      <c r="Q32" s="388">
        <f>Q11</f>
        <v>47082.193982245939</v>
      </c>
      <c r="R32" s="389">
        <f>V11</f>
        <v>37953.178529131605</v>
      </c>
      <c r="S32" s="388">
        <f>W11</f>
        <v>35615.277507575833</v>
      </c>
      <c r="T32" s="357">
        <f t="shared" si="17"/>
        <v>106.56432066564263</v>
      </c>
      <c r="U32" s="355">
        <f t="shared" si="18"/>
        <v>80.610471430968659</v>
      </c>
      <c r="V32" s="336"/>
      <c r="W32" s="336"/>
      <c r="X32" s="336"/>
      <c r="Y32" s="336"/>
      <c r="Z32" s="336"/>
      <c r="AA32" s="336"/>
      <c r="AB32" s="336"/>
      <c r="AC32" s="336"/>
    </row>
    <row r="33" spans="1:29" ht="27.2">
      <c r="A33" s="378" t="s">
        <v>80</v>
      </c>
      <c r="B33" s="352">
        <f>B13</f>
        <v>49951.630611214023</v>
      </c>
      <c r="C33" s="384">
        <f>G13</f>
        <v>34997.153247697075</v>
      </c>
      <c r="D33" s="352">
        <f>H13</f>
        <v>34002.780703281271</v>
      </c>
      <c r="E33" s="354">
        <f t="shared" si="19"/>
        <v>102.92438595858675</v>
      </c>
      <c r="F33" s="355">
        <f t="shared" si="20"/>
        <v>70.062083698705706</v>
      </c>
      <c r="G33" s="336"/>
      <c r="H33" s="336"/>
      <c r="I33" s="336"/>
      <c r="J33" s="336"/>
      <c r="K33" s="336"/>
      <c r="L33" s="336"/>
      <c r="M33" s="336"/>
      <c r="N33" s="336"/>
      <c r="P33" s="380" t="s">
        <v>68</v>
      </c>
      <c r="Q33" s="352">
        <f>Q12</f>
        <v>36736.67285555436</v>
      </c>
      <c r="R33" s="384">
        <f>V12</f>
        <v>36591.505131525955</v>
      </c>
      <c r="S33" s="352">
        <f>W12</f>
        <v>35362.177781213511</v>
      </c>
      <c r="T33" s="354">
        <f>R33/S33*100</f>
        <v>103.476390390655</v>
      </c>
      <c r="U33" s="355">
        <f t="shared" si="18"/>
        <v>99.604842483696899</v>
      </c>
      <c r="V33" s="336"/>
      <c r="W33" s="336"/>
      <c r="X33" s="336"/>
      <c r="Y33" s="336"/>
      <c r="Z33" s="336"/>
      <c r="AA33" s="336"/>
      <c r="AB33" s="336"/>
      <c r="AC33" s="336"/>
    </row>
    <row r="34" spans="1:29" ht="27.2">
      <c r="A34" s="380" t="s">
        <v>68</v>
      </c>
      <c r="B34" s="352">
        <f>B12</f>
        <v>34914.604979847994</v>
      </c>
      <c r="C34" s="384">
        <f>G12</f>
        <v>34923.40672754214</v>
      </c>
      <c r="D34" s="352">
        <f>H12</f>
        <v>34498.720959907761</v>
      </c>
      <c r="E34" s="354">
        <f>C34/D34*100</f>
        <v>101.23101887785324</v>
      </c>
      <c r="F34" s="355">
        <f>C34/$B34*100</f>
        <v>100.0252093578009</v>
      </c>
      <c r="G34" s="336"/>
      <c r="H34" s="336"/>
      <c r="I34" s="336"/>
      <c r="J34" s="336"/>
      <c r="K34" s="336"/>
      <c r="L34" s="336"/>
      <c r="M34" s="336"/>
      <c r="N34" s="336"/>
      <c r="P34" s="378" t="s">
        <v>48</v>
      </c>
      <c r="Q34" s="352">
        <f>Q10</f>
        <v>30974.093582783844</v>
      </c>
      <c r="R34" s="384">
        <f>V10</f>
        <v>34722.98725799864</v>
      </c>
      <c r="S34" s="352">
        <f>W10</f>
        <v>31691.227524968392</v>
      </c>
      <c r="T34" s="354">
        <f>R34/S34*100</f>
        <v>109.56655822385433</v>
      </c>
      <c r="U34" s="355">
        <f t="shared" si="18"/>
        <v>112.10332003806731</v>
      </c>
      <c r="V34" s="336"/>
      <c r="W34" s="336"/>
      <c r="X34" s="336"/>
      <c r="Y34" s="336"/>
      <c r="Z34" s="336"/>
      <c r="AA34" s="336"/>
      <c r="AB34" s="336"/>
      <c r="AC34" s="336"/>
    </row>
    <row r="35" spans="1:29" ht="27.2">
      <c r="A35" s="378" t="s">
        <v>48</v>
      </c>
      <c r="B35" s="352">
        <f>B10</f>
        <v>29610.665130602596</v>
      </c>
      <c r="C35" s="384">
        <f>G10</f>
        <v>33112.143585836224</v>
      </c>
      <c r="D35" s="352">
        <f>H10</f>
        <v>31661.997975819952</v>
      </c>
      <c r="E35" s="354">
        <f>C35/D35*100</f>
        <v>104.58008244180843</v>
      </c>
      <c r="F35" s="355">
        <f>C35/$B35*100</f>
        <v>111.82505843684967</v>
      </c>
      <c r="G35" s="336"/>
      <c r="H35" s="336"/>
      <c r="I35" s="336"/>
      <c r="J35" s="336"/>
      <c r="K35" s="336"/>
      <c r="L35" s="336"/>
      <c r="M35" s="336"/>
      <c r="N35" s="336"/>
      <c r="P35" s="378" t="s">
        <v>80</v>
      </c>
      <c r="Q35" s="352">
        <f>Q13</f>
        <v>52713.793644306927</v>
      </c>
      <c r="R35" s="384">
        <f>V13</f>
        <v>34691.624010593056</v>
      </c>
      <c r="S35" s="352">
        <f>W13</f>
        <v>33410.400470606168</v>
      </c>
      <c r="T35" s="354">
        <f t="shared" si="17"/>
        <v>103.83480449782124</v>
      </c>
      <c r="U35" s="355">
        <f t="shared" si="18"/>
        <v>65.81128318079179</v>
      </c>
      <c r="V35" s="336"/>
      <c r="W35" s="336"/>
      <c r="X35" s="336"/>
      <c r="Y35" s="336"/>
      <c r="Z35" s="336"/>
      <c r="AA35" s="336"/>
      <c r="AB35" s="336"/>
      <c r="AC35" s="336"/>
    </row>
    <row r="36" spans="1:29">
      <c r="A36" s="380" t="s">
        <v>34</v>
      </c>
      <c r="B36" s="352">
        <f>B8</f>
        <v>29436.085543366593</v>
      </c>
      <c r="C36" s="384">
        <f>G8</f>
        <v>30618.474475363939</v>
      </c>
      <c r="D36" s="352">
        <f>H8</f>
        <v>31321.07370998949</v>
      </c>
      <c r="E36" s="354">
        <f>C36/D36*100</f>
        <v>97.756784326325743</v>
      </c>
      <c r="F36" s="355">
        <f>C36/$B36*100</f>
        <v>104.01680084213439</v>
      </c>
      <c r="G36" s="336"/>
      <c r="H36" s="336"/>
      <c r="I36" s="336"/>
      <c r="J36" s="336"/>
      <c r="K36" s="336"/>
      <c r="L36" s="336"/>
      <c r="M36" s="336"/>
      <c r="N36" s="336"/>
      <c r="P36" s="380" t="s">
        <v>34</v>
      </c>
      <c r="Q36" s="352">
        <f>Q8</f>
        <v>30692.26700525351</v>
      </c>
      <c r="R36" s="384">
        <f>V8</f>
        <v>31493.59264104598</v>
      </c>
      <c r="S36" s="352">
        <f>W8</f>
        <v>30280.812314390369</v>
      </c>
      <c r="T36" s="354">
        <f>R36/S36*100</f>
        <v>104.00511160025671</v>
      </c>
      <c r="U36" s="355">
        <f t="shared" si="18"/>
        <v>102.61083886587885</v>
      </c>
      <c r="V36" s="336"/>
      <c r="W36" s="336"/>
      <c r="X36" s="336"/>
      <c r="Y36" s="336"/>
      <c r="Z36" s="336"/>
      <c r="AA36" s="336"/>
      <c r="AB36" s="336"/>
      <c r="AC36" s="336"/>
    </row>
    <row r="37" spans="1:29" ht="27.2">
      <c r="A37" s="343" t="s">
        <v>91</v>
      </c>
      <c r="B37" s="352">
        <f>B9</f>
        <v>25104.87410117203</v>
      </c>
      <c r="C37" s="384">
        <f>G9</f>
        <v>20387.918270640239</v>
      </c>
      <c r="D37" s="352">
        <f>H9</f>
        <v>19033.921688264963</v>
      </c>
      <c r="E37" s="354">
        <f t="shared" si="19"/>
        <v>107.11359752630514</v>
      </c>
      <c r="F37" s="355">
        <f t="shared" si="20"/>
        <v>81.210995874655353</v>
      </c>
      <c r="G37" s="336"/>
      <c r="H37" s="336"/>
      <c r="I37" s="336"/>
      <c r="J37" s="336"/>
      <c r="K37" s="336"/>
      <c r="L37" s="336"/>
      <c r="M37" s="336"/>
      <c r="N37" s="336"/>
      <c r="P37" s="343" t="s">
        <v>91</v>
      </c>
      <c r="Q37" s="352">
        <f>Q9</f>
        <v>26102.394775633878</v>
      </c>
      <c r="R37" s="384">
        <f>V9</f>
        <v>21429.708373767426</v>
      </c>
      <c r="S37" s="352">
        <f>W9</f>
        <v>19185.445425708156</v>
      </c>
      <c r="T37" s="354">
        <f>R37/S37*100</f>
        <v>111.69773699938182</v>
      </c>
      <c r="U37" s="355">
        <f t="shared" si="18"/>
        <v>82.098629485795982</v>
      </c>
      <c r="V37" s="336"/>
      <c r="W37" s="336"/>
      <c r="X37" s="336"/>
      <c r="Y37" s="336"/>
      <c r="Z37" s="336"/>
      <c r="AA37" s="336"/>
      <c r="AB37" s="336"/>
      <c r="AC37" s="336"/>
    </row>
    <row r="38" spans="1:29">
      <c r="D38" s="336"/>
      <c r="G38" s="336"/>
      <c r="H38" s="336"/>
      <c r="I38" s="336"/>
      <c r="J38" s="336"/>
      <c r="K38" s="336"/>
      <c r="L38" s="336"/>
      <c r="M38" s="336"/>
      <c r="N38" s="336"/>
      <c r="S38" s="336"/>
      <c r="V38" s="336"/>
      <c r="W38" s="336"/>
      <c r="X38" s="336"/>
      <c r="Y38" s="336"/>
      <c r="Z38" s="336"/>
      <c r="AA38" s="336"/>
      <c r="AB38" s="336"/>
      <c r="AC38" s="336"/>
    </row>
    <row r="39" spans="1:29" ht="27" customHeight="1">
      <c r="A39" s="665"/>
      <c r="B39" s="659" t="s">
        <v>360</v>
      </c>
      <c r="C39" s="663" t="s">
        <v>170</v>
      </c>
      <c r="D39" s="664"/>
      <c r="E39" s="654" t="s">
        <v>316</v>
      </c>
      <c r="F39" s="654"/>
      <c r="G39" s="336"/>
      <c r="H39" s="336"/>
      <c r="I39" s="336"/>
      <c r="J39" s="336"/>
      <c r="K39" s="336"/>
      <c r="L39" s="336"/>
      <c r="M39" s="336"/>
      <c r="N39" s="336"/>
      <c r="P39" s="665"/>
      <c r="Q39" s="659" t="s">
        <v>360</v>
      </c>
      <c r="R39" s="663" t="s">
        <v>170</v>
      </c>
      <c r="S39" s="664"/>
      <c r="T39" s="654" t="s">
        <v>316</v>
      </c>
      <c r="U39" s="654"/>
      <c r="V39" s="336"/>
      <c r="W39" s="336"/>
      <c r="X39" s="336"/>
      <c r="Y39" s="336"/>
      <c r="Z39" s="336"/>
      <c r="AA39" s="336"/>
      <c r="AB39" s="336"/>
      <c r="AC39" s="336"/>
    </row>
    <row r="40" spans="1:29" ht="54.7" customHeight="1">
      <c r="A40" s="665"/>
      <c r="B40" s="660"/>
      <c r="C40" s="495" t="s">
        <v>282</v>
      </c>
      <c r="D40" s="340" t="s">
        <v>283</v>
      </c>
      <c r="E40" s="340" t="s">
        <v>318</v>
      </c>
      <c r="F40" s="338" t="s">
        <v>319</v>
      </c>
      <c r="G40" s="336"/>
      <c r="H40" s="336"/>
      <c r="I40" s="336"/>
      <c r="J40" s="336"/>
      <c r="K40" s="336"/>
      <c r="L40" s="336"/>
      <c r="M40" s="336"/>
      <c r="N40" s="336"/>
      <c r="P40" s="665"/>
      <c r="Q40" s="660"/>
      <c r="R40" s="495" t="s">
        <v>423</v>
      </c>
      <c r="S40" s="340" t="s">
        <v>263</v>
      </c>
      <c r="T40" s="340" t="s">
        <v>318</v>
      </c>
      <c r="U40" s="338" t="s">
        <v>430</v>
      </c>
      <c r="V40" s="336"/>
      <c r="W40" s="336"/>
      <c r="X40" s="336"/>
      <c r="Y40" s="336"/>
      <c r="Z40" s="336"/>
      <c r="AA40" s="336"/>
      <c r="AB40" s="336"/>
      <c r="AC40" s="336"/>
    </row>
    <row r="41" spans="1:29" ht="27.2">
      <c r="A41" s="343" t="s">
        <v>23</v>
      </c>
      <c r="B41" s="352">
        <f>B7</f>
        <v>47387.453954322467</v>
      </c>
      <c r="C41" s="390">
        <f>K7</f>
        <v>141305.56131134651</v>
      </c>
      <c r="D41" s="352">
        <f>L7</f>
        <v>137690.4039908321</v>
      </c>
      <c r="E41" s="354">
        <f t="shared" ref="E41:E46" si="21">C41/D41*100</f>
        <v>102.62556955004294</v>
      </c>
      <c r="F41" s="355">
        <f t="shared" ref="F41:F46" si="22">C41/$B41*100</f>
        <v>298.19192533017963</v>
      </c>
      <c r="G41" s="336"/>
      <c r="H41" s="336"/>
      <c r="I41" s="336"/>
      <c r="J41" s="336"/>
      <c r="K41" s="336"/>
      <c r="L41" s="336"/>
      <c r="M41" s="336"/>
      <c r="N41" s="336"/>
      <c r="P41" s="343" t="s">
        <v>23</v>
      </c>
      <c r="Q41" s="352">
        <f>Q7</f>
        <v>48618.587594068871</v>
      </c>
      <c r="R41" s="390">
        <f>Z7</f>
        <v>137429.30682603613</v>
      </c>
      <c r="S41" s="352">
        <f>AA7</f>
        <v>134575.35778870026</v>
      </c>
      <c r="T41" s="354">
        <f t="shared" ref="T41:T46" si="23">R41/S41*100</f>
        <v>102.12070700329619</v>
      </c>
      <c r="U41" s="355">
        <f t="shared" ref="U41:U47" si="24">R41/$Q41*100</f>
        <v>282.66824197665824</v>
      </c>
      <c r="V41" s="336"/>
      <c r="W41" s="336"/>
      <c r="X41" s="336"/>
      <c r="Y41" s="336"/>
      <c r="Z41" s="336"/>
      <c r="AA41" s="336"/>
      <c r="AB41" s="336"/>
      <c r="AC41" s="336"/>
    </row>
    <row r="42" spans="1:29" ht="14.95" customHeight="1">
      <c r="A42" s="237" t="s">
        <v>320</v>
      </c>
      <c r="B42" s="390">
        <f>B5</f>
        <v>40690.669395983074</v>
      </c>
      <c r="C42" s="390">
        <f>K5</f>
        <v>107153.65774321504</v>
      </c>
      <c r="D42" s="390">
        <f>L5</f>
        <v>104975.51563944414</v>
      </c>
      <c r="E42" s="391">
        <f t="shared" si="21"/>
        <v>102.07490488663289</v>
      </c>
      <c r="F42" s="392">
        <f t="shared" si="22"/>
        <v>263.33717123315029</v>
      </c>
      <c r="G42" s="336"/>
      <c r="H42" s="336"/>
      <c r="I42" s="336"/>
      <c r="J42" s="336"/>
      <c r="K42" s="336"/>
      <c r="L42" s="336"/>
      <c r="M42" s="336"/>
      <c r="N42" s="336"/>
      <c r="P42" s="237" t="s">
        <v>320</v>
      </c>
      <c r="Q42" s="390">
        <f>Q5</f>
        <v>42554.996064124382</v>
      </c>
      <c r="R42" s="390">
        <f>Z5</f>
        <v>105362.1040976692</v>
      </c>
      <c r="S42" s="390">
        <f>AA5</f>
        <v>102538.90304267195</v>
      </c>
      <c r="T42" s="391">
        <f t="shared" si="23"/>
        <v>102.75329750097129</v>
      </c>
      <c r="U42" s="392">
        <f t="shared" si="24"/>
        <v>247.59044493601493</v>
      </c>
      <c r="V42" s="336"/>
      <c r="W42" s="336"/>
      <c r="X42" s="336"/>
      <c r="Y42" s="336"/>
      <c r="Z42" s="336"/>
      <c r="AA42" s="336"/>
      <c r="AB42" s="336"/>
      <c r="AC42" s="336"/>
    </row>
    <row r="43" spans="1:29" ht="27.2">
      <c r="A43" s="378" t="s">
        <v>48</v>
      </c>
      <c r="B43" s="352">
        <f>B10</f>
        <v>29610.665130602596</v>
      </c>
      <c r="C43" s="390">
        <f>K10</f>
        <v>81555.247691015946</v>
      </c>
      <c r="D43" s="352">
        <f>L10</f>
        <v>95402.59529602596</v>
      </c>
      <c r="E43" s="354">
        <f t="shared" si="21"/>
        <v>85.485355443378779</v>
      </c>
      <c r="F43" s="355">
        <f t="shared" si="22"/>
        <v>275.42524739415148</v>
      </c>
      <c r="G43" s="336"/>
      <c r="H43" s="336"/>
      <c r="I43" s="336"/>
      <c r="J43" s="336"/>
      <c r="K43" s="336"/>
      <c r="L43" s="336"/>
      <c r="M43" s="336"/>
      <c r="N43" s="336"/>
      <c r="P43" s="378" t="s">
        <v>48</v>
      </c>
      <c r="Q43" s="352">
        <f>Q10</f>
        <v>30974.093582783844</v>
      </c>
      <c r="R43" s="390">
        <f>Z10</f>
        <v>82995.981387478852</v>
      </c>
      <c r="S43" s="352">
        <f>AA10</f>
        <v>87134.77911646587</v>
      </c>
      <c r="T43" s="354">
        <f t="shared" si="23"/>
        <v>95.250119675571767</v>
      </c>
      <c r="U43" s="355">
        <f t="shared" si="24"/>
        <v>267.95289801025859</v>
      </c>
      <c r="V43" s="336"/>
      <c r="W43" s="336"/>
      <c r="X43" s="336"/>
      <c r="Y43" s="336"/>
      <c r="Z43" s="336"/>
      <c r="AA43" s="336"/>
      <c r="AB43" s="336"/>
      <c r="AC43" s="336"/>
    </row>
    <row r="44" spans="1:29" ht="27.2">
      <c r="A44" s="380" t="s">
        <v>3</v>
      </c>
      <c r="B44" s="352">
        <f>B6</f>
        <v>51152.278330996887</v>
      </c>
      <c r="C44" s="390">
        <f>K6</f>
        <v>75010.625509838559</v>
      </c>
      <c r="D44" s="352">
        <f>L6</f>
        <v>77589.853116759186</v>
      </c>
      <c r="E44" s="354">
        <f t="shared" si="21"/>
        <v>96.675818417855055</v>
      </c>
      <c r="F44" s="355">
        <f t="shared" si="22"/>
        <v>146.64180747621589</v>
      </c>
      <c r="G44" s="336"/>
      <c r="H44" s="336"/>
      <c r="I44" s="336"/>
      <c r="J44" s="336"/>
      <c r="K44" s="336"/>
      <c r="L44" s="336"/>
      <c r="M44" s="336"/>
      <c r="N44" s="336"/>
      <c r="P44" s="380" t="s">
        <v>3</v>
      </c>
      <c r="Q44" s="352">
        <f>Q6</f>
        <v>53459.267961155572</v>
      </c>
      <c r="R44" s="390">
        <f>Z6</f>
        <v>72391.423922989867</v>
      </c>
      <c r="S44" s="352">
        <f>AA6</f>
        <v>72388.39567194882</v>
      </c>
      <c r="T44" s="354">
        <f t="shared" si="23"/>
        <v>100.00418333769237</v>
      </c>
      <c r="U44" s="355">
        <f t="shared" si="24"/>
        <v>135.41416986029574</v>
      </c>
      <c r="V44" s="336"/>
      <c r="W44" s="336"/>
      <c r="X44" s="336"/>
      <c r="Y44" s="336"/>
      <c r="Z44" s="336"/>
      <c r="AA44" s="336"/>
      <c r="AB44" s="336"/>
      <c r="AC44" s="336"/>
    </row>
    <row r="45" spans="1:29">
      <c r="A45" s="380" t="s">
        <v>34</v>
      </c>
      <c r="B45" s="352">
        <f>B8</f>
        <v>29436.085543366593</v>
      </c>
      <c r="C45" s="390">
        <f>K8</f>
        <v>70568.384914943861</v>
      </c>
      <c r="D45" s="352">
        <f>L8</f>
        <v>67837.323586845494</v>
      </c>
      <c r="E45" s="354">
        <f t="shared" si="21"/>
        <v>104.02589781509005</v>
      </c>
      <c r="F45" s="355">
        <f t="shared" si="22"/>
        <v>239.7342704109868</v>
      </c>
      <c r="G45" s="336"/>
      <c r="H45" s="336"/>
      <c r="I45" s="336"/>
      <c r="J45" s="336"/>
      <c r="K45" s="336"/>
      <c r="L45" s="336"/>
      <c r="M45" s="336"/>
      <c r="N45" s="336"/>
      <c r="P45" s="380" t="s">
        <v>34</v>
      </c>
      <c r="Q45" s="352">
        <f>Q8</f>
        <v>30692.26700525351</v>
      </c>
      <c r="R45" s="390">
        <f>Z8</f>
        <v>69918.56976620463</v>
      </c>
      <c r="S45" s="352">
        <f>AA8</f>
        <v>67155.998076459044</v>
      </c>
      <c r="T45" s="354">
        <f t="shared" si="23"/>
        <v>104.11366336421703</v>
      </c>
      <c r="U45" s="355">
        <f t="shared" si="24"/>
        <v>227.80516588832251</v>
      </c>
      <c r="V45" s="336"/>
      <c r="W45" s="336"/>
      <c r="X45" s="336"/>
      <c r="Y45" s="336"/>
      <c r="Z45" s="336"/>
      <c r="AA45" s="336"/>
      <c r="AB45" s="336"/>
      <c r="AC45" s="336"/>
    </row>
    <row r="46" spans="1:29" ht="27.2">
      <c r="A46" s="380" t="s">
        <v>68</v>
      </c>
      <c r="B46" s="352">
        <f>B12</f>
        <v>34914.604979847994</v>
      </c>
      <c r="C46" s="390">
        <f>K12</f>
        <v>10828.82882882883</v>
      </c>
      <c r="D46" s="352">
        <f>L12</f>
        <v>9692.3076923076915</v>
      </c>
      <c r="E46" s="354">
        <f t="shared" si="21"/>
        <v>111.72601172601175</v>
      </c>
      <c r="F46" s="355">
        <f t="shared" si="22"/>
        <v>31.015183574549994</v>
      </c>
      <c r="G46" s="336"/>
      <c r="H46" s="336"/>
      <c r="I46" s="336"/>
      <c r="J46" s="336"/>
      <c r="K46" s="336"/>
      <c r="L46" s="336"/>
      <c r="M46" s="336"/>
      <c r="N46" s="336"/>
      <c r="P46" s="343" t="s">
        <v>91</v>
      </c>
      <c r="Q46" s="352">
        <f>Q9</f>
        <v>26102.394775633878</v>
      </c>
      <c r="R46" s="390">
        <f>Z9</f>
        <v>18431.944444444445</v>
      </c>
      <c r="S46" s="352">
        <f>AA9</f>
        <v>17835</v>
      </c>
      <c r="T46" s="354">
        <f t="shared" si="23"/>
        <v>103.34703921751863</v>
      </c>
      <c r="U46" s="355">
        <f t="shared" si="24"/>
        <v>70.613997692082791</v>
      </c>
      <c r="V46" s="336"/>
      <c r="W46" s="336"/>
      <c r="X46" s="336"/>
      <c r="Y46" s="336"/>
      <c r="Z46" s="336"/>
      <c r="AA46" s="336"/>
      <c r="AB46" s="336"/>
      <c r="AC46" s="336"/>
    </row>
    <row r="47" spans="1:29" ht="14.95" customHeight="1">
      <c r="A47" s="343" t="s">
        <v>91</v>
      </c>
      <c r="B47" s="352">
        <f>B9</f>
        <v>25104.87410117203</v>
      </c>
      <c r="C47" s="390">
        <f>K9</f>
        <v>10583.333333333334</v>
      </c>
      <c r="D47" s="352">
        <f>L9</f>
        <v>11657.142857142857</v>
      </c>
      <c r="E47" s="354">
        <f>C47/D47*100</f>
        <v>90.788398692810475</v>
      </c>
      <c r="F47" s="355">
        <f>C47/$B47*100</f>
        <v>42.15648838023548</v>
      </c>
      <c r="G47" s="336"/>
      <c r="H47" s="336"/>
      <c r="I47" s="336"/>
      <c r="J47" s="336"/>
      <c r="K47" s="336"/>
      <c r="L47" s="336"/>
      <c r="M47" s="336"/>
      <c r="N47" s="336"/>
      <c r="P47" s="380" t="s">
        <v>68</v>
      </c>
      <c r="Q47" s="352">
        <f>Q12</f>
        <v>36736.67285555436</v>
      </c>
      <c r="R47" s="390">
        <f>Z12</f>
        <v>10641.025641025641</v>
      </c>
      <c r="S47" s="352">
        <f>AA12</f>
        <v>8897.2972972972966</v>
      </c>
      <c r="T47" s="354">
        <f>R47/S47*100</f>
        <v>119.59840483534288</v>
      </c>
      <c r="U47" s="355">
        <f t="shared" si="24"/>
        <v>28.965676023153474</v>
      </c>
      <c r="V47" s="336"/>
      <c r="W47" s="336"/>
      <c r="X47" s="336"/>
      <c r="Y47" s="336"/>
      <c r="Z47" s="336"/>
      <c r="AA47" s="336"/>
      <c r="AB47" s="336"/>
      <c r="AC47" s="336"/>
    </row>
    <row r="48" spans="1:29">
      <c r="D48" s="336"/>
      <c r="G48" s="336"/>
      <c r="H48" s="336"/>
      <c r="I48" s="336"/>
      <c r="J48" s="336"/>
      <c r="K48" s="336"/>
      <c r="L48" s="336"/>
      <c r="M48" s="336"/>
      <c r="N48" s="336"/>
      <c r="S48" s="336"/>
      <c r="V48" s="336"/>
      <c r="W48" s="336"/>
      <c r="X48" s="336"/>
      <c r="Y48" s="336"/>
      <c r="Z48" s="336"/>
      <c r="AA48" s="336"/>
      <c r="AB48" s="336"/>
      <c r="AC48" s="336"/>
    </row>
    <row r="49" spans="4:29">
      <c r="D49" s="336"/>
      <c r="G49" s="336"/>
      <c r="H49" s="336"/>
      <c r="I49" s="336"/>
      <c r="J49" s="336"/>
      <c r="K49" s="336"/>
      <c r="L49" s="336"/>
      <c r="M49" s="336"/>
      <c r="N49" s="336"/>
      <c r="S49" s="336"/>
      <c r="V49" s="336"/>
      <c r="W49" s="336"/>
      <c r="X49" s="336"/>
      <c r="Y49" s="336"/>
      <c r="Z49" s="336"/>
      <c r="AA49" s="336"/>
      <c r="AB49" s="336"/>
      <c r="AC49" s="336"/>
    </row>
    <row r="50" spans="4:29">
      <c r="D50" s="336"/>
      <c r="G50" s="336"/>
      <c r="H50" s="336"/>
      <c r="I50" s="336"/>
      <c r="J50" s="336"/>
      <c r="K50" s="336"/>
      <c r="L50" s="336"/>
      <c r="M50" s="336"/>
      <c r="N50" s="336"/>
      <c r="S50" s="336"/>
      <c r="V50" s="336"/>
      <c r="W50" s="336"/>
      <c r="X50" s="336"/>
      <c r="Y50" s="336"/>
      <c r="Z50" s="336"/>
      <c r="AA50" s="336"/>
      <c r="AB50" s="336"/>
      <c r="AC50" s="336"/>
    </row>
    <row r="51" spans="4:29">
      <c r="D51" s="336"/>
      <c r="G51" s="336"/>
      <c r="H51" s="336"/>
      <c r="I51" s="336"/>
      <c r="J51" s="336"/>
      <c r="K51" s="336"/>
      <c r="L51" s="336"/>
      <c r="M51" s="336"/>
      <c r="N51" s="336"/>
      <c r="S51" s="336"/>
      <c r="V51" s="336"/>
      <c r="W51" s="336"/>
      <c r="X51" s="336"/>
      <c r="Y51" s="336"/>
      <c r="Z51" s="336"/>
      <c r="AA51" s="336"/>
      <c r="AB51" s="336"/>
      <c r="AC51" s="336"/>
    </row>
    <row r="52" spans="4:29">
      <c r="D52" s="336"/>
      <c r="G52" s="336"/>
      <c r="H52" s="336"/>
      <c r="I52" s="336"/>
      <c r="J52" s="336"/>
      <c r="K52" s="336"/>
      <c r="L52" s="336"/>
      <c r="M52" s="336"/>
      <c r="N52" s="336"/>
      <c r="S52" s="336"/>
      <c r="V52" s="336"/>
      <c r="W52" s="336"/>
      <c r="X52" s="336"/>
      <c r="Y52" s="336"/>
      <c r="Z52" s="336"/>
      <c r="AA52" s="336"/>
      <c r="AB52" s="336"/>
      <c r="AC52" s="336"/>
    </row>
    <row r="53" spans="4:29">
      <c r="D53" s="336"/>
      <c r="G53" s="336"/>
      <c r="H53" s="336"/>
      <c r="I53" s="336"/>
      <c r="J53" s="336"/>
      <c r="K53" s="336"/>
      <c r="L53" s="336"/>
      <c r="M53" s="336"/>
      <c r="N53" s="336"/>
      <c r="S53" s="336"/>
      <c r="V53" s="336"/>
      <c r="W53" s="336"/>
      <c r="X53" s="336"/>
      <c r="Y53" s="336"/>
      <c r="Z53" s="336"/>
      <c r="AA53" s="336"/>
      <c r="AB53" s="336"/>
      <c r="AC53" s="336"/>
    </row>
    <row r="54" spans="4:29">
      <c r="D54" s="336"/>
      <c r="G54" s="336"/>
      <c r="H54" s="336"/>
      <c r="I54" s="336"/>
      <c r="J54" s="336"/>
      <c r="K54" s="336"/>
      <c r="L54" s="336"/>
      <c r="M54" s="336"/>
      <c r="N54" s="336"/>
      <c r="S54" s="336"/>
      <c r="V54" s="336"/>
      <c r="W54" s="336"/>
      <c r="X54" s="336"/>
      <c r="Y54" s="336"/>
      <c r="Z54" s="336"/>
      <c r="AA54" s="336"/>
      <c r="AB54" s="336"/>
      <c r="AC54" s="336"/>
    </row>
    <row r="55" spans="4:29">
      <c r="D55" s="336"/>
      <c r="G55" s="336"/>
      <c r="H55" s="336"/>
      <c r="I55" s="336"/>
      <c r="J55" s="336"/>
      <c r="K55" s="336"/>
      <c r="L55" s="336"/>
      <c r="M55" s="336"/>
      <c r="N55" s="336"/>
      <c r="S55" s="336"/>
      <c r="V55" s="336"/>
      <c r="W55" s="336"/>
      <c r="X55" s="336"/>
      <c r="Y55" s="336"/>
      <c r="Z55" s="336"/>
      <c r="AA55" s="336"/>
      <c r="AB55" s="336"/>
      <c r="AC55" s="336"/>
    </row>
    <row r="56" spans="4:29">
      <c r="D56" s="336"/>
      <c r="G56" s="336"/>
      <c r="H56" s="336"/>
      <c r="I56" s="336"/>
      <c r="J56" s="336"/>
      <c r="K56" s="336"/>
      <c r="L56" s="336"/>
      <c r="M56" s="336"/>
      <c r="N56" s="336"/>
      <c r="S56" s="336"/>
      <c r="V56" s="336"/>
      <c r="W56" s="336"/>
      <c r="X56" s="336"/>
      <c r="Y56" s="336"/>
      <c r="Z56" s="336"/>
      <c r="AA56" s="336"/>
      <c r="AB56" s="336"/>
      <c r="AC56" s="336"/>
    </row>
    <row r="57" spans="4:29">
      <c r="D57" s="336"/>
      <c r="G57" s="336"/>
      <c r="H57" s="336"/>
      <c r="I57" s="336"/>
      <c r="J57" s="336"/>
      <c r="K57" s="336"/>
      <c r="L57" s="336"/>
      <c r="M57" s="336"/>
      <c r="N57" s="336"/>
      <c r="S57" s="336"/>
      <c r="V57" s="336"/>
      <c r="W57" s="336"/>
      <c r="X57" s="336"/>
      <c r="Y57" s="336"/>
      <c r="Z57" s="336"/>
      <c r="AA57" s="336"/>
      <c r="AB57" s="336"/>
      <c r="AC57" s="336"/>
    </row>
    <row r="58" spans="4:29">
      <c r="D58" s="336"/>
      <c r="G58" s="336"/>
      <c r="H58" s="336"/>
      <c r="I58" s="336"/>
      <c r="J58" s="336"/>
      <c r="K58" s="336"/>
      <c r="L58" s="336"/>
      <c r="M58" s="336"/>
      <c r="N58" s="336"/>
      <c r="S58" s="336"/>
      <c r="V58" s="336"/>
      <c r="W58" s="336"/>
      <c r="X58" s="336"/>
      <c r="Y58" s="336"/>
      <c r="Z58" s="336"/>
      <c r="AA58" s="336"/>
      <c r="AB58" s="336"/>
      <c r="AC58" s="336"/>
    </row>
    <row r="59" spans="4:29">
      <c r="D59" s="336"/>
      <c r="G59" s="336"/>
      <c r="H59" s="336"/>
      <c r="I59" s="336"/>
      <c r="J59" s="336"/>
      <c r="K59" s="336"/>
      <c r="L59" s="336"/>
      <c r="M59" s="336"/>
      <c r="N59" s="336"/>
      <c r="S59" s="336"/>
      <c r="V59" s="336"/>
      <c r="W59" s="336"/>
      <c r="X59" s="336"/>
      <c r="Y59" s="336"/>
      <c r="Z59" s="336"/>
      <c r="AA59" s="336"/>
      <c r="AB59" s="336"/>
      <c r="AC59" s="336"/>
    </row>
    <row r="60" spans="4:29">
      <c r="D60" s="336"/>
      <c r="G60" s="336"/>
      <c r="H60" s="336"/>
      <c r="I60" s="336"/>
      <c r="J60" s="336"/>
      <c r="K60" s="336"/>
      <c r="L60" s="336"/>
      <c r="M60" s="336"/>
      <c r="N60" s="336"/>
      <c r="S60" s="336"/>
      <c r="V60" s="336"/>
      <c r="W60" s="336"/>
      <c r="X60" s="336"/>
      <c r="Y60" s="336"/>
      <c r="Z60" s="336"/>
      <c r="AA60" s="336"/>
      <c r="AB60" s="336"/>
      <c r="AC60" s="336"/>
    </row>
    <row r="61" spans="4:29">
      <c r="D61" s="336"/>
      <c r="G61" s="336"/>
      <c r="H61" s="336"/>
      <c r="I61" s="336"/>
      <c r="J61" s="336"/>
      <c r="K61" s="336"/>
      <c r="L61" s="336"/>
      <c r="M61" s="336"/>
      <c r="N61" s="336"/>
      <c r="S61" s="336"/>
      <c r="V61" s="336"/>
      <c r="W61" s="336"/>
      <c r="X61" s="336"/>
      <c r="Y61" s="336"/>
      <c r="Z61" s="336"/>
      <c r="AA61" s="336"/>
      <c r="AB61" s="336"/>
      <c r="AC61" s="336"/>
    </row>
    <row r="62" spans="4:29">
      <c r="D62" s="336"/>
      <c r="G62" s="336"/>
      <c r="H62" s="336"/>
      <c r="I62" s="336"/>
      <c r="J62" s="336"/>
      <c r="K62" s="336"/>
      <c r="L62" s="336"/>
      <c r="M62" s="336"/>
      <c r="N62" s="336"/>
      <c r="S62" s="336"/>
      <c r="V62" s="336"/>
      <c r="W62" s="336"/>
      <c r="X62" s="336"/>
      <c r="Y62" s="336"/>
      <c r="Z62" s="336"/>
      <c r="AA62" s="336"/>
      <c r="AB62" s="336"/>
      <c r="AC62" s="336"/>
    </row>
    <row r="63" spans="4:29">
      <c r="D63" s="336"/>
      <c r="G63" s="336"/>
      <c r="H63" s="336"/>
      <c r="I63" s="336"/>
      <c r="J63" s="336"/>
      <c r="K63" s="336"/>
      <c r="L63" s="336"/>
      <c r="M63" s="336"/>
      <c r="N63" s="336"/>
      <c r="S63" s="336"/>
      <c r="V63" s="336"/>
      <c r="W63" s="336"/>
      <c r="X63" s="336"/>
      <c r="Y63" s="336"/>
      <c r="Z63" s="336"/>
      <c r="AA63" s="336"/>
      <c r="AB63" s="336"/>
      <c r="AC63" s="336"/>
    </row>
    <row r="64" spans="4:29">
      <c r="D64" s="336"/>
      <c r="G64" s="336"/>
      <c r="H64" s="336"/>
      <c r="I64" s="336"/>
      <c r="J64" s="336"/>
      <c r="K64" s="336"/>
      <c r="L64" s="336"/>
      <c r="M64" s="336"/>
      <c r="N64" s="336"/>
      <c r="S64" s="336"/>
      <c r="V64" s="336"/>
      <c r="W64" s="336"/>
      <c r="X64" s="336"/>
      <c r="Y64" s="336"/>
      <c r="Z64" s="336"/>
      <c r="AA64" s="336"/>
      <c r="AB64" s="336"/>
      <c r="AC64" s="336"/>
    </row>
    <row r="65" spans="4:29">
      <c r="D65" s="336"/>
      <c r="G65" s="336"/>
      <c r="H65" s="336"/>
      <c r="I65" s="336"/>
      <c r="J65" s="336"/>
      <c r="K65" s="336"/>
      <c r="L65" s="336"/>
      <c r="M65" s="336"/>
      <c r="N65" s="336"/>
      <c r="S65" s="336"/>
      <c r="V65" s="336"/>
      <c r="W65" s="336"/>
      <c r="X65" s="336"/>
      <c r="Y65" s="336"/>
      <c r="Z65" s="336"/>
      <c r="AA65" s="336"/>
      <c r="AB65" s="336"/>
      <c r="AC65" s="336"/>
    </row>
    <row r="66" spans="4:29">
      <c r="D66" s="336"/>
      <c r="G66" s="336"/>
      <c r="H66" s="336"/>
      <c r="I66" s="336"/>
      <c r="J66" s="336"/>
      <c r="K66" s="336"/>
      <c r="L66" s="336"/>
      <c r="M66" s="336"/>
      <c r="N66" s="336"/>
      <c r="S66" s="336"/>
      <c r="V66" s="336"/>
      <c r="W66" s="336"/>
      <c r="X66" s="336"/>
      <c r="Y66" s="336"/>
      <c r="Z66" s="336"/>
      <c r="AA66" s="336"/>
      <c r="AB66" s="336"/>
      <c r="AC66" s="336"/>
    </row>
    <row r="67" spans="4:29">
      <c r="D67" s="336"/>
      <c r="G67" s="336"/>
      <c r="H67" s="336"/>
      <c r="I67" s="336"/>
      <c r="J67" s="336"/>
      <c r="K67" s="336"/>
      <c r="L67" s="336"/>
      <c r="M67" s="336"/>
      <c r="N67" s="336"/>
      <c r="S67" s="336"/>
      <c r="V67" s="336"/>
      <c r="W67" s="336"/>
      <c r="X67" s="336"/>
      <c r="Y67" s="336"/>
      <c r="Z67" s="336"/>
      <c r="AA67" s="336"/>
      <c r="AB67" s="336"/>
      <c r="AC67" s="336"/>
    </row>
    <row r="68" spans="4:29">
      <c r="D68" s="336"/>
      <c r="G68" s="336"/>
      <c r="H68" s="336"/>
      <c r="I68" s="336"/>
      <c r="J68" s="336"/>
      <c r="K68" s="336"/>
      <c r="L68" s="336"/>
      <c r="M68" s="336"/>
      <c r="N68" s="336"/>
      <c r="S68" s="336"/>
      <c r="V68" s="336"/>
      <c r="W68" s="336"/>
      <c r="X68" s="336"/>
      <c r="Y68" s="336"/>
      <c r="Z68" s="336"/>
      <c r="AA68" s="336"/>
      <c r="AB68" s="336"/>
      <c r="AC68" s="336"/>
    </row>
    <row r="69" spans="4:29">
      <c r="D69" s="336"/>
      <c r="G69" s="336"/>
      <c r="H69" s="336"/>
      <c r="I69" s="336"/>
      <c r="J69" s="336"/>
      <c r="K69" s="336"/>
      <c r="L69" s="336"/>
      <c r="M69" s="336"/>
      <c r="N69" s="336"/>
      <c r="S69" s="336"/>
      <c r="V69" s="336"/>
      <c r="W69" s="336"/>
      <c r="X69" s="336"/>
      <c r="Y69" s="336"/>
      <c r="Z69" s="336"/>
      <c r="AA69" s="336"/>
      <c r="AB69" s="336"/>
      <c r="AC69" s="336"/>
    </row>
    <row r="70" spans="4:29">
      <c r="D70" s="336"/>
      <c r="G70" s="336"/>
      <c r="H70" s="336"/>
      <c r="I70" s="336"/>
      <c r="J70" s="336"/>
      <c r="K70" s="336"/>
      <c r="L70" s="336"/>
      <c r="M70" s="336"/>
      <c r="N70" s="336"/>
      <c r="S70" s="336"/>
      <c r="V70" s="336"/>
      <c r="W70" s="336"/>
      <c r="X70" s="336"/>
      <c r="Y70" s="336"/>
      <c r="Z70" s="336"/>
      <c r="AA70" s="336"/>
      <c r="AB70" s="336"/>
      <c r="AC70" s="336"/>
    </row>
    <row r="71" spans="4:29">
      <c r="D71" s="336"/>
      <c r="G71" s="336"/>
      <c r="H71" s="336"/>
      <c r="I71" s="336"/>
      <c r="J71" s="336"/>
      <c r="K71" s="336"/>
      <c r="L71" s="336"/>
      <c r="M71" s="336"/>
      <c r="N71" s="336"/>
      <c r="S71" s="336"/>
      <c r="V71" s="336"/>
      <c r="W71" s="336"/>
      <c r="X71" s="336"/>
      <c r="Y71" s="336"/>
      <c r="Z71" s="336"/>
      <c r="AA71" s="336"/>
      <c r="AB71" s="336"/>
      <c r="AC71" s="336"/>
    </row>
    <row r="72" spans="4:29">
      <c r="D72" s="336"/>
      <c r="G72" s="336"/>
      <c r="H72" s="336"/>
      <c r="I72" s="336"/>
      <c r="J72" s="336"/>
      <c r="K72" s="336"/>
      <c r="L72" s="336"/>
      <c r="M72" s="336"/>
      <c r="N72" s="336"/>
      <c r="S72" s="336"/>
      <c r="V72" s="336"/>
      <c r="W72" s="336"/>
      <c r="X72" s="336"/>
      <c r="Y72" s="336"/>
      <c r="Z72" s="336"/>
      <c r="AA72" s="336"/>
      <c r="AB72" s="336"/>
      <c r="AC72" s="336"/>
    </row>
    <row r="73" spans="4:29">
      <c r="D73" s="336"/>
      <c r="G73" s="336"/>
      <c r="H73" s="336"/>
      <c r="I73" s="336"/>
      <c r="J73" s="336"/>
      <c r="K73" s="336"/>
      <c r="L73" s="336"/>
      <c r="M73" s="336"/>
      <c r="N73" s="336"/>
      <c r="S73" s="336"/>
      <c r="V73" s="336"/>
      <c r="W73" s="336"/>
      <c r="X73" s="336"/>
      <c r="Y73" s="336"/>
      <c r="Z73" s="336"/>
      <c r="AA73" s="336"/>
      <c r="AB73" s="336"/>
      <c r="AC73" s="336"/>
    </row>
    <row r="74" spans="4:29">
      <c r="D74" s="336"/>
      <c r="G74" s="336"/>
      <c r="H74" s="336"/>
      <c r="I74" s="336"/>
      <c r="J74" s="336"/>
      <c r="K74" s="336"/>
      <c r="L74" s="336"/>
      <c r="M74" s="336"/>
      <c r="N74" s="336"/>
      <c r="S74" s="336"/>
      <c r="V74" s="336"/>
      <c r="W74" s="336"/>
      <c r="X74" s="336"/>
      <c r="Y74" s="336"/>
      <c r="Z74" s="336"/>
      <c r="AA74" s="336"/>
      <c r="AB74" s="336"/>
      <c r="AC74" s="336"/>
    </row>
    <row r="75" spans="4:29">
      <c r="D75" s="336"/>
      <c r="G75" s="336"/>
      <c r="H75" s="336"/>
      <c r="I75" s="336"/>
      <c r="J75" s="336"/>
      <c r="K75" s="336"/>
      <c r="L75" s="336"/>
      <c r="M75" s="336"/>
      <c r="N75" s="336"/>
      <c r="S75" s="336"/>
      <c r="V75" s="336"/>
      <c r="W75" s="336"/>
      <c r="X75" s="336"/>
      <c r="Y75" s="336"/>
      <c r="Z75" s="336"/>
      <c r="AA75" s="336"/>
      <c r="AB75" s="336"/>
      <c r="AC75" s="336"/>
    </row>
    <row r="76" spans="4:29">
      <c r="D76" s="336"/>
      <c r="G76" s="336"/>
      <c r="H76" s="336"/>
      <c r="I76" s="336"/>
      <c r="J76" s="336"/>
      <c r="K76" s="336"/>
      <c r="L76" s="336"/>
      <c r="M76" s="336"/>
      <c r="N76" s="336"/>
      <c r="S76" s="336"/>
      <c r="V76" s="336"/>
      <c r="W76" s="336"/>
      <c r="X76" s="336"/>
      <c r="Y76" s="336"/>
      <c r="Z76" s="336"/>
      <c r="AA76" s="336"/>
      <c r="AB76" s="336"/>
      <c r="AC76" s="336"/>
    </row>
    <row r="77" spans="4:29">
      <c r="D77" s="336"/>
      <c r="G77" s="336"/>
      <c r="H77" s="336"/>
      <c r="I77" s="336"/>
      <c r="J77" s="336"/>
      <c r="K77" s="336"/>
      <c r="L77" s="336"/>
      <c r="M77" s="336"/>
      <c r="N77" s="336"/>
      <c r="S77" s="336"/>
      <c r="V77" s="336"/>
      <c r="W77" s="336"/>
      <c r="X77" s="336"/>
      <c r="Y77" s="336"/>
      <c r="Z77" s="336"/>
      <c r="AA77" s="336"/>
      <c r="AB77" s="336"/>
      <c r="AC77" s="336"/>
    </row>
    <row r="78" spans="4:29">
      <c r="D78" s="336"/>
      <c r="G78" s="336"/>
      <c r="H78" s="336"/>
      <c r="I78" s="336"/>
      <c r="J78" s="336"/>
      <c r="K78" s="336"/>
      <c r="L78" s="336"/>
      <c r="M78" s="336"/>
      <c r="N78" s="336"/>
      <c r="S78" s="336"/>
      <c r="V78" s="336"/>
      <c r="W78" s="336"/>
      <c r="X78" s="336"/>
      <c r="Y78" s="336"/>
      <c r="Z78" s="336"/>
      <c r="AA78" s="336"/>
      <c r="AB78" s="336"/>
      <c r="AC78" s="336"/>
    </row>
    <row r="79" spans="4:29">
      <c r="D79" s="336"/>
      <c r="G79" s="336"/>
      <c r="H79" s="336"/>
      <c r="I79" s="336"/>
      <c r="J79" s="336"/>
      <c r="K79" s="336"/>
      <c r="L79" s="336"/>
      <c r="M79" s="336"/>
      <c r="N79" s="336"/>
      <c r="S79" s="336"/>
      <c r="V79" s="336"/>
      <c r="W79" s="336"/>
      <c r="X79" s="336"/>
      <c r="Y79" s="336"/>
      <c r="Z79" s="336"/>
      <c r="AA79" s="336"/>
      <c r="AB79" s="336"/>
      <c r="AC79" s="336"/>
    </row>
    <row r="80" spans="4:29">
      <c r="D80" s="336"/>
      <c r="G80" s="336"/>
      <c r="H80" s="336"/>
      <c r="I80" s="336"/>
      <c r="J80" s="336"/>
      <c r="K80" s="336"/>
      <c r="L80" s="336"/>
      <c r="M80" s="336"/>
      <c r="N80" s="336"/>
      <c r="S80" s="336"/>
      <c r="V80" s="336"/>
      <c r="W80" s="336"/>
      <c r="X80" s="336"/>
      <c r="Y80" s="336"/>
      <c r="Z80" s="336"/>
      <c r="AA80" s="336"/>
      <c r="AB80" s="336"/>
      <c r="AC80" s="336"/>
    </row>
    <row r="81" spans="4:29">
      <c r="D81" s="336"/>
      <c r="G81" s="336"/>
      <c r="H81" s="336"/>
      <c r="I81" s="336"/>
      <c r="J81" s="336"/>
      <c r="K81" s="336"/>
      <c r="L81" s="336"/>
      <c r="M81" s="336"/>
      <c r="N81" s="336"/>
      <c r="S81" s="336"/>
      <c r="V81" s="336"/>
      <c r="W81" s="336"/>
      <c r="X81" s="336"/>
      <c r="Y81" s="336"/>
      <c r="Z81" s="336"/>
      <c r="AA81" s="336"/>
      <c r="AB81" s="336"/>
      <c r="AC81" s="336"/>
    </row>
    <row r="82" spans="4:29">
      <c r="D82" s="336"/>
      <c r="G82" s="336"/>
      <c r="H82" s="336"/>
      <c r="I82" s="336"/>
      <c r="J82" s="336"/>
      <c r="K82" s="336"/>
      <c r="L82" s="336"/>
      <c r="M82" s="336"/>
      <c r="N82" s="336"/>
      <c r="S82" s="336"/>
      <c r="V82" s="336"/>
      <c r="W82" s="336"/>
      <c r="X82" s="336"/>
      <c r="Y82" s="336"/>
      <c r="Z82" s="336"/>
      <c r="AA82" s="336"/>
      <c r="AB82" s="336"/>
      <c r="AC82" s="336"/>
    </row>
    <row r="83" spans="4:29">
      <c r="D83" s="336"/>
      <c r="G83" s="336"/>
      <c r="H83" s="336"/>
      <c r="I83" s="336"/>
      <c r="J83" s="336"/>
      <c r="K83" s="336"/>
      <c r="L83" s="336"/>
      <c r="M83" s="336"/>
      <c r="N83" s="336"/>
      <c r="S83" s="336"/>
      <c r="V83" s="336"/>
      <c r="W83" s="336"/>
      <c r="X83" s="336"/>
      <c r="Y83" s="336"/>
      <c r="Z83" s="336"/>
      <c r="AA83" s="336"/>
      <c r="AB83" s="336"/>
      <c r="AC83" s="336"/>
    </row>
    <row r="84" spans="4:29">
      <c r="D84" s="336"/>
      <c r="G84" s="336"/>
      <c r="H84" s="336"/>
      <c r="I84" s="336"/>
      <c r="J84" s="336"/>
      <c r="K84" s="336"/>
      <c r="L84" s="336"/>
      <c r="M84" s="336"/>
      <c r="N84" s="336"/>
      <c r="S84" s="336"/>
      <c r="V84" s="336"/>
      <c r="W84" s="336"/>
      <c r="X84" s="336"/>
      <c r="Y84" s="336"/>
      <c r="Z84" s="336"/>
      <c r="AA84" s="336"/>
      <c r="AB84" s="336"/>
      <c r="AC84" s="336"/>
    </row>
    <row r="85" spans="4:29">
      <c r="D85" s="336"/>
      <c r="G85" s="336"/>
      <c r="H85" s="336"/>
      <c r="I85" s="336"/>
      <c r="J85" s="336"/>
      <c r="K85" s="336"/>
      <c r="L85" s="336"/>
      <c r="M85" s="336"/>
      <c r="N85" s="336"/>
      <c r="S85" s="336"/>
      <c r="V85" s="336"/>
      <c r="W85" s="336"/>
      <c r="X85" s="336"/>
      <c r="Y85" s="336"/>
      <c r="Z85" s="336"/>
      <c r="AA85" s="336"/>
      <c r="AB85" s="336"/>
      <c r="AC85" s="336"/>
    </row>
    <row r="86" spans="4:29">
      <c r="D86" s="336"/>
      <c r="G86" s="336"/>
      <c r="H86" s="336"/>
      <c r="I86" s="336"/>
      <c r="J86" s="336"/>
      <c r="K86" s="336"/>
      <c r="L86" s="336"/>
      <c r="M86" s="336"/>
      <c r="N86" s="336"/>
      <c r="S86" s="336"/>
      <c r="V86" s="336"/>
      <c r="W86" s="336"/>
      <c r="X86" s="336"/>
      <c r="Y86" s="336"/>
      <c r="Z86" s="336"/>
      <c r="AA86" s="336"/>
      <c r="AB86" s="336"/>
      <c r="AC86" s="336"/>
    </row>
    <row r="87" spans="4:29">
      <c r="D87" s="336"/>
      <c r="G87" s="336"/>
      <c r="H87" s="336"/>
      <c r="I87" s="336"/>
      <c r="J87" s="336"/>
      <c r="K87" s="336"/>
      <c r="L87" s="336"/>
      <c r="M87" s="336"/>
      <c r="N87" s="336"/>
      <c r="S87" s="336"/>
      <c r="V87" s="336"/>
      <c r="W87" s="336"/>
      <c r="X87" s="336"/>
      <c r="Y87" s="336"/>
      <c r="Z87" s="336"/>
      <c r="AA87" s="336"/>
      <c r="AB87" s="336"/>
      <c r="AC87" s="336"/>
    </row>
    <row r="88" spans="4:29">
      <c r="D88" s="336"/>
      <c r="G88" s="336"/>
      <c r="H88" s="336"/>
      <c r="I88" s="336"/>
      <c r="J88" s="336"/>
      <c r="K88" s="336"/>
      <c r="L88" s="336"/>
      <c r="M88" s="336"/>
      <c r="N88" s="336"/>
      <c r="S88" s="336"/>
      <c r="V88" s="336"/>
      <c r="W88" s="336"/>
      <c r="X88" s="336"/>
      <c r="Y88" s="336"/>
      <c r="Z88" s="336"/>
      <c r="AA88" s="336"/>
      <c r="AB88" s="336"/>
      <c r="AC88" s="336"/>
    </row>
    <row r="89" spans="4:29">
      <c r="D89" s="336"/>
      <c r="G89" s="336"/>
      <c r="H89" s="336"/>
      <c r="I89" s="336"/>
      <c r="J89" s="336"/>
      <c r="K89" s="336"/>
      <c r="L89" s="336"/>
      <c r="M89" s="336"/>
      <c r="N89" s="336"/>
      <c r="S89" s="336"/>
      <c r="V89" s="336"/>
      <c r="W89" s="336"/>
      <c r="X89" s="336"/>
      <c r="Y89" s="336"/>
      <c r="Z89" s="336"/>
      <c r="AA89" s="336"/>
      <c r="AB89" s="336"/>
      <c r="AC89" s="336"/>
    </row>
    <row r="90" spans="4:29">
      <c r="D90" s="336"/>
      <c r="G90" s="336"/>
      <c r="H90" s="336"/>
      <c r="I90" s="336"/>
      <c r="J90" s="336"/>
      <c r="K90" s="336"/>
      <c r="L90" s="336"/>
      <c r="M90" s="336"/>
      <c r="N90" s="336"/>
      <c r="S90" s="336"/>
      <c r="V90" s="336"/>
      <c r="W90" s="336"/>
      <c r="X90" s="336"/>
      <c r="Y90" s="336"/>
      <c r="Z90" s="336"/>
      <c r="AA90" s="336"/>
      <c r="AB90" s="336"/>
      <c r="AC90" s="336"/>
    </row>
    <row r="91" spans="4:29">
      <c r="D91" s="336"/>
      <c r="G91" s="336"/>
      <c r="H91" s="336"/>
      <c r="I91" s="336"/>
      <c r="J91" s="336"/>
      <c r="K91" s="336"/>
      <c r="L91" s="336"/>
      <c r="M91" s="336"/>
      <c r="N91" s="336"/>
      <c r="S91" s="336"/>
      <c r="V91" s="336"/>
      <c r="W91" s="336"/>
      <c r="X91" s="336"/>
      <c r="Y91" s="336"/>
      <c r="Z91" s="336"/>
      <c r="AA91" s="336"/>
      <c r="AB91" s="336"/>
      <c r="AC91" s="336"/>
    </row>
    <row r="92" spans="4:29">
      <c r="D92" s="336"/>
      <c r="G92" s="336"/>
      <c r="H92" s="336"/>
      <c r="I92" s="336"/>
      <c r="J92" s="336"/>
      <c r="K92" s="336"/>
      <c r="L92" s="336"/>
      <c r="M92" s="336"/>
      <c r="N92" s="336"/>
      <c r="S92" s="336"/>
      <c r="V92" s="336"/>
      <c r="W92" s="336"/>
      <c r="X92" s="336"/>
      <c r="Y92" s="336"/>
      <c r="Z92" s="336"/>
      <c r="AA92" s="336"/>
      <c r="AB92" s="336"/>
      <c r="AC92" s="336"/>
    </row>
    <row r="93" spans="4:29">
      <c r="D93" s="336"/>
      <c r="G93" s="336"/>
      <c r="H93" s="336"/>
      <c r="I93" s="336"/>
      <c r="J93" s="336"/>
      <c r="K93" s="336"/>
      <c r="L93" s="336"/>
      <c r="M93" s="336"/>
      <c r="N93" s="336"/>
      <c r="S93" s="336"/>
      <c r="V93" s="336"/>
      <c r="W93" s="336"/>
      <c r="X93" s="336"/>
      <c r="Y93" s="336"/>
      <c r="Z93" s="336"/>
      <c r="AA93" s="336"/>
      <c r="AB93" s="336"/>
      <c r="AC93" s="336"/>
    </row>
    <row r="94" spans="4:29">
      <c r="D94" s="336"/>
      <c r="G94" s="336"/>
      <c r="H94" s="336"/>
      <c r="I94" s="336"/>
      <c r="J94" s="336"/>
      <c r="K94" s="336"/>
      <c r="L94" s="336"/>
      <c r="M94" s="336"/>
      <c r="N94" s="336"/>
      <c r="S94" s="336"/>
      <c r="V94" s="336"/>
      <c r="W94" s="336"/>
      <c r="X94" s="336"/>
      <c r="Y94" s="336"/>
      <c r="Z94" s="336"/>
      <c r="AA94" s="336"/>
      <c r="AB94" s="336"/>
      <c r="AC94" s="336"/>
    </row>
    <row r="95" spans="4:29">
      <c r="D95" s="336"/>
      <c r="G95" s="336"/>
      <c r="H95" s="336"/>
      <c r="I95" s="336"/>
      <c r="J95" s="336"/>
      <c r="K95" s="336"/>
      <c r="L95" s="336"/>
      <c r="M95" s="336"/>
      <c r="N95" s="336"/>
      <c r="S95" s="336"/>
      <c r="V95" s="336"/>
      <c r="W95" s="336"/>
      <c r="X95" s="336"/>
      <c r="Y95" s="336"/>
      <c r="Z95" s="336"/>
      <c r="AA95" s="336"/>
      <c r="AB95" s="336"/>
      <c r="AC95" s="336"/>
    </row>
    <row r="96" spans="4:29">
      <c r="D96" s="336"/>
      <c r="G96" s="336"/>
      <c r="H96" s="336"/>
      <c r="I96" s="336"/>
      <c r="J96" s="336"/>
      <c r="K96" s="336"/>
      <c r="L96" s="336"/>
      <c r="M96" s="336"/>
      <c r="N96" s="336"/>
      <c r="S96" s="336"/>
      <c r="V96" s="336"/>
      <c r="W96" s="336"/>
      <c r="X96" s="336"/>
      <c r="Y96" s="336"/>
      <c r="Z96" s="336"/>
      <c r="AA96" s="336"/>
      <c r="AB96" s="336"/>
      <c r="AC96" s="336"/>
    </row>
    <row r="97" spans="4:29">
      <c r="D97" s="336"/>
      <c r="G97" s="336"/>
      <c r="H97" s="336"/>
      <c r="I97" s="336"/>
      <c r="J97" s="336"/>
      <c r="K97" s="336"/>
      <c r="L97" s="336"/>
      <c r="M97" s="336"/>
      <c r="N97" s="336"/>
      <c r="S97" s="336"/>
      <c r="V97" s="336"/>
      <c r="W97" s="336"/>
      <c r="X97" s="336"/>
      <c r="Y97" s="336"/>
      <c r="Z97" s="336"/>
      <c r="AA97" s="336"/>
      <c r="AB97" s="336"/>
      <c r="AC97" s="336"/>
    </row>
    <row r="98" spans="4:29">
      <c r="D98" s="336"/>
      <c r="G98" s="336"/>
      <c r="H98" s="336"/>
      <c r="I98" s="336"/>
      <c r="J98" s="336"/>
      <c r="K98" s="336"/>
      <c r="L98" s="336"/>
      <c r="M98" s="336"/>
      <c r="N98" s="336"/>
      <c r="S98" s="336"/>
      <c r="V98" s="336"/>
      <c r="W98" s="336"/>
      <c r="X98" s="336"/>
      <c r="Y98" s="336"/>
      <c r="Z98" s="336"/>
      <c r="AA98" s="336"/>
      <c r="AB98" s="336"/>
      <c r="AC98" s="336"/>
    </row>
    <row r="99" spans="4:29">
      <c r="D99" s="336"/>
      <c r="G99" s="336"/>
      <c r="H99" s="336"/>
      <c r="I99" s="336"/>
      <c r="J99" s="336"/>
      <c r="K99" s="336"/>
      <c r="L99" s="336"/>
      <c r="M99" s="336"/>
      <c r="N99" s="336"/>
      <c r="S99" s="336"/>
      <c r="V99" s="336"/>
      <c r="W99" s="336"/>
      <c r="X99" s="336"/>
      <c r="Y99" s="336"/>
      <c r="Z99" s="336"/>
      <c r="AA99" s="336"/>
      <c r="AB99" s="336"/>
      <c r="AC99" s="336"/>
    </row>
    <row r="100" spans="4:29">
      <c r="D100" s="336"/>
      <c r="G100" s="336"/>
      <c r="H100" s="336"/>
      <c r="I100" s="336"/>
      <c r="J100" s="336"/>
      <c r="K100" s="336"/>
      <c r="L100" s="336"/>
      <c r="M100" s="336"/>
      <c r="N100" s="336"/>
      <c r="S100" s="336"/>
      <c r="V100" s="336"/>
      <c r="W100" s="336"/>
      <c r="X100" s="336"/>
      <c r="Y100" s="336"/>
      <c r="Z100" s="336"/>
      <c r="AA100" s="336"/>
      <c r="AB100" s="336"/>
      <c r="AC100" s="336"/>
    </row>
    <row r="101" spans="4:29">
      <c r="D101" s="336"/>
      <c r="G101" s="336"/>
      <c r="H101" s="336"/>
      <c r="I101" s="336"/>
      <c r="J101" s="336"/>
      <c r="K101" s="336"/>
      <c r="L101" s="336"/>
      <c r="M101" s="336"/>
      <c r="N101" s="336"/>
      <c r="S101" s="336"/>
      <c r="V101" s="336"/>
      <c r="W101" s="336"/>
      <c r="X101" s="336"/>
      <c r="Y101" s="336"/>
      <c r="Z101" s="336"/>
      <c r="AA101" s="336"/>
      <c r="AB101" s="336"/>
      <c r="AC101" s="336"/>
    </row>
    <row r="102" spans="4:29">
      <c r="D102" s="336"/>
      <c r="G102" s="336"/>
      <c r="H102" s="336"/>
      <c r="I102" s="336"/>
      <c r="J102" s="336"/>
      <c r="K102" s="336"/>
      <c r="L102" s="336"/>
      <c r="M102" s="336"/>
      <c r="N102" s="336"/>
      <c r="S102" s="336"/>
      <c r="V102" s="336"/>
      <c r="W102" s="336"/>
      <c r="X102" s="336"/>
      <c r="Y102" s="336"/>
      <c r="Z102" s="336"/>
      <c r="AA102" s="336"/>
      <c r="AB102" s="336"/>
      <c r="AC102" s="336"/>
    </row>
    <row r="103" spans="4:29">
      <c r="D103" s="336"/>
      <c r="G103" s="336"/>
      <c r="H103" s="336"/>
      <c r="I103" s="336"/>
      <c r="J103" s="336"/>
      <c r="K103" s="336"/>
      <c r="L103" s="336"/>
      <c r="M103" s="336"/>
      <c r="N103" s="336"/>
      <c r="S103" s="336"/>
      <c r="V103" s="336"/>
      <c r="W103" s="336"/>
      <c r="X103" s="336"/>
      <c r="Y103" s="336"/>
      <c r="Z103" s="336"/>
      <c r="AA103" s="336"/>
      <c r="AB103" s="336"/>
      <c r="AC103" s="336"/>
    </row>
    <row r="104" spans="4:29">
      <c r="D104" s="336"/>
      <c r="G104" s="336"/>
      <c r="H104" s="336"/>
      <c r="I104" s="336"/>
      <c r="J104" s="336"/>
      <c r="K104" s="336"/>
      <c r="L104" s="336"/>
      <c r="M104" s="336"/>
      <c r="N104" s="336"/>
      <c r="S104" s="336"/>
      <c r="V104" s="336"/>
      <c r="W104" s="336"/>
      <c r="X104" s="336"/>
      <c r="Y104" s="336"/>
      <c r="Z104" s="336"/>
      <c r="AA104" s="336"/>
      <c r="AB104" s="336"/>
      <c r="AC104" s="336"/>
    </row>
    <row r="105" spans="4:29">
      <c r="D105" s="336"/>
      <c r="G105" s="336"/>
      <c r="H105" s="336"/>
      <c r="I105" s="336"/>
      <c r="J105" s="336"/>
      <c r="K105" s="336"/>
      <c r="L105" s="336"/>
      <c r="M105" s="336"/>
      <c r="N105" s="336"/>
      <c r="S105" s="336"/>
      <c r="V105" s="336"/>
      <c r="W105" s="336"/>
      <c r="X105" s="336"/>
      <c r="Y105" s="336"/>
      <c r="Z105" s="336"/>
      <c r="AA105" s="336"/>
      <c r="AB105" s="336"/>
      <c r="AC105" s="336"/>
    </row>
    <row r="106" spans="4:29">
      <c r="D106" s="336"/>
      <c r="G106" s="336"/>
      <c r="H106" s="336"/>
      <c r="I106" s="336"/>
      <c r="J106" s="336"/>
      <c r="K106" s="336"/>
      <c r="L106" s="336"/>
      <c r="M106" s="336"/>
      <c r="N106" s="336"/>
      <c r="S106" s="336"/>
      <c r="V106" s="336"/>
      <c r="W106" s="336"/>
      <c r="X106" s="336"/>
      <c r="Y106" s="336"/>
      <c r="Z106" s="336"/>
      <c r="AA106" s="336"/>
      <c r="AB106" s="336"/>
      <c r="AC106" s="336"/>
    </row>
    <row r="107" spans="4:29">
      <c r="D107" s="336"/>
      <c r="G107" s="336"/>
      <c r="H107" s="336"/>
      <c r="I107" s="336"/>
      <c r="J107" s="336"/>
      <c r="K107" s="336"/>
      <c r="L107" s="336"/>
      <c r="M107" s="336"/>
      <c r="N107" s="336"/>
      <c r="S107" s="336"/>
      <c r="V107" s="336"/>
      <c r="W107" s="336"/>
      <c r="X107" s="336"/>
      <c r="Y107" s="336"/>
      <c r="Z107" s="336"/>
      <c r="AA107" s="336"/>
      <c r="AB107" s="336"/>
      <c r="AC107" s="336"/>
    </row>
    <row r="108" spans="4:29">
      <c r="D108" s="336"/>
      <c r="G108" s="336"/>
      <c r="H108" s="336"/>
      <c r="I108" s="336"/>
      <c r="J108" s="336"/>
      <c r="K108" s="336"/>
      <c r="L108" s="336"/>
      <c r="M108" s="336"/>
      <c r="N108" s="336"/>
      <c r="S108" s="336"/>
      <c r="V108" s="336"/>
      <c r="W108" s="336"/>
      <c r="X108" s="336"/>
      <c r="Y108" s="336"/>
      <c r="Z108" s="336"/>
      <c r="AA108" s="336"/>
      <c r="AB108" s="336"/>
      <c r="AC108" s="336"/>
    </row>
    <row r="109" spans="4:29">
      <c r="D109" s="336"/>
      <c r="G109" s="336"/>
      <c r="H109" s="336"/>
      <c r="I109" s="336"/>
      <c r="J109" s="336"/>
      <c r="K109" s="336"/>
      <c r="L109" s="336"/>
      <c r="M109" s="336"/>
      <c r="N109" s="336"/>
      <c r="S109" s="336"/>
      <c r="V109" s="336"/>
      <c r="W109" s="336"/>
      <c r="X109" s="336"/>
      <c r="Y109" s="336"/>
      <c r="Z109" s="336"/>
      <c r="AA109" s="336"/>
      <c r="AB109" s="336"/>
      <c r="AC109" s="336"/>
    </row>
    <row r="110" spans="4:29">
      <c r="D110" s="336"/>
      <c r="G110" s="336"/>
      <c r="H110" s="336"/>
      <c r="I110" s="336"/>
      <c r="J110" s="336"/>
      <c r="K110" s="336"/>
      <c r="L110" s="336"/>
      <c r="M110" s="336"/>
      <c r="N110" s="336"/>
      <c r="S110" s="336"/>
      <c r="V110" s="336"/>
      <c r="W110" s="336"/>
      <c r="X110" s="336"/>
      <c r="Y110" s="336"/>
      <c r="Z110" s="336"/>
      <c r="AA110" s="336"/>
      <c r="AB110" s="336"/>
      <c r="AC110" s="336"/>
    </row>
    <row r="111" spans="4:29">
      <c r="D111" s="336"/>
      <c r="G111" s="336"/>
      <c r="H111" s="336"/>
      <c r="I111" s="336"/>
      <c r="J111" s="336"/>
      <c r="K111" s="336"/>
      <c r="L111" s="336"/>
      <c r="M111" s="336"/>
      <c r="N111" s="336"/>
      <c r="S111" s="336"/>
      <c r="V111" s="336"/>
      <c r="W111" s="336"/>
      <c r="X111" s="336"/>
      <c r="Y111" s="336"/>
      <c r="Z111" s="336"/>
      <c r="AA111" s="336"/>
      <c r="AB111" s="336"/>
      <c r="AC111" s="336"/>
    </row>
    <row r="112" spans="4:29">
      <c r="D112" s="336"/>
      <c r="G112" s="336"/>
      <c r="H112" s="336"/>
      <c r="I112" s="336"/>
      <c r="J112" s="336"/>
      <c r="K112" s="336"/>
      <c r="L112" s="336"/>
      <c r="M112" s="336"/>
      <c r="N112" s="336"/>
      <c r="S112" s="336"/>
      <c r="V112" s="336"/>
      <c r="W112" s="336"/>
      <c r="X112" s="336"/>
      <c r="Y112" s="336"/>
      <c r="Z112" s="336"/>
      <c r="AA112" s="336"/>
      <c r="AB112" s="336"/>
      <c r="AC112" s="336"/>
    </row>
    <row r="113" spans="4:29">
      <c r="D113" s="336"/>
      <c r="G113" s="336"/>
      <c r="H113" s="336"/>
      <c r="I113" s="336"/>
      <c r="J113" s="336"/>
      <c r="K113" s="336"/>
      <c r="L113" s="336"/>
      <c r="M113" s="336"/>
      <c r="N113" s="336"/>
      <c r="S113" s="336"/>
      <c r="V113" s="336"/>
      <c r="W113" s="336"/>
      <c r="X113" s="336"/>
      <c r="Y113" s="336"/>
      <c r="Z113" s="336"/>
      <c r="AA113" s="336"/>
      <c r="AB113" s="336"/>
      <c r="AC113" s="336"/>
    </row>
    <row r="114" spans="4:29">
      <c r="D114" s="336"/>
      <c r="G114" s="336"/>
      <c r="H114" s="336"/>
      <c r="I114" s="336"/>
      <c r="J114" s="336"/>
      <c r="K114" s="336"/>
      <c r="L114" s="336"/>
      <c r="M114" s="336"/>
      <c r="N114" s="336"/>
      <c r="S114" s="336"/>
      <c r="V114" s="336"/>
      <c r="W114" s="336"/>
      <c r="X114" s="336"/>
      <c r="Y114" s="336"/>
      <c r="Z114" s="336"/>
      <c r="AA114" s="336"/>
      <c r="AB114" s="336"/>
      <c r="AC114" s="336"/>
    </row>
    <row r="115" spans="4:29">
      <c r="D115" s="336"/>
      <c r="G115" s="336"/>
      <c r="H115" s="336"/>
      <c r="I115" s="336"/>
      <c r="J115" s="336"/>
      <c r="K115" s="336"/>
      <c r="L115" s="336"/>
      <c r="M115" s="336"/>
      <c r="N115" s="336"/>
      <c r="S115" s="336"/>
      <c r="V115" s="336"/>
      <c r="W115" s="336"/>
      <c r="X115" s="336"/>
      <c r="Y115" s="336"/>
      <c r="Z115" s="336"/>
      <c r="AA115" s="336"/>
      <c r="AB115" s="336"/>
      <c r="AC115" s="336"/>
    </row>
    <row r="116" spans="4:29">
      <c r="D116" s="336"/>
      <c r="G116" s="336"/>
      <c r="H116" s="336"/>
      <c r="I116" s="336"/>
      <c r="J116" s="336"/>
      <c r="K116" s="336"/>
      <c r="L116" s="336"/>
      <c r="M116" s="336"/>
      <c r="N116" s="336"/>
      <c r="S116" s="336"/>
      <c r="V116" s="336"/>
      <c r="W116" s="336"/>
      <c r="X116" s="336"/>
      <c r="Y116" s="336"/>
      <c r="Z116" s="336"/>
      <c r="AA116" s="336"/>
      <c r="AB116" s="336"/>
      <c r="AC116" s="336"/>
    </row>
    <row r="117" spans="4:29">
      <c r="D117" s="336"/>
      <c r="G117" s="336"/>
      <c r="H117" s="336"/>
      <c r="I117" s="336"/>
      <c r="J117" s="336"/>
      <c r="K117" s="336"/>
      <c r="L117" s="336"/>
      <c r="M117" s="336"/>
      <c r="N117" s="336"/>
      <c r="S117" s="336"/>
      <c r="V117" s="336"/>
      <c r="W117" s="336"/>
      <c r="X117" s="336"/>
      <c r="Y117" s="336"/>
      <c r="Z117" s="336"/>
      <c r="AA117" s="336"/>
      <c r="AB117" s="336"/>
      <c r="AC117" s="336"/>
    </row>
    <row r="118" spans="4:29">
      <c r="D118" s="336"/>
      <c r="G118" s="336"/>
      <c r="H118" s="336"/>
      <c r="I118" s="336"/>
      <c r="J118" s="336"/>
      <c r="K118" s="336"/>
      <c r="L118" s="336"/>
      <c r="M118" s="336"/>
      <c r="N118" s="336"/>
      <c r="S118" s="336"/>
      <c r="V118" s="336"/>
      <c r="W118" s="336"/>
      <c r="X118" s="336"/>
      <c r="Y118" s="336"/>
      <c r="Z118" s="336"/>
      <c r="AA118" s="336"/>
      <c r="AB118" s="336"/>
      <c r="AC118" s="336"/>
    </row>
    <row r="119" spans="4:29">
      <c r="D119" s="336"/>
      <c r="G119" s="336"/>
      <c r="H119" s="336"/>
      <c r="I119" s="336"/>
      <c r="J119" s="336"/>
      <c r="K119" s="336"/>
      <c r="L119" s="336"/>
      <c r="M119" s="336"/>
      <c r="N119" s="336"/>
      <c r="S119" s="336"/>
      <c r="V119" s="336"/>
      <c r="W119" s="336"/>
      <c r="X119" s="336"/>
      <c r="Y119" s="336"/>
      <c r="Z119" s="336"/>
      <c r="AA119" s="336"/>
      <c r="AB119" s="336"/>
      <c r="AC119" s="336"/>
    </row>
    <row r="120" spans="4:29">
      <c r="D120" s="336"/>
      <c r="G120" s="336"/>
      <c r="H120" s="336"/>
      <c r="I120" s="336"/>
      <c r="J120" s="336"/>
      <c r="K120" s="336"/>
      <c r="L120" s="336"/>
      <c r="M120" s="336"/>
      <c r="N120" s="336"/>
      <c r="S120" s="336"/>
      <c r="V120" s="336"/>
      <c r="W120" s="336"/>
      <c r="X120" s="336"/>
      <c r="Y120" s="336"/>
      <c r="Z120" s="336"/>
      <c r="AA120" s="336"/>
      <c r="AB120" s="336"/>
      <c r="AC120" s="336"/>
    </row>
    <row r="121" spans="4:29">
      <c r="D121" s="336"/>
      <c r="G121" s="336"/>
      <c r="H121" s="336"/>
      <c r="I121" s="336"/>
      <c r="J121" s="336"/>
      <c r="K121" s="336"/>
      <c r="L121" s="336"/>
      <c r="M121" s="336"/>
      <c r="N121" s="336"/>
      <c r="S121" s="336"/>
      <c r="V121" s="336"/>
      <c r="W121" s="336"/>
      <c r="X121" s="336"/>
      <c r="Y121" s="336"/>
      <c r="Z121" s="336"/>
      <c r="AA121" s="336"/>
      <c r="AB121" s="336"/>
      <c r="AC121" s="336"/>
    </row>
    <row r="122" spans="4:29">
      <c r="D122" s="336"/>
      <c r="G122" s="336"/>
      <c r="H122" s="336"/>
      <c r="I122" s="336"/>
      <c r="J122" s="336"/>
      <c r="K122" s="336"/>
      <c r="L122" s="336"/>
      <c r="M122" s="336"/>
      <c r="N122" s="336"/>
      <c r="S122" s="336"/>
      <c r="V122" s="336"/>
      <c r="W122" s="336"/>
      <c r="X122" s="336"/>
      <c r="Y122" s="336"/>
      <c r="Z122" s="336"/>
      <c r="AA122" s="336"/>
      <c r="AB122" s="336"/>
      <c r="AC122" s="336"/>
    </row>
    <row r="123" spans="4:29">
      <c r="D123" s="336"/>
      <c r="G123" s="336"/>
      <c r="H123" s="336"/>
      <c r="I123" s="336"/>
      <c r="J123" s="336"/>
      <c r="K123" s="336"/>
      <c r="L123" s="336"/>
      <c r="M123" s="336"/>
      <c r="N123" s="336"/>
      <c r="S123" s="336"/>
      <c r="V123" s="336"/>
      <c r="W123" s="336"/>
      <c r="X123" s="336"/>
      <c r="Y123" s="336"/>
      <c r="Z123" s="336"/>
      <c r="AA123" s="336"/>
      <c r="AB123" s="336"/>
      <c r="AC123" s="336"/>
    </row>
    <row r="124" spans="4:29">
      <c r="D124" s="336"/>
      <c r="G124" s="336"/>
      <c r="H124" s="336"/>
      <c r="I124" s="336"/>
      <c r="J124" s="336"/>
      <c r="K124" s="336"/>
      <c r="L124" s="336"/>
      <c r="M124" s="336"/>
      <c r="N124" s="336"/>
      <c r="S124" s="336"/>
      <c r="V124" s="336"/>
      <c r="W124" s="336"/>
      <c r="X124" s="336"/>
      <c r="Y124" s="336"/>
      <c r="Z124" s="336"/>
      <c r="AA124" s="336"/>
      <c r="AB124" s="336"/>
      <c r="AC124" s="336"/>
    </row>
    <row r="125" spans="4:29">
      <c r="D125" s="336"/>
      <c r="G125" s="336"/>
      <c r="H125" s="336"/>
      <c r="I125" s="336"/>
      <c r="J125" s="336"/>
      <c r="K125" s="336"/>
      <c r="L125" s="336"/>
      <c r="M125" s="336"/>
      <c r="N125" s="336"/>
      <c r="S125" s="336"/>
      <c r="V125" s="336"/>
      <c r="W125" s="336"/>
      <c r="X125" s="336"/>
      <c r="Y125" s="336"/>
      <c r="Z125" s="336"/>
      <c r="AA125" s="336"/>
      <c r="AB125" s="336"/>
      <c r="AC125" s="336"/>
    </row>
    <row r="126" spans="4:29">
      <c r="D126" s="336"/>
      <c r="G126" s="336"/>
      <c r="H126" s="336"/>
      <c r="I126" s="336"/>
      <c r="J126" s="336"/>
      <c r="K126" s="336"/>
      <c r="L126" s="336"/>
      <c r="M126" s="336"/>
      <c r="N126" s="336"/>
      <c r="S126" s="336"/>
      <c r="V126" s="336"/>
      <c r="W126" s="336"/>
      <c r="X126" s="336"/>
      <c r="Y126" s="336"/>
      <c r="Z126" s="336"/>
      <c r="AA126" s="336"/>
      <c r="AB126" s="336"/>
      <c r="AC126" s="336"/>
    </row>
    <row r="127" spans="4:29">
      <c r="D127" s="336"/>
      <c r="G127" s="336"/>
      <c r="H127" s="336"/>
      <c r="I127" s="336"/>
      <c r="J127" s="336"/>
      <c r="K127" s="336"/>
      <c r="L127" s="336"/>
      <c r="M127" s="336"/>
      <c r="N127" s="336"/>
      <c r="S127" s="336"/>
      <c r="V127" s="336"/>
      <c r="W127" s="336"/>
      <c r="X127" s="336"/>
      <c r="Y127" s="336"/>
      <c r="Z127" s="336"/>
      <c r="AA127" s="336"/>
      <c r="AB127" s="336"/>
      <c r="AC127" s="336"/>
    </row>
    <row r="128" spans="4:29">
      <c r="D128" s="336"/>
      <c r="G128" s="336"/>
      <c r="H128" s="336"/>
      <c r="I128" s="336"/>
      <c r="J128" s="336"/>
      <c r="K128" s="336"/>
      <c r="L128" s="336"/>
      <c r="M128" s="336"/>
      <c r="N128" s="336"/>
      <c r="S128" s="336"/>
      <c r="V128" s="336"/>
      <c r="W128" s="336"/>
      <c r="X128" s="336"/>
      <c r="Y128" s="336"/>
      <c r="Z128" s="336"/>
      <c r="AA128" s="336"/>
      <c r="AB128" s="336"/>
      <c r="AC128" s="336"/>
    </row>
    <row r="129" spans="4:29">
      <c r="D129" s="336"/>
      <c r="G129" s="336"/>
      <c r="H129" s="336"/>
      <c r="I129" s="336"/>
      <c r="J129" s="336"/>
      <c r="K129" s="336"/>
      <c r="L129" s="336"/>
      <c r="M129" s="336"/>
      <c r="N129" s="336"/>
      <c r="S129" s="336"/>
      <c r="V129" s="336"/>
      <c r="W129" s="336"/>
      <c r="X129" s="336"/>
      <c r="Y129" s="336"/>
      <c r="Z129" s="336"/>
      <c r="AA129" s="336"/>
      <c r="AB129" s="336"/>
      <c r="AC129" s="336"/>
    </row>
    <row r="130" spans="4:29">
      <c r="D130" s="336"/>
      <c r="G130" s="336"/>
      <c r="H130" s="336"/>
      <c r="I130" s="336"/>
      <c r="J130" s="336"/>
      <c r="K130" s="336"/>
      <c r="L130" s="336"/>
      <c r="M130" s="336"/>
      <c r="N130" s="336"/>
      <c r="S130" s="336"/>
      <c r="V130" s="336"/>
      <c r="W130" s="336"/>
      <c r="X130" s="336"/>
      <c r="Y130" s="336"/>
      <c r="Z130" s="336"/>
      <c r="AA130" s="336"/>
      <c r="AB130" s="336"/>
      <c r="AC130" s="336"/>
    </row>
    <row r="131" spans="4:29">
      <c r="D131" s="336"/>
      <c r="G131" s="336"/>
      <c r="H131" s="336"/>
      <c r="I131" s="336"/>
      <c r="J131" s="336"/>
      <c r="K131" s="336"/>
      <c r="L131" s="336"/>
      <c r="M131" s="336"/>
      <c r="N131" s="336"/>
      <c r="S131" s="336"/>
      <c r="V131" s="336"/>
      <c r="W131" s="336"/>
      <c r="X131" s="336"/>
      <c r="Y131" s="336"/>
      <c r="Z131" s="336"/>
      <c r="AA131" s="336"/>
      <c r="AB131" s="336"/>
      <c r="AC131" s="336"/>
    </row>
    <row r="132" spans="4:29">
      <c r="D132" s="336"/>
      <c r="G132" s="336"/>
      <c r="H132" s="336"/>
      <c r="I132" s="336"/>
      <c r="J132" s="336"/>
      <c r="K132" s="336"/>
      <c r="L132" s="336"/>
      <c r="M132" s="336"/>
      <c r="N132" s="336"/>
      <c r="S132" s="336"/>
      <c r="V132" s="336"/>
      <c r="W132" s="336"/>
      <c r="X132" s="336"/>
      <c r="Y132" s="336"/>
      <c r="Z132" s="336"/>
      <c r="AA132" s="336"/>
      <c r="AB132" s="336"/>
      <c r="AC132" s="336"/>
    </row>
    <row r="133" spans="4:29">
      <c r="D133" s="336"/>
      <c r="G133" s="336"/>
      <c r="H133" s="336"/>
      <c r="I133" s="336"/>
      <c r="J133" s="336"/>
      <c r="K133" s="336"/>
      <c r="L133" s="336"/>
      <c r="M133" s="336"/>
      <c r="N133" s="336"/>
      <c r="S133" s="336"/>
      <c r="V133" s="336"/>
      <c r="W133" s="336"/>
      <c r="X133" s="336"/>
      <c r="Y133" s="336"/>
      <c r="Z133" s="336"/>
      <c r="AA133" s="336"/>
      <c r="AB133" s="336"/>
      <c r="AC133" s="336"/>
    </row>
    <row r="134" spans="4:29">
      <c r="D134" s="336"/>
      <c r="G134" s="336"/>
      <c r="H134" s="336"/>
      <c r="I134" s="336"/>
      <c r="J134" s="336"/>
      <c r="K134" s="336"/>
      <c r="L134" s="336"/>
      <c r="M134" s="336"/>
      <c r="N134" s="336"/>
      <c r="S134" s="336"/>
      <c r="V134" s="336"/>
      <c r="W134" s="336"/>
      <c r="X134" s="336"/>
      <c r="Y134" s="336"/>
      <c r="Z134" s="336"/>
      <c r="AA134" s="336"/>
      <c r="AB134" s="336"/>
      <c r="AC134" s="336"/>
    </row>
    <row r="135" spans="4:29">
      <c r="D135" s="336"/>
      <c r="G135" s="336"/>
      <c r="H135" s="336"/>
      <c r="I135" s="336"/>
      <c r="J135" s="336"/>
      <c r="K135" s="336"/>
      <c r="L135" s="336"/>
      <c r="M135" s="336"/>
      <c r="N135" s="336"/>
      <c r="S135" s="336"/>
      <c r="V135" s="336"/>
      <c r="W135" s="336"/>
      <c r="X135" s="336"/>
      <c r="Y135" s="336"/>
      <c r="Z135" s="336"/>
      <c r="AA135" s="336"/>
      <c r="AB135" s="336"/>
      <c r="AC135" s="336"/>
    </row>
    <row r="136" spans="4:29">
      <c r="D136" s="336"/>
      <c r="G136" s="336"/>
      <c r="H136" s="336"/>
      <c r="I136" s="336"/>
      <c r="J136" s="336"/>
      <c r="K136" s="336"/>
      <c r="L136" s="336"/>
      <c r="M136" s="336"/>
      <c r="N136" s="336"/>
      <c r="S136" s="336"/>
      <c r="V136" s="336"/>
      <c r="W136" s="336"/>
      <c r="X136" s="336"/>
      <c r="Y136" s="336"/>
      <c r="Z136" s="336"/>
      <c r="AA136" s="336"/>
      <c r="AB136" s="336"/>
      <c r="AC136" s="336"/>
    </row>
    <row r="137" spans="4:29">
      <c r="D137" s="336"/>
      <c r="G137" s="336"/>
      <c r="H137" s="336"/>
      <c r="I137" s="336"/>
      <c r="J137" s="336"/>
      <c r="K137" s="336"/>
      <c r="L137" s="336"/>
      <c r="M137" s="336"/>
      <c r="N137" s="336"/>
      <c r="S137" s="336"/>
      <c r="V137" s="336"/>
      <c r="W137" s="336"/>
      <c r="X137" s="336"/>
      <c r="Y137" s="336"/>
      <c r="Z137" s="336"/>
      <c r="AA137" s="336"/>
      <c r="AB137" s="336"/>
      <c r="AC137" s="336"/>
    </row>
    <row r="138" spans="4:29">
      <c r="D138" s="336"/>
      <c r="G138" s="336"/>
      <c r="H138" s="336"/>
      <c r="I138" s="336"/>
      <c r="J138" s="336"/>
      <c r="K138" s="336"/>
      <c r="L138" s="336"/>
      <c r="M138" s="336"/>
      <c r="N138" s="336"/>
      <c r="S138" s="336"/>
      <c r="V138" s="336"/>
      <c r="W138" s="336"/>
      <c r="X138" s="336"/>
      <c r="Y138" s="336"/>
      <c r="Z138" s="336"/>
      <c r="AA138" s="336"/>
      <c r="AB138" s="336"/>
      <c r="AC138" s="336"/>
    </row>
    <row r="139" spans="4:29">
      <c r="D139" s="336"/>
      <c r="G139" s="336"/>
      <c r="H139" s="336"/>
      <c r="I139" s="336"/>
      <c r="J139" s="336"/>
      <c r="K139" s="336"/>
      <c r="L139" s="336"/>
      <c r="M139" s="336"/>
      <c r="N139" s="336"/>
      <c r="S139" s="336"/>
      <c r="V139" s="336"/>
      <c r="W139" s="336"/>
      <c r="X139" s="336"/>
      <c r="Y139" s="336"/>
      <c r="Z139" s="336"/>
      <c r="AA139" s="336"/>
      <c r="AB139" s="336"/>
      <c r="AC139" s="336"/>
    </row>
    <row r="140" spans="4:29">
      <c r="D140" s="336"/>
      <c r="G140" s="336"/>
      <c r="H140" s="336"/>
      <c r="I140" s="336"/>
      <c r="J140" s="336"/>
      <c r="K140" s="336"/>
      <c r="L140" s="336"/>
      <c r="M140" s="336"/>
      <c r="N140" s="336"/>
      <c r="S140" s="336"/>
      <c r="V140" s="336"/>
      <c r="W140" s="336"/>
      <c r="X140" s="336"/>
      <c r="Y140" s="336"/>
      <c r="Z140" s="336"/>
      <c r="AA140" s="336"/>
      <c r="AB140" s="336"/>
      <c r="AC140" s="336"/>
    </row>
    <row r="141" spans="4:29">
      <c r="D141" s="336"/>
      <c r="G141" s="336"/>
      <c r="H141" s="336"/>
      <c r="I141" s="336"/>
      <c r="J141" s="336"/>
      <c r="K141" s="336"/>
      <c r="L141" s="336"/>
      <c r="M141" s="336"/>
      <c r="N141" s="336"/>
      <c r="S141" s="336"/>
      <c r="V141" s="336"/>
      <c r="W141" s="336"/>
      <c r="X141" s="336"/>
      <c r="Y141" s="336"/>
      <c r="Z141" s="336"/>
      <c r="AA141" s="336"/>
      <c r="AB141" s="336"/>
      <c r="AC141" s="336"/>
    </row>
    <row r="142" spans="4:29">
      <c r="D142" s="336"/>
      <c r="G142" s="336"/>
      <c r="H142" s="336"/>
      <c r="I142" s="336"/>
      <c r="J142" s="336"/>
      <c r="K142" s="336"/>
      <c r="L142" s="336"/>
      <c r="M142" s="336"/>
      <c r="N142" s="336"/>
      <c r="S142" s="336"/>
      <c r="V142" s="336"/>
      <c r="W142" s="336"/>
      <c r="X142" s="336"/>
      <c r="Y142" s="336"/>
      <c r="Z142" s="336"/>
      <c r="AA142" s="336"/>
      <c r="AB142" s="336"/>
      <c r="AC142" s="336"/>
    </row>
    <row r="143" spans="4:29">
      <c r="D143" s="336"/>
      <c r="G143" s="336"/>
      <c r="H143" s="336"/>
      <c r="I143" s="336"/>
      <c r="J143" s="336"/>
      <c r="K143" s="336"/>
      <c r="L143" s="336"/>
      <c r="M143" s="336"/>
      <c r="N143" s="336"/>
      <c r="S143" s="336"/>
      <c r="V143" s="336"/>
      <c r="W143" s="336"/>
      <c r="X143" s="336"/>
      <c r="Y143" s="336"/>
      <c r="Z143" s="336"/>
      <c r="AA143" s="336"/>
      <c r="AB143" s="336"/>
      <c r="AC143" s="336"/>
    </row>
    <row r="144" spans="4:29">
      <c r="D144" s="336"/>
      <c r="G144" s="336"/>
      <c r="H144" s="336"/>
      <c r="I144" s="336"/>
      <c r="J144" s="336"/>
      <c r="K144" s="336"/>
      <c r="L144" s="336"/>
      <c r="M144" s="336"/>
      <c r="N144" s="336"/>
      <c r="S144" s="336"/>
      <c r="V144" s="336"/>
      <c r="W144" s="336"/>
      <c r="X144" s="336"/>
      <c r="Y144" s="336"/>
      <c r="Z144" s="336"/>
      <c r="AA144" s="336"/>
      <c r="AB144" s="336"/>
      <c r="AC144" s="336"/>
    </row>
    <row r="145" spans="4:29">
      <c r="D145" s="336"/>
      <c r="G145" s="336"/>
      <c r="H145" s="336"/>
      <c r="I145" s="336"/>
      <c r="J145" s="336"/>
      <c r="K145" s="336"/>
      <c r="L145" s="336"/>
      <c r="M145" s="336"/>
      <c r="N145" s="336"/>
      <c r="S145" s="336"/>
      <c r="V145" s="336"/>
      <c r="W145" s="336"/>
      <c r="X145" s="336"/>
      <c r="Y145" s="336"/>
      <c r="Z145" s="336"/>
      <c r="AA145" s="336"/>
      <c r="AB145" s="336"/>
      <c r="AC145" s="336"/>
    </row>
    <row r="146" spans="4:29">
      <c r="D146" s="336"/>
      <c r="G146" s="336"/>
      <c r="H146" s="336"/>
      <c r="I146" s="336"/>
      <c r="J146" s="336"/>
      <c r="K146" s="336"/>
      <c r="L146" s="336"/>
      <c r="M146" s="336"/>
      <c r="N146" s="336"/>
      <c r="S146" s="336"/>
      <c r="V146" s="336"/>
      <c r="W146" s="336"/>
      <c r="X146" s="336"/>
      <c r="Y146" s="336"/>
      <c r="Z146" s="336"/>
      <c r="AA146" s="336"/>
      <c r="AB146" s="336"/>
      <c r="AC146" s="336"/>
    </row>
    <row r="147" spans="4:29">
      <c r="D147" s="336"/>
      <c r="G147" s="336"/>
      <c r="H147" s="336"/>
      <c r="I147" s="336"/>
      <c r="J147" s="336"/>
      <c r="K147" s="336"/>
      <c r="L147" s="336"/>
      <c r="M147" s="336"/>
      <c r="N147" s="336"/>
      <c r="S147" s="336"/>
      <c r="V147" s="336"/>
      <c r="W147" s="336"/>
      <c r="X147" s="336"/>
      <c r="Y147" s="336"/>
      <c r="Z147" s="336"/>
      <c r="AA147" s="336"/>
      <c r="AB147" s="336"/>
      <c r="AC147" s="336"/>
    </row>
    <row r="148" spans="4:29">
      <c r="D148" s="336"/>
      <c r="G148" s="336"/>
      <c r="H148" s="336"/>
      <c r="I148" s="336"/>
      <c r="J148" s="336"/>
      <c r="K148" s="336"/>
      <c r="L148" s="336"/>
      <c r="M148" s="336"/>
      <c r="N148" s="336"/>
      <c r="S148" s="336"/>
      <c r="V148" s="336"/>
      <c r="W148" s="336"/>
      <c r="X148" s="336"/>
      <c r="Y148" s="336"/>
      <c r="Z148" s="336"/>
      <c r="AA148" s="336"/>
      <c r="AB148" s="336"/>
      <c r="AC148" s="336"/>
    </row>
    <row r="149" spans="4:29">
      <c r="D149" s="336"/>
      <c r="G149" s="336"/>
      <c r="H149" s="336"/>
      <c r="I149" s="336"/>
      <c r="J149" s="336"/>
      <c r="K149" s="336"/>
      <c r="L149" s="336"/>
      <c r="M149" s="336"/>
      <c r="N149" s="336"/>
      <c r="S149" s="336"/>
      <c r="V149" s="336"/>
      <c r="W149" s="336"/>
      <c r="X149" s="336"/>
      <c r="Y149" s="336"/>
      <c r="Z149" s="336"/>
      <c r="AA149" s="336"/>
      <c r="AB149" s="336"/>
      <c r="AC149" s="336"/>
    </row>
    <row r="150" spans="4:29">
      <c r="D150" s="336"/>
      <c r="G150" s="336"/>
      <c r="H150" s="336"/>
      <c r="I150" s="336"/>
      <c r="J150" s="336"/>
      <c r="K150" s="336"/>
      <c r="L150" s="336"/>
      <c r="M150" s="336"/>
      <c r="N150" s="336"/>
      <c r="S150" s="336"/>
      <c r="V150" s="336"/>
      <c r="W150" s="336"/>
      <c r="X150" s="336"/>
      <c r="Y150" s="336"/>
      <c r="Z150" s="336"/>
      <c r="AA150" s="336"/>
      <c r="AB150" s="336"/>
      <c r="AC150" s="336"/>
    </row>
    <row r="151" spans="4:29">
      <c r="D151" s="336"/>
      <c r="G151" s="336"/>
      <c r="H151" s="336"/>
      <c r="I151" s="336"/>
      <c r="J151" s="336"/>
      <c r="K151" s="336"/>
      <c r="L151" s="336"/>
      <c r="M151" s="336"/>
      <c r="N151" s="336"/>
      <c r="S151" s="336"/>
      <c r="V151" s="336"/>
      <c r="W151" s="336"/>
      <c r="X151" s="336"/>
      <c r="Y151" s="336"/>
      <c r="Z151" s="336"/>
      <c r="AA151" s="336"/>
      <c r="AB151" s="336"/>
      <c r="AC151" s="336"/>
    </row>
    <row r="152" spans="4:29">
      <c r="D152" s="336"/>
      <c r="G152" s="336"/>
      <c r="H152" s="336"/>
      <c r="I152" s="336"/>
      <c r="J152" s="336"/>
      <c r="K152" s="336"/>
      <c r="L152" s="336"/>
      <c r="M152" s="336"/>
      <c r="N152" s="336"/>
      <c r="S152" s="336"/>
      <c r="V152" s="336"/>
      <c r="W152" s="336"/>
      <c r="X152" s="336"/>
      <c r="Y152" s="336"/>
      <c r="Z152" s="336"/>
      <c r="AA152" s="336"/>
      <c r="AB152" s="336"/>
      <c r="AC152" s="336"/>
    </row>
    <row r="153" spans="4:29">
      <c r="D153" s="336"/>
      <c r="G153" s="336"/>
      <c r="H153" s="336"/>
      <c r="I153" s="336"/>
      <c r="J153" s="336"/>
      <c r="K153" s="336"/>
      <c r="L153" s="336"/>
      <c r="M153" s="336"/>
      <c r="N153" s="336"/>
      <c r="S153" s="336"/>
      <c r="V153" s="336"/>
      <c r="W153" s="336"/>
      <c r="X153" s="336"/>
      <c r="Y153" s="336"/>
      <c r="Z153" s="336"/>
      <c r="AA153" s="336"/>
      <c r="AB153" s="336"/>
      <c r="AC153" s="336"/>
    </row>
    <row r="154" spans="4:29">
      <c r="D154" s="336"/>
      <c r="G154" s="336"/>
      <c r="H154" s="336"/>
      <c r="I154" s="336"/>
      <c r="J154" s="336"/>
      <c r="K154" s="336"/>
      <c r="L154" s="336"/>
      <c r="M154" s="336"/>
      <c r="N154" s="336"/>
      <c r="S154" s="336"/>
      <c r="V154" s="336"/>
      <c r="W154" s="336"/>
      <c r="X154" s="336"/>
      <c r="Y154" s="336"/>
      <c r="Z154" s="336"/>
      <c r="AA154" s="336"/>
      <c r="AB154" s="336"/>
      <c r="AC154" s="336"/>
    </row>
    <row r="155" spans="4:29">
      <c r="D155" s="336"/>
      <c r="G155" s="336"/>
      <c r="H155" s="336"/>
      <c r="I155" s="336"/>
      <c r="J155" s="336"/>
      <c r="K155" s="336"/>
      <c r="L155" s="336"/>
      <c r="M155" s="336"/>
      <c r="N155" s="336"/>
      <c r="S155" s="336"/>
      <c r="V155" s="336"/>
      <c r="W155" s="336"/>
      <c r="X155" s="336"/>
      <c r="Y155" s="336"/>
      <c r="Z155" s="336"/>
      <c r="AA155" s="336"/>
      <c r="AB155" s="336"/>
      <c r="AC155" s="336"/>
    </row>
    <row r="156" spans="4:29">
      <c r="D156" s="336"/>
      <c r="G156" s="336"/>
      <c r="H156" s="336"/>
      <c r="I156" s="336"/>
      <c r="J156" s="336"/>
      <c r="K156" s="336"/>
      <c r="L156" s="336"/>
      <c r="M156" s="336"/>
      <c r="N156" s="336"/>
      <c r="S156" s="336"/>
      <c r="V156" s="336"/>
      <c r="W156" s="336"/>
      <c r="X156" s="336"/>
      <c r="Y156" s="336"/>
      <c r="Z156" s="336"/>
      <c r="AA156" s="336"/>
      <c r="AB156" s="336"/>
      <c r="AC156" s="336"/>
    </row>
    <row r="157" spans="4:29">
      <c r="D157" s="336"/>
      <c r="G157" s="336"/>
      <c r="H157" s="336"/>
      <c r="I157" s="336"/>
      <c r="J157" s="336"/>
      <c r="K157" s="336"/>
      <c r="L157" s="336"/>
      <c r="M157" s="336"/>
      <c r="N157" s="336"/>
      <c r="S157" s="336"/>
      <c r="V157" s="336"/>
      <c r="W157" s="336"/>
      <c r="X157" s="336"/>
      <c r="Y157" s="336"/>
      <c r="Z157" s="336"/>
      <c r="AA157" s="336"/>
      <c r="AB157" s="336"/>
      <c r="AC157" s="336"/>
    </row>
    <row r="158" spans="4:29">
      <c r="D158" s="336"/>
      <c r="G158" s="336"/>
      <c r="H158" s="336"/>
      <c r="I158" s="336"/>
      <c r="J158" s="336"/>
      <c r="K158" s="336"/>
      <c r="L158" s="336"/>
      <c r="M158" s="336"/>
      <c r="N158" s="336"/>
      <c r="S158" s="336"/>
      <c r="V158" s="336"/>
      <c r="W158" s="336"/>
      <c r="X158" s="336"/>
      <c r="Y158" s="336"/>
      <c r="Z158" s="336"/>
      <c r="AA158" s="336"/>
      <c r="AB158" s="336"/>
      <c r="AC158" s="336"/>
    </row>
    <row r="159" spans="4:29">
      <c r="D159" s="336"/>
      <c r="G159" s="336"/>
      <c r="H159" s="336"/>
      <c r="I159" s="336"/>
      <c r="J159" s="336"/>
      <c r="K159" s="336"/>
      <c r="L159" s="336"/>
      <c r="M159" s="336"/>
      <c r="N159" s="336"/>
      <c r="S159" s="336"/>
      <c r="V159" s="336"/>
      <c r="W159" s="336"/>
      <c r="X159" s="336"/>
      <c r="Y159" s="336"/>
      <c r="Z159" s="336"/>
      <c r="AA159" s="336"/>
      <c r="AB159" s="336"/>
      <c r="AC159" s="336"/>
    </row>
    <row r="160" spans="4:29">
      <c r="D160" s="336"/>
      <c r="G160" s="336"/>
      <c r="H160" s="336"/>
      <c r="I160" s="336"/>
      <c r="J160" s="336"/>
      <c r="K160" s="336"/>
      <c r="L160" s="336"/>
      <c r="M160" s="336"/>
      <c r="N160" s="336"/>
      <c r="S160" s="336"/>
      <c r="V160" s="336"/>
      <c r="W160" s="336"/>
      <c r="X160" s="336"/>
      <c r="Y160" s="336"/>
      <c r="Z160" s="336"/>
      <c r="AA160" s="336"/>
      <c r="AB160" s="336"/>
      <c r="AC160" s="336"/>
    </row>
    <row r="161" spans="4:29">
      <c r="D161" s="336"/>
      <c r="G161" s="336"/>
      <c r="H161" s="336"/>
      <c r="I161" s="336"/>
      <c r="J161" s="336"/>
      <c r="K161" s="336"/>
      <c r="L161" s="336"/>
      <c r="M161" s="336"/>
      <c r="N161" s="336"/>
      <c r="S161" s="336"/>
      <c r="V161" s="336"/>
      <c r="W161" s="336"/>
      <c r="X161" s="336"/>
      <c r="Y161" s="336"/>
      <c r="Z161" s="336"/>
      <c r="AA161" s="336"/>
      <c r="AB161" s="336"/>
      <c r="AC161" s="336"/>
    </row>
    <row r="162" spans="4:29">
      <c r="D162" s="336"/>
      <c r="G162" s="336"/>
      <c r="H162" s="336"/>
      <c r="I162" s="336"/>
      <c r="J162" s="336"/>
      <c r="K162" s="336"/>
      <c r="L162" s="336"/>
      <c r="M162" s="336"/>
      <c r="N162" s="336"/>
      <c r="S162" s="336"/>
      <c r="V162" s="336"/>
      <c r="W162" s="336"/>
      <c r="X162" s="336"/>
      <c r="Y162" s="336"/>
      <c r="Z162" s="336"/>
      <c r="AA162" s="336"/>
      <c r="AB162" s="336"/>
      <c r="AC162" s="336"/>
    </row>
    <row r="163" spans="4:29">
      <c r="D163" s="336"/>
      <c r="G163" s="336"/>
      <c r="H163" s="336"/>
      <c r="I163" s="336"/>
      <c r="J163" s="336"/>
      <c r="K163" s="336"/>
      <c r="L163" s="336"/>
      <c r="M163" s="336"/>
      <c r="N163" s="336"/>
      <c r="S163" s="336"/>
      <c r="V163" s="336"/>
      <c r="W163" s="336"/>
      <c r="X163" s="336"/>
      <c r="Y163" s="336"/>
      <c r="Z163" s="336"/>
      <c r="AA163" s="336"/>
      <c r="AB163" s="336"/>
      <c r="AC163" s="336"/>
    </row>
    <row r="164" spans="4:29">
      <c r="D164" s="336"/>
      <c r="G164" s="336"/>
      <c r="H164" s="336"/>
      <c r="I164" s="336"/>
      <c r="J164" s="336"/>
      <c r="K164" s="336"/>
      <c r="L164" s="336"/>
      <c r="M164" s="336"/>
      <c r="N164" s="336"/>
      <c r="S164" s="336"/>
      <c r="V164" s="336"/>
      <c r="W164" s="336"/>
      <c r="X164" s="336"/>
      <c r="Y164" s="336"/>
      <c r="Z164" s="336"/>
      <c r="AA164" s="336"/>
      <c r="AB164" s="336"/>
      <c r="AC164" s="336"/>
    </row>
    <row r="165" spans="4:29">
      <c r="D165" s="336"/>
      <c r="G165" s="336"/>
      <c r="H165" s="336"/>
      <c r="I165" s="336"/>
      <c r="J165" s="336"/>
      <c r="K165" s="336"/>
      <c r="L165" s="336"/>
      <c r="M165" s="336"/>
      <c r="N165" s="336"/>
      <c r="S165" s="336"/>
      <c r="V165" s="336"/>
      <c r="W165" s="336"/>
      <c r="X165" s="336"/>
      <c r="Y165" s="336"/>
      <c r="Z165" s="336"/>
      <c r="AA165" s="336"/>
      <c r="AB165" s="336"/>
      <c r="AC165" s="336"/>
    </row>
    <row r="166" spans="4:29">
      <c r="D166" s="336"/>
      <c r="G166" s="336"/>
      <c r="H166" s="336"/>
      <c r="I166" s="336"/>
      <c r="J166" s="336"/>
      <c r="K166" s="336"/>
      <c r="L166" s="336"/>
      <c r="M166" s="336"/>
      <c r="N166" s="336"/>
      <c r="S166" s="336"/>
      <c r="V166" s="336"/>
      <c r="W166" s="336"/>
      <c r="X166" s="336"/>
      <c r="Y166" s="336"/>
      <c r="Z166" s="336"/>
      <c r="AA166" s="336"/>
      <c r="AB166" s="336"/>
      <c r="AC166" s="336"/>
    </row>
    <row r="167" spans="4:29">
      <c r="D167" s="336"/>
      <c r="G167" s="336"/>
      <c r="H167" s="336"/>
      <c r="I167" s="336"/>
      <c r="J167" s="336"/>
      <c r="K167" s="336"/>
      <c r="L167" s="336"/>
      <c r="M167" s="336"/>
      <c r="N167" s="336"/>
      <c r="S167" s="336"/>
      <c r="V167" s="336"/>
      <c r="W167" s="336"/>
      <c r="X167" s="336"/>
      <c r="Y167" s="336"/>
      <c r="Z167" s="336"/>
      <c r="AA167" s="336"/>
      <c r="AB167" s="336"/>
      <c r="AC167" s="336"/>
    </row>
    <row r="168" spans="4:29">
      <c r="D168" s="336"/>
      <c r="G168" s="336"/>
      <c r="H168" s="336"/>
      <c r="I168" s="336"/>
      <c r="J168" s="336"/>
      <c r="K168" s="336"/>
      <c r="L168" s="336"/>
      <c r="M168" s="336"/>
      <c r="N168" s="336"/>
      <c r="S168" s="336"/>
      <c r="V168" s="336"/>
      <c r="W168" s="336"/>
      <c r="X168" s="336"/>
      <c r="Y168" s="336"/>
      <c r="Z168" s="336"/>
      <c r="AA168" s="336"/>
      <c r="AB168" s="336"/>
      <c r="AC168" s="336"/>
    </row>
    <row r="169" spans="4:29">
      <c r="D169" s="336"/>
      <c r="G169" s="336"/>
      <c r="H169" s="336"/>
      <c r="I169" s="336"/>
      <c r="J169" s="336"/>
      <c r="K169" s="336"/>
      <c r="L169" s="336"/>
      <c r="M169" s="336"/>
      <c r="N169" s="336"/>
      <c r="S169" s="336"/>
      <c r="V169" s="336"/>
      <c r="W169" s="336"/>
      <c r="X169" s="336"/>
      <c r="Y169" s="336"/>
      <c r="Z169" s="336"/>
      <c r="AA169" s="336"/>
      <c r="AB169" s="336"/>
      <c r="AC169" s="336"/>
    </row>
    <row r="170" spans="4:29">
      <c r="D170" s="336"/>
      <c r="G170" s="336"/>
      <c r="H170" s="336"/>
      <c r="I170" s="336"/>
      <c r="J170" s="336"/>
      <c r="K170" s="336"/>
      <c r="L170" s="336"/>
      <c r="M170" s="336"/>
      <c r="N170" s="336"/>
      <c r="S170" s="336"/>
      <c r="V170" s="336"/>
      <c r="W170" s="336"/>
      <c r="X170" s="336"/>
      <c r="Y170" s="336"/>
      <c r="Z170" s="336"/>
      <c r="AA170" s="336"/>
      <c r="AB170" s="336"/>
      <c r="AC170" s="336"/>
    </row>
    <row r="171" spans="4:29">
      <c r="D171" s="336"/>
      <c r="G171" s="336"/>
      <c r="H171" s="336"/>
      <c r="I171" s="336"/>
      <c r="J171" s="336"/>
      <c r="K171" s="336"/>
      <c r="L171" s="336"/>
      <c r="M171" s="336"/>
      <c r="N171" s="336"/>
      <c r="S171" s="336"/>
      <c r="V171" s="336"/>
      <c r="W171" s="336"/>
      <c r="X171" s="336"/>
      <c r="Y171" s="336"/>
      <c r="Z171" s="336"/>
      <c r="AA171" s="336"/>
      <c r="AB171" s="336"/>
      <c r="AC171" s="336"/>
    </row>
    <row r="172" spans="4:29">
      <c r="D172" s="336"/>
      <c r="G172" s="336"/>
      <c r="H172" s="336"/>
      <c r="I172" s="336"/>
      <c r="J172" s="336"/>
      <c r="K172" s="336"/>
      <c r="L172" s="336"/>
      <c r="M172" s="336"/>
      <c r="N172" s="336"/>
      <c r="S172" s="336"/>
      <c r="V172" s="336"/>
      <c r="W172" s="336"/>
      <c r="X172" s="336"/>
      <c r="Y172" s="336"/>
      <c r="Z172" s="336"/>
      <c r="AA172" s="336"/>
      <c r="AB172" s="336"/>
      <c r="AC172" s="336"/>
    </row>
    <row r="173" spans="4:29">
      <c r="D173" s="336"/>
      <c r="G173" s="336"/>
      <c r="H173" s="336"/>
      <c r="I173" s="336"/>
      <c r="J173" s="336"/>
      <c r="K173" s="336"/>
      <c r="L173" s="336"/>
      <c r="M173" s="336"/>
      <c r="N173" s="336"/>
      <c r="S173" s="336"/>
      <c r="V173" s="336"/>
      <c r="W173" s="336"/>
      <c r="X173" s="336"/>
      <c r="Y173" s="336"/>
      <c r="Z173" s="336"/>
      <c r="AA173" s="336"/>
      <c r="AB173" s="336"/>
      <c r="AC173" s="336"/>
    </row>
    <row r="174" spans="4:29">
      <c r="D174" s="336"/>
      <c r="G174" s="336"/>
      <c r="H174" s="336"/>
      <c r="I174" s="336"/>
      <c r="J174" s="336"/>
      <c r="K174" s="336"/>
      <c r="L174" s="336"/>
      <c r="M174" s="336"/>
      <c r="N174" s="336"/>
      <c r="S174" s="336"/>
      <c r="V174" s="336"/>
      <c r="W174" s="336"/>
      <c r="X174" s="336"/>
      <c r="Y174" s="336"/>
      <c r="Z174" s="336"/>
      <c r="AA174" s="336"/>
      <c r="AB174" s="336"/>
      <c r="AC174" s="336"/>
    </row>
    <row r="175" spans="4:29">
      <c r="D175" s="336"/>
      <c r="G175" s="336"/>
      <c r="H175" s="336"/>
      <c r="I175" s="336"/>
      <c r="J175" s="336"/>
      <c r="K175" s="336"/>
      <c r="L175" s="336"/>
      <c r="M175" s="336"/>
      <c r="N175" s="336"/>
      <c r="S175" s="336"/>
      <c r="V175" s="336"/>
      <c r="W175" s="336"/>
      <c r="X175" s="336"/>
      <c r="Y175" s="336"/>
      <c r="Z175" s="336"/>
      <c r="AA175" s="336"/>
      <c r="AB175" s="336"/>
      <c r="AC175" s="336"/>
    </row>
    <row r="176" spans="4:29">
      <c r="D176" s="336"/>
      <c r="G176" s="336"/>
      <c r="H176" s="336"/>
      <c r="I176" s="336"/>
      <c r="J176" s="336"/>
      <c r="K176" s="336"/>
      <c r="L176" s="336"/>
      <c r="M176" s="336"/>
      <c r="N176" s="336"/>
      <c r="S176" s="336"/>
      <c r="V176" s="336"/>
      <c r="W176" s="336"/>
      <c r="X176" s="336"/>
      <c r="Y176" s="336"/>
      <c r="Z176" s="336"/>
      <c r="AA176" s="336"/>
      <c r="AB176" s="336"/>
      <c r="AC176" s="336"/>
    </row>
    <row r="177" spans="4:29">
      <c r="D177" s="336"/>
      <c r="G177" s="336"/>
      <c r="H177" s="336"/>
      <c r="I177" s="336"/>
      <c r="J177" s="336"/>
      <c r="K177" s="336"/>
      <c r="L177" s="336"/>
      <c r="M177" s="336"/>
      <c r="N177" s="336"/>
      <c r="S177" s="336"/>
      <c r="V177" s="336"/>
      <c r="W177" s="336"/>
      <c r="X177" s="336"/>
      <c r="Y177" s="336"/>
      <c r="Z177" s="336"/>
      <c r="AA177" s="336"/>
      <c r="AB177" s="336"/>
      <c r="AC177" s="336"/>
    </row>
    <row r="178" spans="4:29">
      <c r="D178" s="336"/>
      <c r="G178" s="336"/>
      <c r="H178" s="336"/>
      <c r="I178" s="336"/>
      <c r="J178" s="336"/>
      <c r="K178" s="336"/>
      <c r="L178" s="336"/>
      <c r="M178" s="336"/>
      <c r="N178" s="336"/>
      <c r="S178" s="336"/>
      <c r="V178" s="336"/>
      <c r="W178" s="336"/>
      <c r="X178" s="336"/>
      <c r="Y178" s="336"/>
      <c r="Z178" s="336"/>
      <c r="AA178" s="336"/>
      <c r="AB178" s="336"/>
      <c r="AC178" s="336"/>
    </row>
    <row r="179" spans="4:29">
      <c r="D179" s="336"/>
      <c r="G179" s="336"/>
      <c r="H179" s="336"/>
      <c r="I179" s="336"/>
      <c r="J179" s="336"/>
      <c r="K179" s="336"/>
      <c r="L179" s="336"/>
      <c r="M179" s="336"/>
      <c r="N179" s="336"/>
      <c r="S179" s="336"/>
      <c r="V179" s="336"/>
      <c r="W179" s="336"/>
      <c r="X179" s="336"/>
      <c r="Y179" s="336"/>
      <c r="Z179" s="336"/>
      <c r="AA179" s="336"/>
      <c r="AB179" s="336"/>
      <c r="AC179" s="336"/>
    </row>
    <row r="180" spans="4:29">
      <c r="D180" s="336"/>
      <c r="G180" s="336"/>
      <c r="H180" s="336"/>
      <c r="I180" s="336"/>
      <c r="J180" s="336"/>
      <c r="K180" s="336"/>
      <c r="L180" s="336"/>
      <c r="M180" s="336"/>
      <c r="N180" s="336"/>
      <c r="S180" s="336"/>
      <c r="V180" s="336"/>
      <c r="W180" s="336"/>
      <c r="X180" s="336"/>
      <c r="Y180" s="336"/>
      <c r="Z180" s="336"/>
      <c r="AA180" s="336"/>
      <c r="AB180" s="336"/>
      <c r="AC180" s="336"/>
    </row>
    <row r="181" spans="4:29">
      <c r="D181" s="336"/>
      <c r="G181" s="336"/>
      <c r="H181" s="336"/>
      <c r="I181" s="336"/>
      <c r="J181" s="336"/>
      <c r="K181" s="336"/>
      <c r="L181" s="336"/>
      <c r="M181" s="336"/>
      <c r="N181" s="336"/>
      <c r="S181" s="336"/>
      <c r="V181" s="336"/>
      <c r="W181" s="336"/>
      <c r="X181" s="336"/>
      <c r="Y181" s="336"/>
      <c r="Z181" s="336"/>
      <c r="AA181" s="336"/>
      <c r="AB181" s="336"/>
      <c r="AC181" s="336"/>
    </row>
    <row r="182" spans="4:29">
      <c r="D182" s="336"/>
      <c r="G182" s="336"/>
      <c r="H182" s="336"/>
      <c r="I182" s="336"/>
      <c r="J182" s="336"/>
      <c r="K182" s="336"/>
      <c r="L182" s="336"/>
      <c r="M182" s="336"/>
      <c r="N182" s="336"/>
      <c r="S182" s="336"/>
      <c r="V182" s="336"/>
      <c r="W182" s="336"/>
      <c r="X182" s="336"/>
      <c r="Y182" s="336"/>
      <c r="Z182" s="336"/>
      <c r="AA182" s="336"/>
      <c r="AB182" s="336"/>
      <c r="AC182" s="336"/>
    </row>
    <row r="183" spans="4:29">
      <c r="D183" s="336"/>
      <c r="G183" s="336"/>
      <c r="H183" s="336"/>
      <c r="I183" s="336"/>
      <c r="J183" s="336"/>
      <c r="K183" s="336"/>
      <c r="L183" s="336"/>
      <c r="M183" s="336"/>
      <c r="N183" s="336"/>
      <c r="S183" s="336"/>
      <c r="V183" s="336"/>
      <c r="W183" s="336"/>
      <c r="X183" s="336"/>
      <c r="Y183" s="336"/>
      <c r="Z183" s="336"/>
      <c r="AA183" s="336"/>
      <c r="AB183" s="336"/>
      <c r="AC183" s="336"/>
    </row>
    <row r="184" spans="4:29">
      <c r="D184" s="336"/>
      <c r="G184" s="336"/>
      <c r="H184" s="336"/>
      <c r="I184" s="336"/>
      <c r="J184" s="336"/>
      <c r="K184" s="336"/>
      <c r="L184" s="336"/>
      <c r="M184" s="336"/>
      <c r="N184" s="336"/>
      <c r="S184" s="336"/>
      <c r="V184" s="336"/>
      <c r="W184" s="336"/>
      <c r="X184" s="336"/>
      <c r="Y184" s="336"/>
      <c r="Z184" s="336"/>
      <c r="AA184" s="336"/>
      <c r="AB184" s="336"/>
      <c r="AC184" s="336"/>
    </row>
    <row r="185" spans="4:29">
      <c r="D185" s="336"/>
      <c r="G185" s="336"/>
      <c r="H185" s="336"/>
      <c r="I185" s="336"/>
      <c r="J185" s="336"/>
      <c r="K185" s="336"/>
      <c r="L185" s="336"/>
      <c r="M185" s="336"/>
      <c r="N185" s="336"/>
      <c r="S185" s="336"/>
      <c r="V185" s="336"/>
      <c r="W185" s="336"/>
      <c r="X185" s="336"/>
      <c r="Y185" s="336"/>
      <c r="Z185" s="336"/>
      <c r="AA185" s="336"/>
      <c r="AB185" s="336"/>
      <c r="AC185" s="336"/>
    </row>
    <row r="186" spans="4:29">
      <c r="D186" s="336"/>
      <c r="G186" s="336"/>
      <c r="H186" s="336"/>
      <c r="I186" s="336"/>
      <c r="J186" s="336"/>
      <c r="K186" s="336"/>
      <c r="L186" s="336"/>
      <c r="M186" s="336"/>
      <c r="N186" s="336"/>
      <c r="S186" s="336"/>
      <c r="V186" s="336"/>
      <c r="W186" s="336"/>
      <c r="X186" s="336"/>
      <c r="Y186" s="336"/>
      <c r="Z186" s="336"/>
      <c r="AA186" s="336"/>
      <c r="AB186" s="336"/>
      <c r="AC186" s="336"/>
    </row>
    <row r="187" spans="4:29">
      <c r="D187" s="336"/>
      <c r="G187" s="336"/>
      <c r="H187" s="336"/>
      <c r="I187" s="336"/>
      <c r="J187" s="336"/>
      <c r="K187" s="336"/>
      <c r="L187" s="336"/>
      <c r="M187" s="336"/>
      <c r="N187" s="336"/>
      <c r="S187" s="336"/>
      <c r="V187" s="336"/>
      <c r="W187" s="336"/>
      <c r="X187" s="336"/>
      <c r="Y187" s="336"/>
      <c r="Z187" s="336"/>
      <c r="AA187" s="336"/>
      <c r="AB187" s="336"/>
      <c r="AC187" s="336"/>
    </row>
    <row r="188" spans="4:29">
      <c r="D188" s="336"/>
      <c r="G188" s="336"/>
      <c r="H188" s="336"/>
      <c r="I188" s="336"/>
      <c r="J188" s="336"/>
      <c r="K188" s="336"/>
      <c r="L188" s="336"/>
      <c r="M188" s="336"/>
      <c r="N188" s="336"/>
      <c r="S188" s="336"/>
      <c r="V188" s="336"/>
      <c r="W188" s="336"/>
      <c r="X188" s="336"/>
      <c r="Y188" s="336"/>
      <c r="Z188" s="336"/>
      <c r="AA188" s="336"/>
      <c r="AB188" s="336"/>
      <c r="AC188" s="336"/>
    </row>
    <row r="189" spans="4:29">
      <c r="D189" s="336"/>
      <c r="G189" s="336"/>
      <c r="H189" s="336"/>
      <c r="I189" s="336"/>
      <c r="J189" s="336"/>
      <c r="K189" s="336"/>
      <c r="L189" s="336"/>
      <c r="M189" s="336"/>
      <c r="N189" s="336"/>
      <c r="S189" s="336"/>
      <c r="V189" s="336"/>
      <c r="W189" s="336"/>
      <c r="X189" s="336"/>
      <c r="Y189" s="336"/>
      <c r="Z189" s="336"/>
      <c r="AA189" s="336"/>
      <c r="AB189" s="336"/>
      <c r="AC189" s="336"/>
    </row>
    <row r="190" spans="4:29">
      <c r="D190" s="336"/>
      <c r="G190" s="336"/>
      <c r="H190" s="336"/>
      <c r="I190" s="336"/>
      <c r="J190" s="336"/>
      <c r="K190" s="336"/>
      <c r="L190" s="336"/>
      <c r="M190" s="336"/>
      <c r="N190" s="336"/>
      <c r="S190" s="336"/>
      <c r="V190" s="336"/>
      <c r="W190" s="336"/>
      <c r="X190" s="336"/>
      <c r="Y190" s="336"/>
      <c r="Z190" s="336"/>
      <c r="AA190" s="336"/>
      <c r="AB190" s="336"/>
      <c r="AC190" s="336"/>
    </row>
    <row r="191" spans="4:29">
      <c r="D191" s="336"/>
      <c r="G191" s="336"/>
      <c r="H191" s="336"/>
      <c r="I191" s="336"/>
      <c r="J191" s="336"/>
      <c r="K191" s="336"/>
      <c r="L191" s="336"/>
      <c r="M191" s="336"/>
      <c r="N191" s="336"/>
      <c r="S191" s="336"/>
      <c r="V191" s="336"/>
      <c r="W191" s="336"/>
      <c r="X191" s="336"/>
      <c r="Y191" s="336"/>
      <c r="Z191" s="336"/>
      <c r="AA191" s="336"/>
      <c r="AB191" s="336"/>
      <c r="AC191" s="336"/>
    </row>
    <row r="192" spans="4:29">
      <c r="D192" s="336"/>
      <c r="G192" s="336"/>
      <c r="H192" s="336"/>
      <c r="I192" s="336"/>
      <c r="J192" s="336"/>
      <c r="K192" s="336"/>
      <c r="L192" s="336"/>
      <c r="M192" s="336"/>
      <c r="N192" s="336"/>
      <c r="S192" s="336"/>
      <c r="V192" s="336"/>
      <c r="W192" s="336"/>
      <c r="X192" s="336"/>
      <c r="Y192" s="336"/>
      <c r="Z192" s="336"/>
      <c r="AA192" s="336"/>
      <c r="AB192" s="336"/>
      <c r="AC192" s="336"/>
    </row>
    <row r="193" spans="4:29">
      <c r="D193" s="336"/>
      <c r="G193" s="336"/>
      <c r="H193" s="336"/>
      <c r="I193" s="336"/>
      <c r="J193" s="336"/>
      <c r="K193" s="336"/>
      <c r="L193" s="336"/>
      <c r="M193" s="336"/>
      <c r="N193" s="336"/>
      <c r="S193" s="336"/>
      <c r="V193" s="336"/>
      <c r="W193" s="336"/>
      <c r="X193" s="336"/>
      <c r="Y193" s="336"/>
      <c r="Z193" s="336"/>
      <c r="AA193" s="336"/>
      <c r="AB193" s="336"/>
      <c r="AC193" s="336"/>
    </row>
    <row r="194" spans="4:29">
      <c r="D194" s="336"/>
      <c r="G194" s="336"/>
      <c r="H194" s="336"/>
      <c r="I194" s="336"/>
      <c r="J194" s="336"/>
      <c r="K194" s="336"/>
      <c r="L194" s="336"/>
      <c r="M194" s="336"/>
      <c r="N194" s="336"/>
      <c r="S194" s="336"/>
      <c r="V194" s="336"/>
      <c r="W194" s="336"/>
      <c r="X194" s="336"/>
      <c r="Y194" s="336"/>
      <c r="Z194" s="336"/>
      <c r="AA194" s="336"/>
      <c r="AB194" s="336"/>
      <c r="AC194" s="336"/>
    </row>
    <row r="195" spans="4:29">
      <c r="D195" s="336"/>
      <c r="G195" s="336"/>
      <c r="H195" s="336"/>
      <c r="I195" s="336"/>
      <c r="J195" s="336"/>
      <c r="K195" s="336"/>
      <c r="L195" s="336"/>
      <c r="M195" s="336"/>
      <c r="N195" s="336"/>
      <c r="S195" s="336"/>
      <c r="V195" s="336"/>
      <c r="W195" s="336"/>
      <c r="X195" s="336"/>
      <c r="Y195" s="336"/>
      <c r="Z195" s="336"/>
      <c r="AA195" s="336"/>
      <c r="AB195" s="336"/>
      <c r="AC195" s="336"/>
    </row>
    <row r="196" spans="4:29">
      <c r="D196" s="336"/>
      <c r="G196" s="336"/>
      <c r="H196" s="336"/>
      <c r="I196" s="336"/>
      <c r="J196" s="336"/>
      <c r="K196" s="336"/>
      <c r="L196" s="336"/>
      <c r="M196" s="336"/>
      <c r="N196" s="336"/>
      <c r="S196" s="336"/>
      <c r="V196" s="336"/>
      <c r="W196" s="336"/>
      <c r="X196" s="336"/>
      <c r="Y196" s="336"/>
      <c r="Z196" s="336"/>
      <c r="AA196" s="336"/>
      <c r="AB196" s="336"/>
      <c r="AC196" s="336"/>
    </row>
    <row r="197" spans="4:29">
      <c r="D197" s="336"/>
      <c r="G197" s="336"/>
      <c r="H197" s="336"/>
      <c r="I197" s="336"/>
      <c r="J197" s="336"/>
      <c r="K197" s="336"/>
      <c r="L197" s="336"/>
      <c r="M197" s="336"/>
      <c r="N197" s="336"/>
      <c r="S197" s="336"/>
      <c r="V197" s="336"/>
      <c r="W197" s="336"/>
      <c r="X197" s="336"/>
      <c r="Y197" s="336"/>
      <c r="Z197" s="336"/>
      <c r="AA197" s="336"/>
      <c r="AB197" s="336"/>
      <c r="AC197" s="336"/>
    </row>
    <row r="198" spans="4:29">
      <c r="D198" s="336"/>
      <c r="G198" s="336"/>
      <c r="H198" s="336"/>
      <c r="I198" s="336"/>
      <c r="J198" s="336"/>
      <c r="K198" s="336"/>
      <c r="L198" s="336"/>
      <c r="M198" s="336"/>
      <c r="N198" s="336"/>
      <c r="S198" s="336"/>
      <c r="V198" s="336"/>
      <c r="W198" s="336"/>
      <c r="X198" s="336"/>
      <c r="Y198" s="336"/>
      <c r="Z198" s="336"/>
      <c r="AA198" s="336"/>
      <c r="AB198" s="336"/>
      <c r="AC198" s="336"/>
    </row>
    <row r="199" spans="4:29">
      <c r="D199" s="336"/>
      <c r="G199" s="336"/>
      <c r="H199" s="336"/>
      <c r="I199" s="336"/>
      <c r="J199" s="336"/>
      <c r="K199" s="336"/>
      <c r="L199" s="336"/>
      <c r="M199" s="336"/>
      <c r="N199" s="336"/>
      <c r="S199" s="336"/>
      <c r="V199" s="336"/>
      <c r="W199" s="336"/>
      <c r="X199" s="336"/>
      <c r="Y199" s="336"/>
      <c r="Z199" s="336"/>
      <c r="AA199" s="336"/>
      <c r="AB199" s="336"/>
      <c r="AC199" s="336"/>
    </row>
    <row r="200" spans="4:29">
      <c r="D200" s="336"/>
      <c r="G200" s="336"/>
      <c r="H200" s="336"/>
      <c r="I200" s="336"/>
      <c r="J200" s="336"/>
      <c r="K200" s="336"/>
      <c r="L200" s="336"/>
      <c r="M200" s="336"/>
      <c r="N200" s="336"/>
      <c r="S200" s="336"/>
      <c r="V200" s="336"/>
      <c r="W200" s="336"/>
      <c r="X200" s="336"/>
      <c r="Y200" s="336"/>
      <c r="Z200" s="336"/>
      <c r="AA200" s="336"/>
      <c r="AB200" s="336"/>
      <c r="AC200" s="336"/>
    </row>
    <row r="201" spans="4:29">
      <c r="D201" s="336"/>
      <c r="G201" s="336"/>
      <c r="H201" s="336"/>
      <c r="I201" s="336"/>
      <c r="J201" s="336"/>
      <c r="K201" s="336"/>
      <c r="L201" s="336"/>
      <c r="M201" s="336"/>
      <c r="N201" s="336"/>
      <c r="S201" s="336"/>
      <c r="V201" s="336"/>
      <c r="W201" s="336"/>
      <c r="X201" s="336"/>
      <c r="Y201" s="336"/>
      <c r="Z201" s="336"/>
      <c r="AA201" s="336"/>
      <c r="AB201" s="336"/>
      <c r="AC201" s="336"/>
    </row>
    <row r="202" spans="4:29">
      <c r="D202" s="336"/>
      <c r="G202" s="336"/>
      <c r="H202" s="336"/>
      <c r="I202" s="336"/>
      <c r="J202" s="336"/>
      <c r="K202" s="336"/>
      <c r="L202" s="336"/>
      <c r="M202" s="336"/>
      <c r="N202" s="336"/>
      <c r="S202" s="336"/>
      <c r="V202" s="336"/>
      <c r="W202" s="336"/>
      <c r="X202" s="336"/>
      <c r="Y202" s="336"/>
      <c r="Z202" s="336"/>
      <c r="AA202" s="336"/>
      <c r="AB202" s="336"/>
      <c r="AC202" s="336"/>
    </row>
    <row r="203" spans="4:29">
      <c r="D203" s="336"/>
      <c r="G203" s="336"/>
      <c r="H203" s="336"/>
      <c r="I203" s="336"/>
      <c r="J203" s="336"/>
      <c r="K203" s="336"/>
      <c r="L203" s="336"/>
      <c r="M203" s="336"/>
      <c r="N203" s="336"/>
      <c r="S203" s="336"/>
      <c r="V203" s="336"/>
      <c r="W203" s="336"/>
      <c r="X203" s="336"/>
      <c r="Y203" s="336"/>
      <c r="Z203" s="336"/>
      <c r="AA203" s="336"/>
      <c r="AB203" s="336"/>
      <c r="AC203" s="336"/>
    </row>
    <row r="204" spans="4:29">
      <c r="D204" s="336"/>
      <c r="G204" s="336"/>
      <c r="H204" s="336"/>
      <c r="I204" s="336"/>
      <c r="J204" s="336"/>
      <c r="K204" s="336"/>
      <c r="L204" s="336"/>
      <c r="M204" s="336"/>
      <c r="N204" s="336"/>
      <c r="S204" s="336"/>
      <c r="V204" s="336"/>
      <c r="W204" s="336"/>
      <c r="X204" s="336"/>
      <c r="Y204" s="336"/>
      <c r="Z204" s="336"/>
      <c r="AA204" s="336"/>
      <c r="AB204" s="336"/>
      <c r="AC204" s="336"/>
    </row>
    <row r="205" spans="4:29">
      <c r="D205" s="336"/>
      <c r="G205" s="336"/>
      <c r="H205" s="336"/>
      <c r="I205" s="336"/>
      <c r="J205" s="336"/>
      <c r="K205" s="336"/>
      <c r="L205" s="336"/>
      <c r="M205" s="336"/>
      <c r="N205" s="336"/>
      <c r="S205" s="336"/>
      <c r="V205" s="336"/>
      <c r="W205" s="336"/>
      <c r="X205" s="336"/>
      <c r="Y205" s="336"/>
      <c r="Z205" s="336"/>
      <c r="AA205" s="336"/>
      <c r="AB205" s="336"/>
      <c r="AC205" s="336"/>
    </row>
    <row r="206" spans="4:29">
      <c r="D206" s="336"/>
      <c r="G206" s="336"/>
      <c r="H206" s="336"/>
      <c r="I206" s="336"/>
      <c r="J206" s="336"/>
      <c r="K206" s="336"/>
      <c r="L206" s="336"/>
      <c r="M206" s="336"/>
      <c r="N206" s="336"/>
      <c r="S206" s="336"/>
      <c r="V206" s="336"/>
      <c r="W206" s="336"/>
      <c r="X206" s="336"/>
      <c r="Y206" s="336"/>
      <c r="Z206" s="336"/>
      <c r="AA206" s="336"/>
      <c r="AB206" s="336"/>
      <c r="AC206" s="336"/>
    </row>
    <row r="207" spans="4:29">
      <c r="D207" s="336"/>
      <c r="G207" s="336"/>
      <c r="H207" s="336"/>
      <c r="I207" s="336"/>
      <c r="J207" s="336"/>
      <c r="K207" s="336"/>
      <c r="L207" s="336"/>
      <c r="M207" s="336"/>
      <c r="N207" s="336"/>
      <c r="S207" s="336"/>
      <c r="V207" s="336"/>
      <c r="W207" s="336"/>
      <c r="X207" s="336"/>
      <c r="Y207" s="336"/>
      <c r="Z207" s="336"/>
      <c r="AA207" s="336"/>
      <c r="AB207" s="336"/>
      <c r="AC207" s="336"/>
    </row>
    <row r="208" spans="4:29">
      <c r="D208" s="336"/>
      <c r="G208" s="336"/>
      <c r="H208" s="336"/>
      <c r="I208" s="336"/>
      <c r="J208" s="336"/>
      <c r="K208" s="336"/>
      <c r="L208" s="336"/>
      <c r="M208" s="336"/>
      <c r="N208" s="336"/>
      <c r="S208" s="336"/>
      <c r="V208" s="336"/>
      <c r="W208" s="336"/>
      <c r="X208" s="336"/>
      <c r="Y208" s="336"/>
      <c r="Z208" s="336"/>
      <c r="AA208" s="336"/>
      <c r="AB208" s="336"/>
      <c r="AC208" s="336"/>
    </row>
    <row r="209" spans="4:29">
      <c r="D209" s="336"/>
      <c r="G209" s="336"/>
      <c r="H209" s="336"/>
      <c r="I209" s="336"/>
      <c r="J209" s="336"/>
      <c r="K209" s="336"/>
      <c r="L209" s="336"/>
      <c r="M209" s="336"/>
      <c r="N209" s="336"/>
      <c r="S209" s="336"/>
      <c r="V209" s="336"/>
      <c r="W209" s="336"/>
      <c r="X209" s="336"/>
      <c r="Y209" s="336"/>
      <c r="Z209" s="336"/>
      <c r="AA209" s="336"/>
      <c r="AB209" s="336"/>
      <c r="AC209" s="336"/>
    </row>
    <row r="210" spans="4:29">
      <c r="D210" s="336"/>
      <c r="G210" s="336"/>
      <c r="H210" s="336"/>
      <c r="I210" s="336"/>
      <c r="J210" s="336"/>
      <c r="K210" s="336"/>
      <c r="L210" s="336"/>
      <c r="M210" s="336"/>
      <c r="N210" s="336"/>
      <c r="S210" s="336"/>
      <c r="V210" s="336"/>
      <c r="W210" s="336"/>
      <c r="X210" s="336"/>
      <c r="Y210" s="336"/>
      <c r="Z210" s="336"/>
      <c r="AA210" s="336"/>
      <c r="AB210" s="336"/>
      <c r="AC210" s="336"/>
    </row>
    <row r="211" spans="4:29">
      <c r="D211" s="336"/>
      <c r="G211" s="336"/>
      <c r="H211" s="336"/>
      <c r="I211" s="336"/>
      <c r="J211" s="336"/>
      <c r="K211" s="336"/>
      <c r="L211" s="336"/>
      <c r="M211" s="336"/>
      <c r="N211" s="336"/>
      <c r="S211" s="336"/>
      <c r="V211" s="336"/>
      <c r="W211" s="336"/>
      <c r="X211" s="336"/>
      <c r="Y211" s="336"/>
      <c r="Z211" s="336"/>
      <c r="AA211" s="336"/>
      <c r="AB211" s="336"/>
      <c r="AC211" s="336"/>
    </row>
    <row r="212" spans="4:29">
      <c r="D212" s="336"/>
      <c r="G212" s="336"/>
      <c r="H212" s="336"/>
      <c r="I212" s="336"/>
      <c r="J212" s="336"/>
      <c r="K212" s="336"/>
      <c r="L212" s="336"/>
      <c r="M212" s="336"/>
      <c r="N212" s="336"/>
      <c r="S212" s="336"/>
      <c r="V212" s="336"/>
      <c r="W212" s="336"/>
      <c r="X212" s="336"/>
      <c r="Y212" s="336"/>
      <c r="Z212" s="336"/>
      <c r="AA212" s="336"/>
      <c r="AB212" s="336"/>
      <c r="AC212" s="336"/>
    </row>
    <row r="213" spans="4:29">
      <c r="D213" s="336"/>
      <c r="G213" s="336"/>
      <c r="H213" s="336"/>
      <c r="I213" s="336"/>
      <c r="J213" s="336"/>
      <c r="K213" s="336"/>
      <c r="L213" s="336"/>
      <c r="M213" s="336"/>
      <c r="N213" s="336"/>
      <c r="S213" s="336"/>
      <c r="V213" s="336"/>
      <c r="W213" s="336"/>
      <c r="X213" s="336"/>
      <c r="Y213" s="336"/>
      <c r="Z213" s="336"/>
      <c r="AA213" s="336"/>
      <c r="AB213" s="336"/>
      <c r="AC213" s="336"/>
    </row>
    <row r="214" spans="4:29">
      <c r="D214" s="336"/>
      <c r="G214" s="336"/>
      <c r="H214" s="336"/>
      <c r="I214" s="336"/>
      <c r="J214" s="336"/>
      <c r="K214" s="336"/>
      <c r="L214" s="336"/>
      <c r="M214" s="336"/>
      <c r="N214" s="336"/>
      <c r="S214" s="336"/>
      <c r="V214" s="336"/>
      <c r="W214" s="336"/>
      <c r="X214" s="336"/>
      <c r="Y214" s="336"/>
      <c r="Z214" s="336"/>
      <c r="AA214" s="336"/>
      <c r="AB214" s="336"/>
      <c r="AC214" s="336"/>
    </row>
    <row r="215" spans="4:29">
      <c r="D215" s="336"/>
      <c r="G215" s="336"/>
      <c r="H215" s="336"/>
      <c r="I215" s="336"/>
      <c r="J215" s="336"/>
      <c r="K215" s="336"/>
      <c r="L215" s="336"/>
      <c r="M215" s="336"/>
      <c r="N215" s="336"/>
      <c r="S215" s="336"/>
      <c r="V215" s="336"/>
      <c r="W215" s="336"/>
      <c r="X215" s="336"/>
      <c r="Y215" s="336"/>
      <c r="Z215" s="336"/>
      <c r="AA215" s="336"/>
      <c r="AB215" s="336"/>
      <c r="AC215" s="336"/>
    </row>
    <row r="216" spans="4:29">
      <c r="D216" s="336"/>
      <c r="G216" s="336"/>
      <c r="H216" s="336"/>
      <c r="I216" s="336"/>
      <c r="J216" s="336"/>
      <c r="K216" s="336"/>
      <c r="L216" s="336"/>
      <c r="M216" s="336"/>
      <c r="N216" s="336"/>
      <c r="S216" s="336"/>
      <c r="V216" s="336"/>
      <c r="W216" s="336"/>
      <c r="X216" s="336"/>
      <c r="Y216" s="336"/>
      <c r="Z216" s="336"/>
      <c r="AA216" s="336"/>
      <c r="AB216" s="336"/>
      <c r="AC216" s="336"/>
    </row>
    <row r="217" spans="4:29">
      <c r="D217" s="336"/>
      <c r="G217" s="336"/>
      <c r="H217" s="336"/>
      <c r="I217" s="336"/>
      <c r="J217" s="336"/>
      <c r="K217" s="336"/>
      <c r="L217" s="336"/>
      <c r="M217" s="336"/>
      <c r="N217" s="336"/>
      <c r="S217" s="336"/>
      <c r="V217" s="336"/>
      <c r="W217" s="336"/>
      <c r="X217" s="336"/>
      <c r="Y217" s="336"/>
      <c r="Z217" s="336"/>
      <c r="AA217" s="336"/>
      <c r="AB217" s="336"/>
      <c r="AC217" s="336"/>
    </row>
    <row r="218" spans="4:29">
      <c r="D218" s="336"/>
      <c r="G218" s="336"/>
      <c r="H218" s="336"/>
      <c r="I218" s="336"/>
      <c r="J218" s="336"/>
      <c r="K218" s="336"/>
      <c r="L218" s="336"/>
      <c r="M218" s="336"/>
      <c r="N218" s="336"/>
      <c r="S218" s="336"/>
      <c r="V218" s="336"/>
      <c r="W218" s="336"/>
      <c r="X218" s="336"/>
      <c r="Y218" s="336"/>
      <c r="Z218" s="336"/>
      <c r="AA218" s="336"/>
      <c r="AB218" s="336"/>
      <c r="AC218" s="336"/>
    </row>
    <row r="219" spans="4:29">
      <c r="D219" s="336"/>
      <c r="G219" s="336"/>
      <c r="H219" s="336"/>
      <c r="I219" s="336"/>
      <c r="J219" s="336"/>
      <c r="K219" s="336"/>
      <c r="L219" s="336"/>
      <c r="M219" s="336"/>
      <c r="N219" s="336"/>
      <c r="S219" s="336"/>
      <c r="V219" s="336"/>
      <c r="W219" s="336"/>
      <c r="X219" s="336"/>
      <c r="Y219" s="336"/>
      <c r="Z219" s="336"/>
      <c r="AA219" s="336"/>
      <c r="AB219" s="336"/>
      <c r="AC219" s="336"/>
    </row>
    <row r="220" spans="4:29">
      <c r="D220" s="336"/>
      <c r="G220" s="336"/>
      <c r="H220" s="336"/>
      <c r="I220" s="336"/>
      <c r="J220" s="336"/>
      <c r="K220" s="336"/>
      <c r="L220" s="336"/>
      <c r="M220" s="336"/>
      <c r="N220" s="336"/>
      <c r="S220" s="336"/>
      <c r="V220" s="336"/>
      <c r="W220" s="336"/>
      <c r="X220" s="336"/>
      <c r="Y220" s="336"/>
      <c r="Z220" s="336"/>
      <c r="AA220" s="336"/>
      <c r="AB220" s="336"/>
      <c r="AC220" s="336"/>
    </row>
    <row r="221" spans="4:29">
      <c r="D221" s="336"/>
      <c r="G221" s="336"/>
      <c r="H221" s="336"/>
      <c r="I221" s="336"/>
      <c r="J221" s="336"/>
      <c r="K221" s="336"/>
      <c r="L221" s="336"/>
      <c r="M221" s="336"/>
      <c r="N221" s="336"/>
      <c r="S221" s="336"/>
      <c r="V221" s="336"/>
      <c r="W221" s="336"/>
      <c r="X221" s="336"/>
      <c r="Y221" s="336"/>
      <c r="Z221" s="336"/>
      <c r="AA221" s="336"/>
      <c r="AB221" s="336"/>
      <c r="AC221" s="336"/>
    </row>
    <row r="222" spans="4:29">
      <c r="D222" s="336"/>
      <c r="G222" s="336"/>
      <c r="H222" s="336"/>
      <c r="I222" s="336"/>
      <c r="J222" s="336"/>
      <c r="K222" s="336"/>
      <c r="L222" s="336"/>
      <c r="M222" s="336"/>
      <c r="N222" s="336"/>
      <c r="S222" s="336"/>
      <c r="V222" s="336"/>
      <c r="W222" s="336"/>
      <c r="X222" s="336"/>
      <c r="Y222" s="336"/>
      <c r="Z222" s="336"/>
      <c r="AA222" s="336"/>
      <c r="AB222" s="336"/>
      <c r="AC222" s="336"/>
    </row>
    <row r="223" spans="4:29">
      <c r="D223" s="336"/>
      <c r="G223" s="336"/>
      <c r="H223" s="336"/>
      <c r="I223" s="336"/>
      <c r="J223" s="336"/>
      <c r="K223" s="336"/>
      <c r="L223" s="336"/>
      <c r="M223" s="336"/>
      <c r="N223" s="336"/>
      <c r="S223" s="336"/>
      <c r="V223" s="336"/>
      <c r="W223" s="336"/>
      <c r="X223" s="336"/>
      <c r="Y223" s="336"/>
      <c r="Z223" s="336"/>
      <c r="AA223" s="336"/>
      <c r="AB223" s="336"/>
      <c r="AC223" s="336"/>
    </row>
    <row r="224" spans="4:29">
      <c r="D224" s="336"/>
      <c r="G224" s="336"/>
      <c r="H224" s="336"/>
      <c r="I224" s="336"/>
      <c r="J224" s="336"/>
      <c r="K224" s="336"/>
      <c r="L224" s="336"/>
      <c r="M224" s="336"/>
      <c r="N224" s="336"/>
      <c r="S224" s="336"/>
      <c r="V224" s="336"/>
      <c r="W224" s="336"/>
      <c r="X224" s="336"/>
      <c r="Y224" s="336"/>
      <c r="Z224" s="336"/>
      <c r="AA224" s="336"/>
      <c r="AB224" s="336"/>
      <c r="AC224" s="336"/>
    </row>
    <row r="225" spans="4:29">
      <c r="D225" s="336"/>
      <c r="G225" s="336"/>
      <c r="H225" s="336"/>
      <c r="I225" s="336"/>
      <c r="J225" s="336"/>
      <c r="K225" s="336"/>
      <c r="L225" s="336"/>
      <c r="M225" s="336"/>
      <c r="N225" s="336"/>
      <c r="S225" s="336"/>
      <c r="V225" s="336"/>
      <c r="W225" s="336"/>
      <c r="X225" s="336"/>
      <c r="Y225" s="336"/>
      <c r="Z225" s="336"/>
      <c r="AA225" s="336"/>
      <c r="AB225" s="336"/>
      <c r="AC225" s="336"/>
    </row>
    <row r="226" spans="4:29">
      <c r="D226" s="336"/>
      <c r="G226" s="336"/>
      <c r="H226" s="336"/>
      <c r="I226" s="336"/>
      <c r="J226" s="336"/>
      <c r="K226" s="336"/>
      <c r="L226" s="336"/>
      <c r="M226" s="336"/>
      <c r="N226" s="336"/>
      <c r="S226" s="336"/>
      <c r="V226" s="336"/>
      <c r="W226" s="336"/>
      <c r="X226" s="336"/>
      <c r="Y226" s="336"/>
      <c r="Z226" s="336"/>
      <c r="AA226" s="336"/>
      <c r="AB226" s="336"/>
      <c r="AC226" s="336"/>
    </row>
    <row r="227" spans="4:29">
      <c r="D227" s="336"/>
      <c r="G227" s="336"/>
      <c r="H227" s="336"/>
      <c r="I227" s="336"/>
      <c r="J227" s="336"/>
      <c r="K227" s="336"/>
      <c r="L227" s="336"/>
      <c r="M227" s="336"/>
      <c r="N227" s="336"/>
      <c r="S227" s="336"/>
      <c r="V227" s="336"/>
      <c r="W227" s="336"/>
      <c r="X227" s="336"/>
      <c r="Y227" s="336"/>
      <c r="Z227" s="336"/>
      <c r="AA227" s="336"/>
      <c r="AB227" s="336"/>
      <c r="AC227" s="336"/>
    </row>
    <row r="228" spans="4:29">
      <c r="D228" s="336"/>
      <c r="G228" s="336"/>
      <c r="H228" s="336"/>
      <c r="I228" s="336"/>
      <c r="J228" s="336"/>
      <c r="K228" s="336"/>
      <c r="L228" s="336"/>
      <c r="M228" s="336"/>
      <c r="N228" s="336"/>
      <c r="S228" s="336"/>
      <c r="V228" s="336"/>
      <c r="W228" s="336"/>
      <c r="X228" s="336"/>
      <c r="Y228" s="336"/>
      <c r="Z228" s="336"/>
      <c r="AA228" s="336"/>
      <c r="AB228" s="336"/>
      <c r="AC228" s="336"/>
    </row>
    <row r="229" spans="4:29">
      <c r="D229" s="336"/>
      <c r="G229" s="336"/>
      <c r="H229" s="336"/>
      <c r="I229" s="336"/>
      <c r="J229" s="336"/>
      <c r="K229" s="336"/>
      <c r="L229" s="336"/>
      <c r="M229" s="336"/>
      <c r="N229" s="336"/>
      <c r="S229" s="336"/>
      <c r="V229" s="336"/>
      <c r="W229" s="336"/>
      <c r="X229" s="336"/>
      <c r="Y229" s="336"/>
      <c r="Z229" s="336"/>
      <c r="AA229" s="336"/>
      <c r="AB229" s="336"/>
      <c r="AC229" s="336"/>
    </row>
    <row r="230" spans="4:29">
      <c r="D230" s="336"/>
      <c r="G230" s="336"/>
      <c r="H230" s="336"/>
      <c r="I230" s="336"/>
      <c r="J230" s="336"/>
      <c r="K230" s="336"/>
      <c r="L230" s="336"/>
      <c r="M230" s="336"/>
      <c r="N230" s="336"/>
      <c r="S230" s="336"/>
      <c r="V230" s="336"/>
      <c r="W230" s="336"/>
      <c r="X230" s="336"/>
      <c r="Y230" s="336"/>
      <c r="Z230" s="336"/>
      <c r="AA230" s="336"/>
      <c r="AB230" s="336"/>
      <c r="AC230" s="336"/>
    </row>
    <row r="231" spans="4:29">
      <c r="D231" s="336"/>
      <c r="G231" s="336"/>
      <c r="H231" s="336"/>
      <c r="I231" s="336"/>
      <c r="J231" s="336"/>
      <c r="K231" s="336"/>
      <c r="L231" s="336"/>
      <c r="M231" s="336"/>
      <c r="N231" s="336"/>
      <c r="S231" s="336"/>
      <c r="V231" s="336"/>
      <c r="W231" s="336"/>
      <c r="X231" s="336"/>
      <c r="Y231" s="336"/>
      <c r="Z231" s="336"/>
      <c r="AA231" s="336"/>
      <c r="AB231" s="336"/>
      <c r="AC231" s="336"/>
    </row>
    <row r="232" spans="4:29">
      <c r="D232" s="336"/>
      <c r="G232" s="336"/>
      <c r="H232" s="336"/>
      <c r="I232" s="336"/>
      <c r="J232" s="336"/>
      <c r="K232" s="336"/>
      <c r="L232" s="336"/>
      <c r="M232" s="336"/>
      <c r="N232" s="336"/>
      <c r="S232" s="336"/>
      <c r="V232" s="336"/>
      <c r="W232" s="336"/>
      <c r="X232" s="336"/>
      <c r="Y232" s="336"/>
      <c r="Z232" s="336"/>
      <c r="AA232" s="336"/>
      <c r="AB232" s="336"/>
      <c r="AC232" s="336"/>
    </row>
    <row r="233" spans="4:29">
      <c r="D233" s="336"/>
      <c r="G233" s="336"/>
      <c r="H233" s="336"/>
      <c r="I233" s="336"/>
      <c r="J233" s="336"/>
      <c r="K233" s="336"/>
      <c r="L233" s="336"/>
      <c r="M233" s="336"/>
      <c r="N233" s="336"/>
      <c r="S233" s="336"/>
      <c r="V233" s="336"/>
      <c r="W233" s="336"/>
      <c r="X233" s="336"/>
      <c r="Y233" s="336"/>
      <c r="Z233" s="336"/>
      <c r="AA233" s="336"/>
      <c r="AB233" s="336"/>
      <c r="AC233" s="336"/>
    </row>
    <row r="234" spans="4:29">
      <c r="D234" s="336"/>
      <c r="G234" s="336"/>
      <c r="H234" s="336"/>
      <c r="I234" s="336"/>
      <c r="J234" s="336"/>
      <c r="K234" s="336"/>
      <c r="L234" s="336"/>
      <c r="M234" s="336"/>
      <c r="N234" s="336"/>
      <c r="S234" s="336"/>
      <c r="V234" s="336"/>
      <c r="W234" s="336"/>
      <c r="X234" s="336"/>
      <c r="Y234" s="336"/>
      <c r="Z234" s="336"/>
      <c r="AA234" s="336"/>
      <c r="AB234" s="336"/>
      <c r="AC234" s="336"/>
    </row>
    <row r="235" spans="4:29">
      <c r="D235" s="336"/>
      <c r="G235" s="336"/>
      <c r="H235" s="336"/>
      <c r="I235" s="336"/>
      <c r="J235" s="336"/>
      <c r="K235" s="336"/>
      <c r="L235" s="336"/>
      <c r="M235" s="336"/>
      <c r="N235" s="336"/>
      <c r="S235" s="336"/>
      <c r="V235" s="336"/>
      <c r="W235" s="336"/>
      <c r="X235" s="336"/>
      <c r="Y235" s="336"/>
      <c r="Z235" s="336"/>
      <c r="AA235" s="336"/>
      <c r="AB235" s="336"/>
      <c r="AC235" s="336"/>
    </row>
    <row r="236" spans="4:29">
      <c r="D236" s="336"/>
      <c r="G236" s="336"/>
      <c r="H236" s="336"/>
      <c r="I236" s="336"/>
      <c r="J236" s="336"/>
      <c r="K236" s="336"/>
      <c r="L236" s="336"/>
      <c r="M236" s="336"/>
      <c r="N236" s="336"/>
      <c r="S236" s="336"/>
      <c r="V236" s="336"/>
      <c r="W236" s="336"/>
      <c r="X236" s="336"/>
      <c r="Y236" s="336"/>
      <c r="Z236" s="336"/>
      <c r="AA236" s="336"/>
      <c r="AB236" s="336"/>
      <c r="AC236" s="336"/>
    </row>
    <row r="237" spans="4:29">
      <c r="D237" s="336"/>
      <c r="G237" s="336"/>
      <c r="H237" s="336"/>
      <c r="I237" s="336"/>
      <c r="J237" s="336"/>
      <c r="K237" s="336"/>
      <c r="L237" s="336"/>
      <c r="M237" s="336"/>
      <c r="N237" s="336"/>
      <c r="S237" s="336"/>
      <c r="V237" s="336"/>
      <c r="W237" s="336"/>
      <c r="X237" s="336"/>
      <c r="Y237" s="336"/>
      <c r="Z237" s="336"/>
      <c r="AA237" s="336"/>
      <c r="AB237" s="336"/>
      <c r="AC237" s="336"/>
    </row>
    <row r="238" spans="4:29">
      <c r="D238" s="336"/>
      <c r="G238" s="336"/>
      <c r="H238" s="336"/>
      <c r="I238" s="336"/>
      <c r="J238" s="336"/>
      <c r="K238" s="336"/>
      <c r="L238" s="336"/>
      <c r="M238" s="336"/>
      <c r="N238" s="336"/>
      <c r="S238" s="336"/>
      <c r="V238" s="336"/>
      <c r="W238" s="336"/>
      <c r="X238" s="336"/>
      <c r="Y238" s="336"/>
      <c r="Z238" s="336"/>
      <c r="AA238" s="336"/>
      <c r="AB238" s="336"/>
      <c r="AC238" s="336"/>
    </row>
    <row r="239" spans="4:29">
      <c r="D239" s="336"/>
      <c r="G239" s="336"/>
      <c r="H239" s="336"/>
      <c r="I239" s="336"/>
      <c r="J239" s="336"/>
      <c r="K239" s="336"/>
      <c r="L239" s="336"/>
      <c r="M239" s="336"/>
      <c r="N239" s="336"/>
      <c r="S239" s="336"/>
      <c r="V239" s="336"/>
      <c r="W239" s="336"/>
      <c r="X239" s="336"/>
      <c r="Y239" s="336"/>
      <c r="Z239" s="336"/>
      <c r="AA239" s="336"/>
      <c r="AB239" s="336"/>
      <c r="AC239" s="336"/>
    </row>
    <row r="240" spans="4:29">
      <c r="D240" s="336"/>
      <c r="G240" s="336"/>
      <c r="H240" s="336"/>
      <c r="I240" s="336"/>
      <c r="J240" s="336"/>
      <c r="K240" s="336"/>
      <c r="L240" s="336"/>
      <c r="M240" s="336"/>
      <c r="N240" s="336"/>
      <c r="S240" s="336"/>
      <c r="V240" s="336"/>
      <c r="W240" s="336"/>
      <c r="X240" s="336"/>
      <c r="Y240" s="336"/>
      <c r="Z240" s="336"/>
      <c r="AA240" s="336"/>
      <c r="AB240" s="336"/>
      <c r="AC240" s="336"/>
    </row>
    <row r="241" spans="4:29">
      <c r="D241" s="336"/>
      <c r="G241" s="336"/>
      <c r="H241" s="336"/>
      <c r="I241" s="336"/>
      <c r="J241" s="336"/>
      <c r="K241" s="336"/>
      <c r="L241" s="336"/>
      <c r="M241" s="336"/>
      <c r="N241" s="336"/>
      <c r="S241" s="336"/>
      <c r="V241" s="336"/>
      <c r="W241" s="336"/>
      <c r="X241" s="336"/>
      <c r="Y241" s="336"/>
      <c r="Z241" s="336"/>
      <c r="AA241" s="336"/>
      <c r="AB241" s="336"/>
      <c r="AC241" s="336"/>
    </row>
    <row r="242" spans="4:29">
      <c r="D242" s="336"/>
      <c r="G242" s="336"/>
      <c r="H242" s="336"/>
      <c r="I242" s="336"/>
      <c r="J242" s="336"/>
      <c r="K242" s="336"/>
      <c r="L242" s="336"/>
      <c r="M242" s="336"/>
      <c r="N242" s="336"/>
      <c r="S242" s="336"/>
      <c r="V242" s="336"/>
      <c r="W242" s="336"/>
      <c r="X242" s="336"/>
      <c r="Y242" s="336"/>
      <c r="Z242" s="336"/>
      <c r="AA242" s="336"/>
      <c r="AB242" s="336"/>
      <c r="AC242" s="336"/>
    </row>
    <row r="243" spans="4:29">
      <c r="D243" s="336"/>
      <c r="G243" s="336"/>
      <c r="H243" s="336"/>
      <c r="I243" s="336"/>
      <c r="J243" s="336"/>
      <c r="K243" s="336"/>
      <c r="L243" s="336"/>
      <c r="M243" s="336"/>
      <c r="N243" s="336"/>
      <c r="S243" s="336"/>
      <c r="V243" s="336"/>
      <c r="W243" s="336"/>
      <c r="X243" s="336"/>
      <c r="Y243" s="336"/>
      <c r="Z243" s="336"/>
      <c r="AA243" s="336"/>
      <c r="AB243" s="336"/>
      <c r="AC243" s="336"/>
    </row>
    <row r="244" spans="4:29">
      <c r="D244" s="336"/>
      <c r="G244" s="336"/>
      <c r="H244" s="336"/>
      <c r="I244" s="336"/>
      <c r="J244" s="336"/>
      <c r="K244" s="336"/>
      <c r="L244" s="336"/>
      <c r="M244" s="336"/>
      <c r="N244" s="336"/>
      <c r="S244" s="336"/>
      <c r="V244" s="336"/>
      <c r="W244" s="336"/>
      <c r="X244" s="336"/>
      <c r="Y244" s="336"/>
      <c r="Z244" s="336"/>
      <c r="AA244" s="336"/>
      <c r="AB244" s="336"/>
      <c r="AC244" s="336"/>
    </row>
    <row r="245" spans="4:29">
      <c r="D245" s="336"/>
      <c r="G245" s="336"/>
      <c r="H245" s="336"/>
      <c r="I245" s="336"/>
      <c r="J245" s="336"/>
      <c r="K245" s="336"/>
      <c r="L245" s="336"/>
      <c r="M245" s="336"/>
      <c r="N245" s="336"/>
      <c r="S245" s="336"/>
      <c r="V245" s="336"/>
      <c r="W245" s="336"/>
      <c r="X245" s="336"/>
      <c r="Y245" s="336"/>
      <c r="Z245" s="336"/>
      <c r="AA245" s="336"/>
      <c r="AB245" s="336"/>
      <c r="AC245" s="336"/>
    </row>
    <row r="246" spans="4:29">
      <c r="D246" s="336"/>
      <c r="G246" s="336"/>
      <c r="H246" s="336"/>
      <c r="I246" s="336"/>
      <c r="J246" s="336"/>
      <c r="K246" s="336"/>
      <c r="L246" s="336"/>
      <c r="M246" s="336"/>
      <c r="N246" s="336"/>
      <c r="S246" s="336"/>
      <c r="V246" s="336"/>
      <c r="W246" s="336"/>
      <c r="X246" s="336"/>
      <c r="Y246" s="336"/>
      <c r="Z246" s="336"/>
      <c r="AA246" s="336"/>
      <c r="AB246" s="336"/>
      <c r="AC246" s="336"/>
    </row>
    <row r="247" spans="4:29">
      <c r="D247" s="336"/>
      <c r="G247" s="336"/>
      <c r="H247" s="336"/>
      <c r="I247" s="336"/>
      <c r="J247" s="336"/>
      <c r="K247" s="336"/>
      <c r="L247" s="336"/>
      <c r="M247" s="336"/>
      <c r="N247" s="336"/>
      <c r="S247" s="336"/>
      <c r="V247" s="336"/>
      <c r="W247" s="336"/>
      <c r="X247" s="336"/>
      <c r="Y247" s="336"/>
      <c r="Z247" s="336"/>
      <c r="AA247" s="336"/>
      <c r="AB247" s="336"/>
      <c r="AC247" s="336"/>
    </row>
    <row r="248" spans="4:29">
      <c r="D248" s="336"/>
      <c r="G248" s="336"/>
      <c r="H248" s="336"/>
      <c r="I248" s="336"/>
      <c r="J248" s="336"/>
      <c r="K248" s="336"/>
      <c r="L248" s="336"/>
      <c r="M248" s="336"/>
      <c r="N248" s="336"/>
      <c r="S248" s="336"/>
      <c r="V248" s="336"/>
      <c r="W248" s="336"/>
      <c r="X248" s="336"/>
      <c r="Y248" s="336"/>
      <c r="Z248" s="336"/>
      <c r="AA248" s="336"/>
      <c r="AB248" s="336"/>
      <c r="AC248" s="336"/>
    </row>
    <row r="249" spans="4:29">
      <c r="D249" s="336"/>
      <c r="G249" s="336"/>
      <c r="H249" s="336"/>
      <c r="I249" s="336"/>
      <c r="J249" s="336"/>
      <c r="K249" s="336"/>
      <c r="L249" s="336"/>
      <c r="M249" s="336"/>
      <c r="N249" s="336"/>
      <c r="S249" s="336"/>
      <c r="V249" s="336"/>
      <c r="W249" s="336"/>
      <c r="X249" s="336"/>
      <c r="Y249" s="336"/>
      <c r="Z249" s="336"/>
      <c r="AA249" s="336"/>
      <c r="AB249" s="336"/>
      <c r="AC249" s="336"/>
    </row>
    <row r="250" spans="4:29">
      <c r="D250" s="336"/>
      <c r="G250" s="336"/>
      <c r="H250" s="336"/>
      <c r="I250" s="336"/>
      <c r="J250" s="336"/>
      <c r="K250" s="336"/>
      <c r="L250" s="336"/>
      <c r="M250" s="336"/>
      <c r="N250" s="336"/>
      <c r="S250" s="336"/>
      <c r="V250" s="336"/>
      <c r="W250" s="336"/>
      <c r="X250" s="336"/>
      <c r="Y250" s="336"/>
      <c r="Z250" s="336"/>
      <c r="AA250" s="336"/>
      <c r="AB250" s="336"/>
      <c r="AC250" s="336"/>
    </row>
    <row r="251" spans="4:29">
      <c r="D251" s="336"/>
      <c r="G251" s="336"/>
      <c r="H251" s="336"/>
      <c r="I251" s="336"/>
      <c r="J251" s="336"/>
      <c r="K251" s="336"/>
      <c r="L251" s="336"/>
      <c r="M251" s="336"/>
      <c r="N251" s="336"/>
      <c r="S251" s="336"/>
      <c r="V251" s="336"/>
      <c r="W251" s="336"/>
      <c r="X251" s="336"/>
      <c r="Y251" s="336"/>
      <c r="Z251" s="336"/>
      <c r="AA251" s="336"/>
      <c r="AB251" s="336"/>
      <c r="AC251" s="336"/>
    </row>
    <row r="252" spans="4:29">
      <c r="D252" s="336"/>
      <c r="G252" s="336"/>
      <c r="H252" s="336"/>
      <c r="I252" s="336"/>
      <c r="J252" s="336"/>
      <c r="K252" s="336"/>
      <c r="L252" s="336"/>
      <c r="M252" s="336"/>
      <c r="N252" s="336"/>
      <c r="S252" s="336"/>
      <c r="V252" s="336"/>
      <c r="W252" s="336"/>
      <c r="X252" s="336"/>
      <c r="Y252" s="336"/>
      <c r="Z252" s="336"/>
      <c r="AA252" s="336"/>
      <c r="AB252" s="336"/>
      <c r="AC252" s="336"/>
    </row>
    <row r="253" spans="4:29">
      <c r="D253" s="336"/>
      <c r="G253" s="336"/>
      <c r="H253" s="336"/>
      <c r="I253" s="336"/>
      <c r="J253" s="336"/>
      <c r="K253" s="336"/>
      <c r="L253" s="336"/>
      <c r="M253" s="336"/>
      <c r="N253" s="336"/>
      <c r="S253" s="336"/>
      <c r="V253" s="336"/>
      <c r="W253" s="336"/>
      <c r="X253" s="336"/>
      <c r="Y253" s="336"/>
      <c r="Z253" s="336"/>
      <c r="AA253" s="336"/>
      <c r="AB253" s="336"/>
      <c r="AC253" s="336"/>
    </row>
    <row r="254" spans="4:29">
      <c r="D254" s="336"/>
      <c r="G254" s="336"/>
      <c r="H254" s="336"/>
      <c r="I254" s="336"/>
      <c r="J254" s="336"/>
      <c r="K254" s="336"/>
      <c r="L254" s="336"/>
      <c r="M254" s="336"/>
      <c r="N254" s="336"/>
      <c r="S254" s="336"/>
      <c r="V254" s="336"/>
      <c r="W254" s="336"/>
      <c r="X254" s="336"/>
      <c r="Y254" s="336"/>
      <c r="Z254" s="336"/>
      <c r="AA254" s="336"/>
      <c r="AB254" s="336"/>
      <c r="AC254" s="336"/>
    </row>
    <row r="255" spans="4:29">
      <c r="D255" s="336"/>
      <c r="G255" s="336"/>
      <c r="H255" s="336"/>
      <c r="I255" s="336"/>
      <c r="J255" s="336"/>
      <c r="K255" s="336"/>
      <c r="L255" s="336"/>
      <c r="M255" s="336"/>
      <c r="N255" s="336"/>
      <c r="S255" s="336"/>
      <c r="V255" s="336"/>
      <c r="W255" s="336"/>
      <c r="X255" s="336"/>
      <c r="Y255" s="336"/>
      <c r="Z255" s="336"/>
      <c r="AA255" s="336"/>
      <c r="AB255" s="336"/>
      <c r="AC255" s="336"/>
    </row>
    <row r="256" spans="4:29">
      <c r="D256" s="336"/>
      <c r="G256" s="336"/>
      <c r="H256" s="336"/>
      <c r="I256" s="336"/>
      <c r="J256" s="336"/>
      <c r="K256" s="336"/>
      <c r="L256" s="336"/>
      <c r="M256" s="336"/>
      <c r="N256" s="336"/>
      <c r="S256" s="336"/>
      <c r="V256" s="336"/>
      <c r="W256" s="336"/>
      <c r="X256" s="336"/>
      <c r="Y256" s="336"/>
      <c r="Z256" s="336"/>
      <c r="AA256" s="336"/>
      <c r="AB256" s="336"/>
      <c r="AC256" s="336"/>
    </row>
    <row r="257" spans="4:29">
      <c r="D257" s="336"/>
      <c r="G257" s="336"/>
      <c r="H257" s="336"/>
      <c r="I257" s="336"/>
      <c r="J257" s="336"/>
      <c r="K257" s="336"/>
      <c r="L257" s="336"/>
      <c r="M257" s="336"/>
      <c r="N257" s="336"/>
      <c r="S257" s="336"/>
      <c r="V257" s="336"/>
      <c r="W257" s="336"/>
      <c r="X257" s="336"/>
      <c r="Y257" s="336"/>
      <c r="Z257" s="336"/>
      <c r="AA257" s="336"/>
      <c r="AB257" s="336"/>
      <c r="AC257" s="336"/>
    </row>
    <row r="258" spans="4:29">
      <c r="D258" s="336"/>
      <c r="G258" s="336"/>
      <c r="H258" s="336"/>
      <c r="I258" s="336"/>
      <c r="J258" s="336"/>
      <c r="K258" s="336"/>
      <c r="L258" s="336"/>
      <c r="M258" s="336"/>
      <c r="N258" s="336"/>
      <c r="S258" s="336"/>
      <c r="V258" s="336"/>
      <c r="W258" s="336"/>
      <c r="X258" s="336"/>
      <c r="Y258" s="336"/>
      <c r="Z258" s="336"/>
      <c r="AA258" s="336"/>
      <c r="AB258" s="336"/>
      <c r="AC258" s="336"/>
    </row>
    <row r="259" spans="4:29">
      <c r="D259" s="336"/>
      <c r="G259" s="336"/>
      <c r="H259" s="336"/>
      <c r="I259" s="336"/>
      <c r="J259" s="336"/>
      <c r="K259" s="336"/>
      <c r="L259" s="336"/>
      <c r="M259" s="336"/>
      <c r="N259" s="336"/>
      <c r="S259" s="336"/>
      <c r="V259" s="336"/>
      <c r="W259" s="336"/>
      <c r="X259" s="336"/>
      <c r="Y259" s="336"/>
      <c r="Z259" s="336"/>
      <c r="AA259" s="336"/>
      <c r="AB259" s="336"/>
      <c r="AC259" s="336"/>
    </row>
    <row r="260" spans="4:29">
      <c r="D260" s="336"/>
      <c r="G260" s="336"/>
      <c r="H260" s="336"/>
      <c r="I260" s="336"/>
      <c r="J260" s="336"/>
      <c r="K260" s="336"/>
      <c r="L260" s="336"/>
      <c r="M260" s="336"/>
      <c r="N260" s="336"/>
      <c r="S260" s="336"/>
      <c r="V260" s="336"/>
      <c r="W260" s="336"/>
      <c r="X260" s="336"/>
      <c r="Y260" s="336"/>
      <c r="Z260" s="336"/>
      <c r="AA260" s="336"/>
      <c r="AB260" s="336"/>
      <c r="AC260" s="336"/>
    </row>
    <row r="261" spans="4:29">
      <c r="D261" s="336"/>
      <c r="G261" s="336"/>
      <c r="H261" s="336"/>
      <c r="I261" s="336"/>
      <c r="J261" s="336"/>
      <c r="K261" s="336"/>
      <c r="L261" s="336"/>
      <c r="M261" s="336"/>
      <c r="N261" s="336"/>
      <c r="S261" s="336"/>
      <c r="V261" s="336"/>
      <c r="W261" s="336"/>
      <c r="X261" s="336"/>
      <c r="Y261" s="336"/>
      <c r="Z261" s="336"/>
      <c r="AA261" s="336"/>
      <c r="AB261" s="336"/>
      <c r="AC261" s="336"/>
    </row>
    <row r="262" spans="4:29">
      <c r="D262" s="336"/>
      <c r="G262" s="336"/>
      <c r="H262" s="336"/>
      <c r="I262" s="336"/>
      <c r="J262" s="336"/>
      <c r="K262" s="336"/>
      <c r="L262" s="336"/>
      <c r="M262" s="336"/>
      <c r="N262" s="336"/>
      <c r="S262" s="336"/>
      <c r="V262" s="336"/>
      <c r="W262" s="336"/>
      <c r="X262" s="336"/>
      <c r="Y262" s="336"/>
      <c r="Z262" s="336"/>
      <c r="AA262" s="336"/>
      <c r="AB262" s="336"/>
      <c r="AC262" s="336"/>
    </row>
    <row r="263" spans="4:29">
      <c r="D263" s="336"/>
      <c r="G263" s="336"/>
      <c r="H263" s="336"/>
      <c r="I263" s="336"/>
      <c r="J263" s="336"/>
      <c r="K263" s="336"/>
      <c r="L263" s="336"/>
      <c r="M263" s="336"/>
      <c r="N263" s="336"/>
      <c r="S263" s="336"/>
      <c r="V263" s="336"/>
      <c r="W263" s="336"/>
      <c r="X263" s="336"/>
      <c r="Y263" s="336"/>
      <c r="Z263" s="336"/>
      <c r="AA263" s="336"/>
      <c r="AB263" s="336"/>
      <c r="AC263" s="336"/>
    </row>
    <row r="264" spans="4:29">
      <c r="D264" s="336"/>
      <c r="G264" s="336"/>
      <c r="H264" s="336"/>
      <c r="I264" s="336"/>
      <c r="J264" s="336"/>
      <c r="K264" s="336"/>
      <c r="L264" s="336"/>
      <c r="M264" s="336"/>
      <c r="N264" s="336"/>
      <c r="S264" s="336"/>
      <c r="V264" s="336"/>
      <c r="W264" s="336"/>
      <c r="X264" s="336"/>
      <c r="Y264" s="336"/>
      <c r="Z264" s="336"/>
      <c r="AA264" s="336"/>
      <c r="AB264" s="336"/>
      <c r="AC264" s="336"/>
    </row>
    <row r="265" spans="4:29">
      <c r="D265" s="336"/>
      <c r="G265" s="336"/>
      <c r="H265" s="336"/>
      <c r="I265" s="336"/>
      <c r="J265" s="336"/>
      <c r="K265" s="336"/>
      <c r="L265" s="336"/>
      <c r="M265" s="336"/>
      <c r="N265" s="336"/>
      <c r="S265" s="336"/>
      <c r="V265" s="336"/>
      <c r="W265" s="336"/>
      <c r="X265" s="336"/>
      <c r="Y265" s="336"/>
      <c r="Z265" s="336"/>
      <c r="AA265" s="336"/>
      <c r="AB265" s="336"/>
      <c r="AC265" s="336"/>
    </row>
    <row r="266" spans="4:29">
      <c r="D266" s="336"/>
      <c r="G266" s="336"/>
      <c r="H266" s="336"/>
      <c r="I266" s="336"/>
      <c r="J266" s="336"/>
      <c r="K266" s="336"/>
      <c r="L266" s="336"/>
      <c r="M266" s="336"/>
      <c r="N266" s="336"/>
      <c r="S266" s="336"/>
      <c r="V266" s="336"/>
      <c r="W266" s="336"/>
      <c r="X266" s="336"/>
      <c r="Y266" s="336"/>
      <c r="Z266" s="336"/>
      <c r="AA266" s="336"/>
      <c r="AB266" s="336"/>
      <c r="AC266" s="336"/>
    </row>
    <row r="267" spans="4:29">
      <c r="D267" s="336"/>
      <c r="G267" s="336"/>
      <c r="H267" s="336"/>
      <c r="I267" s="336"/>
      <c r="J267" s="336"/>
      <c r="K267" s="336"/>
      <c r="L267" s="336"/>
      <c r="M267" s="336"/>
      <c r="N267" s="336"/>
      <c r="S267" s="336"/>
      <c r="V267" s="336"/>
      <c r="W267" s="336"/>
      <c r="X267" s="336"/>
      <c r="Y267" s="336"/>
      <c r="Z267" s="336"/>
      <c r="AA267" s="336"/>
      <c r="AB267" s="336"/>
      <c r="AC267" s="336"/>
    </row>
    <row r="268" spans="4:29">
      <c r="D268" s="336"/>
      <c r="G268" s="336"/>
      <c r="H268" s="336"/>
      <c r="I268" s="336"/>
      <c r="J268" s="336"/>
      <c r="K268" s="336"/>
      <c r="L268" s="336"/>
      <c r="M268" s="336"/>
      <c r="N268" s="336"/>
      <c r="S268" s="336"/>
      <c r="V268" s="336"/>
      <c r="W268" s="336"/>
      <c r="X268" s="336"/>
      <c r="Y268" s="336"/>
      <c r="Z268" s="336"/>
      <c r="AA268" s="336"/>
      <c r="AB268" s="336"/>
      <c r="AC268" s="336"/>
    </row>
    <row r="269" spans="4:29">
      <c r="D269" s="336"/>
      <c r="G269" s="336"/>
      <c r="H269" s="336"/>
      <c r="I269" s="336"/>
      <c r="J269" s="336"/>
      <c r="K269" s="336"/>
      <c r="L269" s="336"/>
      <c r="M269" s="336"/>
      <c r="N269" s="336"/>
      <c r="S269" s="336"/>
      <c r="V269" s="336"/>
      <c r="W269" s="336"/>
      <c r="X269" s="336"/>
      <c r="Y269" s="336"/>
      <c r="Z269" s="336"/>
      <c r="AA269" s="336"/>
      <c r="AB269" s="336"/>
      <c r="AC269" s="336"/>
    </row>
    <row r="270" spans="4:29">
      <c r="D270" s="336"/>
      <c r="G270" s="336"/>
      <c r="H270" s="336"/>
      <c r="I270" s="336"/>
      <c r="J270" s="336"/>
      <c r="K270" s="336"/>
      <c r="L270" s="336"/>
      <c r="M270" s="336"/>
      <c r="N270" s="336"/>
      <c r="S270" s="336"/>
      <c r="V270" s="336"/>
      <c r="W270" s="336"/>
      <c r="X270" s="336"/>
      <c r="Y270" s="336"/>
      <c r="Z270" s="336"/>
      <c r="AA270" s="336"/>
      <c r="AB270" s="336"/>
      <c r="AC270" s="336"/>
    </row>
    <row r="271" spans="4:29">
      <c r="D271" s="336"/>
      <c r="G271" s="336"/>
      <c r="H271" s="336"/>
      <c r="I271" s="336"/>
      <c r="J271" s="336"/>
      <c r="K271" s="336"/>
      <c r="L271" s="336"/>
      <c r="M271" s="336"/>
      <c r="N271" s="336"/>
      <c r="S271" s="336"/>
      <c r="V271" s="336"/>
      <c r="W271" s="336"/>
      <c r="X271" s="336"/>
      <c r="Y271" s="336"/>
      <c r="Z271" s="336"/>
      <c r="AA271" s="336"/>
      <c r="AB271" s="336"/>
      <c r="AC271" s="336"/>
    </row>
    <row r="272" spans="4:29">
      <c r="D272" s="336"/>
      <c r="G272" s="336"/>
      <c r="H272" s="336"/>
      <c r="I272" s="336"/>
      <c r="J272" s="336"/>
      <c r="K272" s="336"/>
      <c r="L272" s="336"/>
      <c r="M272" s="336"/>
      <c r="N272" s="336"/>
      <c r="S272" s="336"/>
      <c r="V272" s="336"/>
      <c r="W272" s="336"/>
      <c r="X272" s="336"/>
      <c r="Y272" s="336"/>
      <c r="Z272" s="336"/>
      <c r="AA272" s="336"/>
      <c r="AB272" s="336"/>
      <c r="AC272" s="336"/>
    </row>
    <row r="273" spans="4:29">
      <c r="D273" s="336"/>
      <c r="G273" s="336"/>
      <c r="H273" s="336"/>
      <c r="I273" s="336"/>
      <c r="J273" s="336"/>
      <c r="K273" s="336"/>
      <c r="L273" s="336"/>
      <c r="M273" s="336"/>
      <c r="N273" s="336"/>
      <c r="S273" s="336"/>
      <c r="V273" s="336"/>
      <c r="W273" s="336"/>
      <c r="X273" s="336"/>
      <c r="Y273" s="336"/>
      <c r="Z273" s="336"/>
      <c r="AA273" s="336"/>
      <c r="AB273" s="336"/>
      <c r="AC273" s="336"/>
    </row>
    <row r="274" spans="4:29">
      <c r="D274" s="336"/>
      <c r="G274" s="336"/>
      <c r="H274" s="336"/>
      <c r="I274" s="336"/>
      <c r="J274" s="336"/>
      <c r="K274" s="336"/>
      <c r="L274" s="336"/>
      <c r="M274" s="336"/>
      <c r="N274" s="336"/>
      <c r="S274" s="336"/>
      <c r="V274" s="336"/>
      <c r="W274" s="336"/>
      <c r="X274" s="336"/>
      <c r="Y274" s="336"/>
      <c r="Z274" s="336"/>
      <c r="AA274" s="336"/>
      <c r="AB274" s="336"/>
      <c r="AC274" s="336"/>
    </row>
    <row r="275" spans="4:29">
      <c r="D275" s="336"/>
      <c r="G275" s="336"/>
      <c r="H275" s="336"/>
      <c r="I275" s="336"/>
      <c r="J275" s="336"/>
      <c r="K275" s="336"/>
      <c r="L275" s="336"/>
      <c r="M275" s="336"/>
      <c r="N275" s="336"/>
      <c r="S275" s="336"/>
      <c r="V275" s="336"/>
      <c r="W275" s="336"/>
      <c r="X275" s="336"/>
      <c r="Y275" s="336"/>
      <c r="Z275" s="336"/>
      <c r="AA275" s="336"/>
      <c r="AB275" s="336"/>
      <c r="AC275" s="336"/>
    </row>
    <row r="276" spans="4:29">
      <c r="D276" s="336"/>
      <c r="G276" s="336"/>
      <c r="H276" s="336"/>
      <c r="I276" s="336"/>
      <c r="J276" s="336"/>
      <c r="K276" s="336"/>
      <c r="L276" s="336"/>
      <c r="M276" s="336"/>
      <c r="N276" s="336"/>
      <c r="S276" s="336"/>
      <c r="V276" s="336"/>
      <c r="W276" s="336"/>
      <c r="X276" s="336"/>
      <c r="Y276" s="336"/>
      <c r="Z276" s="336"/>
      <c r="AA276" s="336"/>
      <c r="AB276" s="336"/>
      <c r="AC276" s="336"/>
    </row>
    <row r="277" spans="4:29">
      <c r="D277" s="336"/>
      <c r="G277" s="336"/>
      <c r="H277" s="336"/>
      <c r="I277" s="336"/>
      <c r="J277" s="336"/>
      <c r="K277" s="336"/>
      <c r="L277" s="336"/>
      <c r="M277" s="336"/>
      <c r="N277" s="336"/>
      <c r="S277" s="336"/>
      <c r="V277" s="336"/>
      <c r="W277" s="336"/>
      <c r="X277" s="336"/>
      <c r="Y277" s="336"/>
      <c r="Z277" s="336"/>
      <c r="AA277" s="336"/>
      <c r="AB277" s="336"/>
      <c r="AC277" s="336"/>
    </row>
    <row r="278" spans="4:29">
      <c r="D278" s="336"/>
      <c r="G278" s="336"/>
      <c r="H278" s="336"/>
      <c r="I278" s="336"/>
      <c r="J278" s="336"/>
      <c r="K278" s="336"/>
      <c r="L278" s="336"/>
      <c r="M278" s="336"/>
      <c r="N278" s="336"/>
      <c r="S278" s="336"/>
      <c r="V278" s="336"/>
      <c r="W278" s="336"/>
      <c r="X278" s="336"/>
      <c r="Y278" s="336"/>
      <c r="Z278" s="336"/>
      <c r="AA278" s="336"/>
      <c r="AB278" s="336"/>
      <c r="AC278" s="336"/>
    </row>
    <row r="279" spans="4:29">
      <c r="D279" s="336"/>
      <c r="G279" s="336"/>
      <c r="H279" s="336"/>
      <c r="I279" s="336"/>
      <c r="J279" s="336"/>
      <c r="K279" s="336"/>
      <c r="L279" s="336"/>
      <c r="M279" s="336"/>
      <c r="N279" s="336"/>
      <c r="S279" s="336"/>
      <c r="V279" s="336"/>
      <c r="W279" s="336"/>
      <c r="X279" s="336"/>
      <c r="Y279" s="336"/>
      <c r="Z279" s="336"/>
      <c r="AA279" s="336"/>
      <c r="AB279" s="336"/>
      <c r="AC279" s="336"/>
    </row>
    <row r="280" spans="4:29">
      <c r="D280" s="336"/>
      <c r="G280" s="336"/>
      <c r="H280" s="336"/>
      <c r="I280" s="336"/>
      <c r="J280" s="336"/>
      <c r="K280" s="336"/>
      <c r="L280" s="336"/>
      <c r="M280" s="336"/>
      <c r="N280" s="336"/>
      <c r="S280" s="336"/>
      <c r="V280" s="336"/>
      <c r="W280" s="336"/>
      <c r="X280" s="336"/>
      <c r="Y280" s="336"/>
      <c r="Z280" s="336"/>
      <c r="AA280" s="336"/>
      <c r="AB280" s="336"/>
      <c r="AC280" s="336"/>
    </row>
    <row r="281" spans="4:29">
      <c r="D281" s="336"/>
      <c r="G281" s="336"/>
      <c r="H281" s="336"/>
      <c r="I281" s="336"/>
      <c r="J281" s="336"/>
      <c r="K281" s="336"/>
      <c r="L281" s="336"/>
      <c r="M281" s="336"/>
      <c r="N281" s="336"/>
      <c r="S281" s="336"/>
      <c r="V281" s="336"/>
      <c r="W281" s="336"/>
      <c r="X281" s="336"/>
      <c r="Y281" s="336"/>
      <c r="Z281" s="336"/>
      <c r="AA281" s="336"/>
      <c r="AB281" s="336"/>
      <c r="AC281" s="336"/>
    </row>
    <row r="282" spans="4:29">
      <c r="D282" s="336"/>
      <c r="G282" s="336"/>
      <c r="H282" s="336"/>
      <c r="I282" s="336"/>
      <c r="J282" s="336"/>
      <c r="K282" s="336"/>
      <c r="L282" s="336"/>
      <c r="M282" s="336"/>
      <c r="N282" s="336"/>
      <c r="S282" s="336"/>
      <c r="V282" s="336"/>
      <c r="W282" s="336"/>
      <c r="X282" s="336"/>
      <c r="Y282" s="336"/>
      <c r="Z282" s="336"/>
      <c r="AA282" s="336"/>
      <c r="AB282" s="336"/>
      <c r="AC282" s="336"/>
    </row>
    <row r="283" spans="4:29">
      <c r="D283" s="336"/>
      <c r="G283" s="336"/>
      <c r="H283" s="336"/>
      <c r="I283" s="336"/>
      <c r="J283" s="336"/>
      <c r="K283" s="336"/>
      <c r="L283" s="336"/>
      <c r="M283" s="336"/>
      <c r="N283" s="336"/>
      <c r="S283" s="336"/>
      <c r="V283" s="336"/>
      <c r="W283" s="336"/>
      <c r="X283" s="336"/>
      <c r="Y283" s="336"/>
      <c r="Z283" s="336"/>
      <c r="AA283" s="336"/>
      <c r="AB283" s="336"/>
      <c r="AC283" s="336"/>
    </row>
    <row r="284" spans="4:29">
      <c r="D284" s="336"/>
      <c r="G284" s="336"/>
      <c r="H284" s="336"/>
      <c r="I284" s="336"/>
      <c r="J284" s="336"/>
      <c r="K284" s="336"/>
      <c r="L284" s="336"/>
      <c r="M284" s="336"/>
      <c r="N284" s="336"/>
      <c r="S284" s="336"/>
      <c r="V284" s="336"/>
      <c r="W284" s="336"/>
      <c r="X284" s="336"/>
      <c r="Y284" s="336"/>
      <c r="Z284" s="336"/>
      <c r="AA284" s="336"/>
      <c r="AB284" s="336"/>
      <c r="AC284" s="336"/>
    </row>
    <row r="285" spans="4:29">
      <c r="D285" s="336"/>
      <c r="G285" s="336"/>
      <c r="H285" s="336"/>
      <c r="I285" s="336"/>
      <c r="J285" s="336"/>
      <c r="K285" s="336"/>
      <c r="L285" s="336"/>
      <c r="M285" s="336"/>
      <c r="N285" s="336"/>
      <c r="S285" s="336"/>
      <c r="V285" s="336"/>
      <c r="W285" s="336"/>
      <c r="X285" s="336"/>
      <c r="Y285" s="336"/>
      <c r="Z285" s="336"/>
      <c r="AA285" s="336"/>
      <c r="AB285" s="336"/>
      <c r="AC285" s="336"/>
    </row>
    <row r="286" spans="4:29">
      <c r="D286" s="336"/>
      <c r="G286" s="336"/>
      <c r="H286" s="336"/>
      <c r="I286" s="336"/>
      <c r="J286" s="336"/>
      <c r="K286" s="336"/>
      <c r="L286" s="336"/>
      <c r="M286" s="336"/>
      <c r="N286" s="336"/>
      <c r="S286" s="336"/>
      <c r="V286" s="336"/>
      <c r="W286" s="336"/>
      <c r="X286" s="336"/>
      <c r="Y286" s="336"/>
      <c r="Z286" s="336"/>
      <c r="AA286" s="336"/>
      <c r="AB286" s="336"/>
      <c r="AC286" s="336"/>
    </row>
    <row r="287" spans="4:29">
      <c r="D287" s="336"/>
      <c r="G287" s="336"/>
      <c r="H287" s="336"/>
      <c r="I287" s="336"/>
      <c r="J287" s="336"/>
      <c r="K287" s="336"/>
      <c r="L287" s="336"/>
      <c r="M287" s="336"/>
      <c r="N287" s="336"/>
      <c r="S287" s="336"/>
      <c r="V287" s="336"/>
      <c r="W287" s="336"/>
      <c r="X287" s="336"/>
      <c r="Y287" s="336"/>
      <c r="Z287" s="336"/>
      <c r="AA287" s="336"/>
      <c r="AB287" s="336"/>
      <c r="AC287" s="336"/>
    </row>
    <row r="288" spans="4:29">
      <c r="D288" s="336"/>
      <c r="G288" s="336"/>
      <c r="H288" s="336"/>
      <c r="I288" s="336"/>
      <c r="J288" s="336"/>
      <c r="K288" s="336"/>
      <c r="L288" s="336"/>
      <c r="M288" s="336"/>
      <c r="N288" s="336"/>
      <c r="S288" s="336"/>
      <c r="V288" s="336"/>
      <c r="W288" s="336"/>
      <c r="X288" s="336"/>
      <c r="Y288" s="336"/>
      <c r="Z288" s="336"/>
      <c r="AA288" s="336"/>
      <c r="AB288" s="336"/>
      <c r="AC288" s="336"/>
    </row>
    <row r="289" spans="4:29">
      <c r="D289" s="336"/>
      <c r="G289" s="336"/>
      <c r="H289" s="336"/>
      <c r="I289" s="336"/>
      <c r="J289" s="336"/>
      <c r="K289" s="336"/>
      <c r="L289" s="336"/>
      <c r="M289" s="336"/>
      <c r="N289" s="336"/>
      <c r="S289" s="336"/>
      <c r="V289" s="336"/>
      <c r="W289" s="336"/>
      <c r="X289" s="336"/>
      <c r="Y289" s="336"/>
      <c r="Z289" s="336"/>
      <c r="AA289" s="336"/>
      <c r="AB289" s="336"/>
      <c r="AC289" s="336"/>
    </row>
    <row r="290" spans="4:29">
      <c r="D290" s="336"/>
      <c r="G290" s="336"/>
      <c r="H290" s="336"/>
      <c r="I290" s="336"/>
      <c r="J290" s="336"/>
      <c r="K290" s="336"/>
      <c r="L290" s="336"/>
      <c r="M290" s="336"/>
      <c r="N290" s="336"/>
      <c r="S290" s="336"/>
      <c r="V290" s="336"/>
      <c r="W290" s="336"/>
      <c r="X290" s="336"/>
      <c r="Y290" s="336"/>
      <c r="Z290" s="336"/>
      <c r="AA290" s="336"/>
      <c r="AB290" s="336"/>
      <c r="AC290" s="336"/>
    </row>
    <row r="291" spans="4:29">
      <c r="D291" s="336"/>
      <c r="G291" s="336"/>
      <c r="H291" s="336"/>
      <c r="I291" s="336"/>
      <c r="J291" s="336"/>
      <c r="K291" s="336"/>
      <c r="L291" s="336"/>
      <c r="M291" s="336"/>
      <c r="N291" s="336"/>
      <c r="S291" s="336"/>
      <c r="V291" s="336"/>
      <c r="W291" s="336"/>
      <c r="X291" s="336"/>
      <c r="Y291" s="336"/>
      <c r="Z291" s="336"/>
      <c r="AA291" s="336"/>
      <c r="AB291" s="336"/>
      <c r="AC291" s="336"/>
    </row>
    <row r="292" spans="4:29">
      <c r="D292" s="336"/>
      <c r="G292" s="336"/>
      <c r="H292" s="336"/>
      <c r="I292" s="336"/>
      <c r="J292" s="336"/>
      <c r="K292" s="336"/>
      <c r="L292" s="336"/>
      <c r="M292" s="336"/>
      <c r="N292" s="336"/>
      <c r="S292" s="336"/>
      <c r="V292" s="336"/>
      <c r="W292" s="336"/>
      <c r="X292" s="336"/>
      <c r="Y292" s="336"/>
      <c r="Z292" s="336"/>
      <c r="AA292" s="336"/>
      <c r="AB292" s="336"/>
      <c r="AC292" s="336"/>
    </row>
    <row r="293" spans="4:29">
      <c r="D293" s="336"/>
      <c r="G293" s="336"/>
      <c r="H293" s="336"/>
      <c r="I293" s="336"/>
      <c r="J293" s="336"/>
      <c r="K293" s="336"/>
      <c r="L293" s="336"/>
      <c r="M293" s="336"/>
      <c r="N293" s="336"/>
      <c r="S293" s="336"/>
      <c r="V293" s="336"/>
      <c r="W293" s="336"/>
      <c r="X293" s="336"/>
      <c r="Y293" s="336"/>
      <c r="Z293" s="336"/>
      <c r="AA293" s="336"/>
      <c r="AB293" s="336"/>
      <c r="AC293" s="336"/>
    </row>
    <row r="294" spans="4:29">
      <c r="D294" s="336"/>
      <c r="G294" s="336"/>
      <c r="H294" s="336"/>
      <c r="I294" s="336"/>
      <c r="J294" s="336"/>
      <c r="K294" s="336"/>
      <c r="L294" s="336"/>
      <c r="M294" s="336"/>
      <c r="N294" s="336"/>
      <c r="S294" s="336"/>
      <c r="V294" s="336"/>
      <c r="W294" s="336"/>
      <c r="X294" s="336"/>
      <c r="Y294" s="336"/>
      <c r="Z294" s="336"/>
      <c r="AA294" s="336"/>
      <c r="AB294" s="336"/>
      <c r="AC294" s="336"/>
    </row>
    <row r="295" spans="4:29">
      <c r="D295" s="336"/>
      <c r="G295" s="336"/>
      <c r="H295" s="336"/>
      <c r="I295" s="336"/>
      <c r="J295" s="336"/>
      <c r="K295" s="336"/>
      <c r="L295" s="336"/>
      <c r="M295" s="336"/>
      <c r="N295" s="336"/>
      <c r="S295" s="336"/>
      <c r="V295" s="336"/>
      <c r="W295" s="336"/>
      <c r="X295" s="336"/>
      <c r="Y295" s="336"/>
      <c r="Z295" s="336"/>
      <c r="AA295" s="336"/>
      <c r="AB295" s="336"/>
      <c r="AC295" s="336"/>
    </row>
    <row r="296" spans="4:29">
      <c r="D296" s="336"/>
      <c r="G296" s="336"/>
      <c r="H296" s="336"/>
      <c r="I296" s="336"/>
      <c r="J296" s="336"/>
      <c r="K296" s="336"/>
      <c r="L296" s="336"/>
      <c r="M296" s="336"/>
      <c r="N296" s="336"/>
      <c r="S296" s="336"/>
      <c r="V296" s="336"/>
      <c r="W296" s="336"/>
      <c r="X296" s="336"/>
      <c r="Y296" s="336"/>
      <c r="Z296" s="336"/>
      <c r="AA296" s="336"/>
      <c r="AB296" s="336"/>
      <c r="AC296" s="336"/>
    </row>
    <row r="297" spans="4:29">
      <c r="D297" s="336"/>
      <c r="G297" s="336"/>
      <c r="H297" s="336"/>
      <c r="I297" s="336"/>
      <c r="J297" s="336"/>
      <c r="K297" s="336"/>
      <c r="L297" s="336"/>
      <c r="M297" s="336"/>
      <c r="N297" s="336"/>
      <c r="S297" s="336"/>
      <c r="V297" s="336"/>
      <c r="W297" s="336"/>
      <c r="X297" s="336"/>
      <c r="Y297" s="336"/>
      <c r="Z297" s="336"/>
      <c r="AA297" s="336"/>
      <c r="AB297" s="336"/>
      <c r="AC297" s="336"/>
    </row>
    <row r="298" spans="4:29">
      <c r="D298" s="336"/>
      <c r="G298" s="336"/>
      <c r="H298" s="336"/>
      <c r="I298" s="336"/>
      <c r="J298" s="336"/>
      <c r="K298" s="336"/>
      <c r="L298" s="336"/>
      <c r="M298" s="336"/>
      <c r="N298" s="336"/>
      <c r="S298" s="336"/>
      <c r="V298" s="336"/>
      <c r="W298" s="336"/>
      <c r="X298" s="336"/>
      <c r="Y298" s="336"/>
      <c r="Z298" s="336"/>
      <c r="AA298" s="336"/>
      <c r="AB298" s="336"/>
      <c r="AC298" s="336"/>
    </row>
    <row r="299" spans="4:29">
      <c r="D299" s="336"/>
      <c r="G299" s="336"/>
      <c r="H299" s="336"/>
      <c r="I299" s="336"/>
      <c r="J299" s="336"/>
      <c r="K299" s="336"/>
      <c r="L299" s="336"/>
      <c r="M299" s="336"/>
      <c r="N299" s="336"/>
      <c r="S299" s="336"/>
      <c r="V299" s="336"/>
      <c r="W299" s="336"/>
      <c r="X299" s="336"/>
      <c r="Y299" s="336"/>
      <c r="Z299" s="336"/>
      <c r="AA299" s="336"/>
      <c r="AB299" s="336"/>
      <c r="AC299" s="336"/>
    </row>
    <row r="300" spans="4:29">
      <c r="D300" s="336"/>
      <c r="G300" s="336"/>
      <c r="H300" s="336"/>
      <c r="I300" s="336"/>
      <c r="J300" s="336"/>
      <c r="K300" s="336"/>
      <c r="L300" s="336"/>
      <c r="M300" s="336"/>
      <c r="N300" s="336"/>
      <c r="S300" s="336"/>
      <c r="V300" s="336"/>
      <c r="W300" s="336"/>
      <c r="X300" s="336"/>
      <c r="Y300" s="336"/>
      <c r="Z300" s="336"/>
      <c r="AA300" s="336"/>
      <c r="AB300" s="336"/>
      <c r="AC300" s="336"/>
    </row>
    <row r="301" spans="4:29">
      <c r="D301" s="336"/>
      <c r="G301" s="336"/>
      <c r="H301" s="336"/>
      <c r="I301" s="336"/>
      <c r="J301" s="336"/>
      <c r="K301" s="336"/>
      <c r="L301" s="336"/>
      <c r="M301" s="336"/>
      <c r="N301" s="336"/>
      <c r="S301" s="336"/>
      <c r="V301" s="336"/>
      <c r="W301" s="336"/>
      <c r="X301" s="336"/>
      <c r="Y301" s="336"/>
      <c r="Z301" s="336"/>
      <c r="AA301" s="336"/>
      <c r="AB301" s="336"/>
      <c r="AC301" s="336"/>
    </row>
    <row r="302" spans="4:29">
      <c r="D302" s="336"/>
      <c r="G302" s="336"/>
      <c r="H302" s="336"/>
      <c r="I302" s="336"/>
      <c r="J302" s="336"/>
      <c r="K302" s="336"/>
      <c r="L302" s="336"/>
      <c r="M302" s="336"/>
      <c r="N302" s="336"/>
      <c r="S302" s="336"/>
      <c r="V302" s="336"/>
      <c r="W302" s="336"/>
      <c r="X302" s="336"/>
      <c r="Y302" s="336"/>
      <c r="Z302" s="336"/>
      <c r="AA302" s="336"/>
      <c r="AB302" s="336"/>
      <c r="AC302" s="336"/>
    </row>
    <row r="303" spans="4:29">
      <c r="D303" s="336"/>
      <c r="G303" s="336"/>
      <c r="H303" s="336"/>
      <c r="I303" s="336"/>
      <c r="J303" s="336"/>
      <c r="K303" s="336"/>
      <c r="L303" s="336"/>
      <c r="M303" s="336"/>
      <c r="N303" s="336"/>
      <c r="S303" s="336"/>
      <c r="V303" s="336"/>
      <c r="W303" s="336"/>
      <c r="X303" s="336"/>
      <c r="Y303" s="336"/>
      <c r="Z303" s="336"/>
      <c r="AA303" s="336"/>
      <c r="AB303" s="336"/>
      <c r="AC303" s="336"/>
    </row>
    <row r="304" spans="4:29">
      <c r="D304" s="336"/>
      <c r="G304" s="336"/>
      <c r="H304" s="336"/>
      <c r="I304" s="336"/>
      <c r="J304" s="336"/>
      <c r="K304" s="336"/>
      <c r="L304" s="336"/>
      <c r="M304" s="336"/>
      <c r="N304" s="336"/>
      <c r="S304" s="336"/>
      <c r="V304" s="336"/>
      <c r="W304" s="336"/>
      <c r="X304" s="336"/>
      <c r="Y304" s="336"/>
      <c r="Z304" s="336"/>
      <c r="AA304" s="336"/>
      <c r="AB304" s="336"/>
      <c r="AC304" s="336"/>
    </row>
    <row r="305" spans="4:29">
      <c r="D305" s="336"/>
      <c r="G305" s="336"/>
      <c r="H305" s="336"/>
      <c r="I305" s="336"/>
      <c r="J305" s="336"/>
      <c r="K305" s="336"/>
      <c r="L305" s="336"/>
      <c r="M305" s="336"/>
      <c r="N305" s="336"/>
      <c r="S305" s="336"/>
      <c r="V305" s="336"/>
      <c r="W305" s="336"/>
      <c r="X305" s="336"/>
      <c r="Y305" s="336"/>
      <c r="Z305" s="336"/>
      <c r="AA305" s="336"/>
      <c r="AB305" s="336"/>
      <c r="AC305" s="336"/>
    </row>
    <row r="306" spans="4:29">
      <c r="D306" s="336"/>
      <c r="G306" s="336"/>
      <c r="H306" s="336"/>
      <c r="I306" s="336"/>
      <c r="J306" s="336"/>
      <c r="K306" s="336"/>
      <c r="L306" s="336"/>
      <c r="M306" s="336"/>
      <c r="N306" s="336"/>
      <c r="S306" s="336"/>
      <c r="V306" s="336"/>
      <c r="W306" s="336"/>
      <c r="X306" s="336"/>
      <c r="Y306" s="336"/>
      <c r="Z306" s="336"/>
      <c r="AA306" s="336"/>
      <c r="AB306" s="336"/>
      <c r="AC306" s="336"/>
    </row>
    <row r="307" spans="4:29">
      <c r="D307" s="336"/>
      <c r="G307" s="336"/>
      <c r="H307" s="336"/>
      <c r="I307" s="336"/>
      <c r="J307" s="336"/>
      <c r="K307" s="336"/>
      <c r="L307" s="336"/>
      <c r="M307" s="336"/>
      <c r="N307" s="336"/>
      <c r="S307" s="336"/>
      <c r="V307" s="336"/>
      <c r="W307" s="336"/>
      <c r="X307" s="336"/>
      <c r="Y307" s="336"/>
      <c r="Z307" s="336"/>
      <c r="AA307" s="336"/>
      <c r="AB307" s="336"/>
      <c r="AC307" s="336"/>
    </row>
    <row r="308" spans="4:29">
      <c r="D308" s="336"/>
      <c r="G308" s="336"/>
      <c r="H308" s="336"/>
      <c r="I308" s="336"/>
      <c r="J308" s="336"/>
      <c r="K308" s="336"/>
      <c r="L308" s="336"/>
      <c r="M308" s="336"/>
      <c r="N308" s="336"/>
      <c r="S308" s="336"/>
      <c r="V308" s="336"/>
      <c r="W308" s="336"/>
      <c r="X308" s="336"/>
      <c r="Y308" s="336"/>
      <c r="Z308" s="336"/>
      <c r="AA308" s="336"/>
      <c r="AB308" s="336"/>
      <c r="AC308" s="336"/>
    </row>
    <row r="309" spans="4:29">
      <c r="D309" s="336"/>
      <c r="G309" s="336"/>
      <c r="H309" s="336"/>
      <c r="I309" s="336"/>
      <c r="J309" s="336"/>
      <c r="K309" s="336"/>
      <c r="L309" s="336"/>
      <c r="M309" s="336"/>
      <c r="N309" s="336"/>
      <c r="S309" s="336"/>
      <c r="V309" s="336"/>
      <c r="W309" s="336"/>
      <c r="X309" s="336"/>
      <c r="Y309" s="336"/>
      <c r="Z309" s="336"/>
      <c r="AA309" s="336"/>
      <c r="AB309" s="336"/>
      <c r="AC309" s="336"/>
    </row>
    <row r="310" spans="4:29">
      <c r="D310" s="336"/>
      <c r="G310" s="336"/>
      <c r="H310" s="336"/>
      <c r="I310" s="336"/>
      <c r="J310" s="336"/>
      <c r="K310" s="336"/>
      <c r="L310" s="336"/>
      <c r="M310" s="336"/>
      <c r="N310" s="336"/>
      <c r="S310" s="336"/>
      <c r="V310" s="336"/>
      <c r="W310" s="336"/>
      <c r="X310" s="336"/>
      <c r="Y310" s="336"/>
      <c r="Z310" s="336"/>
      <c r="AA310" s="336"/>
      <c r="AB310" s="336"/>
      <c r="AC310" s="336"/>
    </row>
    <row r="311" spans="4:29">
      <c r="D311" s="336"/>
      <c r="G311" s="336"/>
      <c r="H311" s="336"/>
      <c r="I311" s="336"/>
      <c r="J311" s="336"/>
      <c r="K311" s="336"/>
      <c r="L311" s="336"/>
      <c r="M311" s="336"/>
      <c r="N311" s="336"/>
      <c r="S311" s="336"/>
      <c r="V311" s="336"/>
      <c r="W311" s="336"/>
      <c r="X311" s="336"/>
      <c r="Y311" s="336"/>
      <c r="Z311" s="336"/>
      <c r="AA311" s="336"/>
      <c r="AB311" s="336"/>
      <c r="AC311" s="336"/>
    </row>
    <row r="312" spans="4:29">
      <c r="D312" s="336"/>
      <c r="G312" s="336"/>
      <c r="H312" s="336"/>
      <c r="I312" s="336"/>
      <c r="J312" s="336"/>
      <c r="K312" s="336"/>
      <c r="L312" s="336"/>
      <c r="M312" s="336"/>
      <c r="N312" s="336"/>
      <c r="S312" s="336"/>
      <c r="V312" s="336"/>
      <c r="W312" s="336"/>
      <c r="X312" s="336"/>
      <c r="Y312" s="336"/>
      <c r="Z312" s="336"/>
      <c r="AA312" s="336"/>
      <c r="AB312" s="336"/>
      <c r="AC312" s="336"/>
    </row>
    <row r="313" spans="4:29">
      <c r="D313" s="336"/>
      <c r="G313" s="336"/>
      <c r="H313" s="336"/>
      <c r="I313" s="336"/>
      <c r="J313" s="336"/>
      <c r="K313" s="336"/>
      <c r="L313" s="336"/>
      <c r="M313" s="336"/>
      <c r="N313" s="336"/>
      <c r="S313" s="336"/>
      <c r="V313" s="336"/>
      <c r="W313" s="336"/>
      <c r="X313" s="336"/>
      <c r="Y313" s="336"/>
      <c r="Z313" s="336"/>
      <c r="AA313" s="336"/>
      <c r="AB313" s="336"/>
      <c r="AC313" s="336"/>
    </row>
    <row r="314" spans="4:29">
      <c r="D314" s="336"/>
      <c r="G314" s="336"/>
      <c r="H314" s="336"/>
      <c r="I314" s="336"/>
      <c r="J314" s="336"/>
      <c r="K314" s="336"/>
      <c r="L314" s="336"/>
      <c r="M314" s="336"/>
      <c r="N314" s="336"/>
      <c r="S314" s="336"/>
      <c r="V314" s="336"/>
      <c r="W314" s="336"/>
      <c r="X314" s="336"/>
      <c r="Y314" s="336"/>
      <c r="Z314" s="336"/>
      <c r="AA314" s="336"/>
      <c r="AB314" s="336"/>
      <c r="AC314" s="336"/>
    </row>
    <row r="315" spans="4:29">
      <c r="D315" s="336"/>
      <c r="G315" s="336"/>
      <c r="H315" s="336"/>
      <c r="I315" s="336"/>
      <c r="J315" s="336"/>
      <c r="K315" s="336"/>
      <c r="L315" s="336"/>
      <c r="M315" s="336"/>
      <c r="N315" s="336"/>
      <c r="S315" s="336"/>
      <c r="V315" s="336"/>
      <c r="W315" s="336"/>
      <c r="X315" s="336"/>
      <c r="Y315" s="336"/>
      <c r="Z315" s="336"/>
      <c r="AA315" s="336"/>
      <c r="AB315" s="336"/>
      <c r="AC315" s="336"/>
    </row>
    <row r="316" spans="4:29">
      <c r="D316" s="336"/>
      <c r="G316" s="336"/>
      <c r="H316" s="336"/>
      <c r="I316" s="336"/>
      <c r="J316" s="336"/>
      <c r="K316" s="336"/>
      <c r="L316" s="336"/>
      <c r="M316" s="336"/>
      <c r="N316" s="336"/>
      <c r="S316" s="336"/>
      <c r="V316" s="336"/>
      <c r="W316" s="336"/>
      <c r="X316" s="336"/>
      <c r="Y316" s="336"/>
      <c r="Z316" s="336"/>
      <c r="AA316" s="336"/>
      <c r="AB316" s="336"/>
      <c r="AC316" s="336"/>
    </row>
    <row r="317" spans="4:29">
      <c r="D317" s="336"/>
      <c r="G317" s="336"/>
      <c r="H317" s="336"/>
      <c r="I317" s="336"/>
      <c r="J317" s="336"/>
      <c r="K317" s="336"/>
      <c r="L317" s="336"/>
      <c r="M317" s="336"/>
      <c r="N317" s="336"/>
      <c r="S317" s="336"/>
      <c r="V317" s="336"/>
      <c r="W317" s="336"/>
      <c r="X317" s="336"/>
      <c r="Y317" s="336"/>
      <c r="Z317" s="336"/>
      <c r="AA317" s="336"/>
      <c r="AB317" s="336"/>
      <c r="AC317" s="336"/>
    </row>
    <row r="318" spans="4:29">
      <c r="D318" s="336"/>
      <c r="G318" s="336"/>
      <c r="H318" s="336"/>
      <c r="I318" s="336"/>
      <c r="J318" s="336"/>
      <c r="K318" s="336"/>
      <c r="L318" s="336"/>
      <c r="M318" s="336"/>
      <c r="N318" s="336"/>
      <c r="S318" s="336"/>
      <c r="V318" s="336"/>
      <c r="W318" s="336"/>
      <c r="X318" s="336"/>
      <c r="Y318" s="336"/>
      <c r="Z318" s="336"/>
      <c r="AA318" s="336"/>
      <c r="AB318" s="336"/>
      <c r="AC318" s="336"/>
    </row>
    <row r="319" spans="4:29">
      <c r="D319" s="336"/>
      <c r="G319" s="336"/>
      <c r="H319" s="336"/>
      <c r="I319" s="336"/>
      <c r="J319" s="336"/>
      <c r="K319" s="336"/>
      <c r="L319" s="336"/>
      <c r="M319" s="336"/>
      <c r="N319" s="336"/>
      <c r="S319" s="336"/>
      <c r="V319" s="336"/>
      <c r="W319" s="336"/>
      <c r="X319" s="336"/>
      <c r="Y319" s="336"/>
      <c r="Z319" s="336"/>
      <c r="AA319" s="336"/>
      <c r="AB319" s="336"/>
      <c r="AC319" s="336"/>
    </row>
    <row r="320" spans="4:29">
      <c r="D320" s="336"/>
      <c r="G320" s="336"/>
      <c r="H320" s="336"/>
      <c r="I320" s="336"/>
      <c r="J320" s="336"/>
      <c r="K320" s="336"/>
      <c r="L320" s="336"/>
      <c r="M320" s="336"/>
      <c r="N320" s="336"/>
      <c r="S320" s="336"/>
      <c r="V320" s="336"/>
      <c r="W320" s="336"/>
      <c r="X320" s="336"/>
      <c r="Y320" s="336"/>
      <c r="Z320" s="336"/>
      <c r="AA320" s="336"/>
      <c r="AB320" s="336"/>
      <c r="AC320" s="336"/>
    </row>
    <row r="321" spans="4:29">
      <c r="D321" s="336"/>
      <c r="G321" s="336"/>
      <c r="H321" s="336"/>
      <c r="I321" s="336"/>
      <c r="J321" s="336"/>
      <c r="K321" s="336"/>
      <c r="L321" s="336"/>
      <c r="M321" s="336"/>
      <c r="N321" s="336"/>
      <c r="S321" s="336"/>
      <c r="V321" s="336"/>
      <c r="W321" s="336"/>
      <c r="X321" s="336"/>
      <c r="Y321" s="336"/>
      <c r="Z321" s="336"/>
      <c r="AA321" s="336"/>
      <c r="AB321" s="336"/>
      <c r="AC321" s="336"/>
    </row>
    <row r="322" spans="4:29">
      <c r="D322" s="336"/>
      <c r="G322" s="336"/>
      <c r="H322" s="336"/>
      <c r="I322" s="336"/>
      <c r="J322" s="336"/>
      <c r="K322" s="336"/>
      <c r="L322" s="336"/>
      <c r="M322" s="336"/>
      <c r="N322" s="336"/>
      <c r="S322" s="336"/>
      <c r="V322" s="336"/>
      <c r="W322" s="336"/>
      <c r="X322" s="336"/>
      <c r="Y322" s="336"/>
      <c r="Z322" s="336"/>
      <c r="AA322" s="336"/>
      <c r="AB322" s="336"/>
      <c r="AC322" s="336"/>
    </row>
    <row r="323" spans="4:29">
      <c r="D323" s="336"/>
      <c r="G323" s="336"/>
      <c r="H323" s="336"/>
      <c r="I323" s="336"/>
      <c r="J323" s="336"/>
      <c r="K323" s="336"/>
      <c r="L323" s="336"/>
      <c r="M323" s="336"/>
      <c r="N323" s="336"/>
      <c r="S323" s="336"/>
      <c r="V323" s="336"/>
      <c r="W323" s="336"/>
      <c r="X323" s="336"/>
      <c r="Y323" s="336"/>
      <c r="Z323" s="336"/>
      <c r="AA323" s="336"/>
      <c r="AB323" s="336"/>
      <c r="AC323" s="336"/>
    </row>
    <row r="324" spans="4:29">
      <c r="D324" s="336"/>
      <c r="G324" s="336"/>
      <c r="H324" s="336"/>
      <c r="I324" s="336"/>
      <c r="J324" s="336"/>
      <c r="K324" s="336"/>
      <c r="L324" s="336"/>
      <c r="M324" s="336"/>
      <c r="N324" s="336"/>
      <c r="S324" s="336"/>
      <c r="V324" s="336"/>
      <c r="W324" s="336"/>
      <c r="X324" s="336"/>
      <c r="Y324" s="336"/>
      <c r="Z324" s="336"/>
      <c r="AA324" s="336"/>
      <c r="AB324" s="336"/>
      <c r="AC324" s="336"/>
    </row>
    <row r="325" spans="4:29">
      <c r="D325" s="336"/>
      <c r="G325" s="336"/>
      <c r="H325" s="336"/>
      <c r="I325" s="336"/>
      <c r="J325" s="336"/>
      <c r="K325" s="336"/>
      <c r="L325" s="336"/>
      <c r="M325" s="336"/>
      <c r="N325" s="336"/>
      <c r="S325" s="336"/>
      <c r="V325" s="336"/>
      <c r="W325" s="336"/>
      <c r="X325" s="336"/>
      <c r="Y325" s="336"/>
      <c r="Z325" s="336"/>
      <c r="AA325" s="336"/>
      <c r="AB325" s="336"/>
      <c r="AC325" s="336"/>
    </row>
    <row r="326" spans="4:29">
      <c r="D326" s="336"/>
      <c r="G326" s="336"/>
      <c r="H326" s="336"/>
      <c r="I326" s="336"/>
      <c r="J326" s="336"/>
      <c r="K326" s="336"/>
      <c r="L326" s="336"/>
      <c r="M326" s="336"/>
      <c r="N326" s="336"/>
      <c r="S326" s="336"/>
      <c r="V326" s="336"/>
      <c r="W326" s="336"/>
      <c r="X326" s="336"/>
      <c r="Y326" s="336"/>
      <c r="Z326" s="336"/>
      <c r="AA326" s="336"/>
      <c r="AB326" s="336"/>
      <c r="AC326" s="336"/>
    </row>
    <row r="327" spans="4:29">
      <c r="D327" s="336"/>
      <c r="G327" s="336"/>
      <c r="H327" s="336"/>
      <c r="I327" s="336"/>
      <c r="J327" s="336"/>
      <c r="K327" s="336"/>
      <c r="L327" s="336"/>
      <c r="M327" s="336"/>
      <c r="N327" s="336"/>
      <c r="S327" s="336"/>
      <c r="V327" s="336"/>
      <c r="W327" s="336"/>
      <c r="X327" s="336"/>
      <c r="Y327" s="336"/>
      <c r="Z327" s="336"/>
      <c r="AA327" s="336"/>
      <c r="AB327" s="336"/>
      <c r="AC327" s="336"/>
    </row>
    <row r="328" spans="4:29">
      <c r="D328" s="336"/>
      <c r="G328" s="336"/>
      <c r="H328" s="336"/>
      <c r="I328" s="336"/>
      <c r="J328" s="336"/>
      <c r="K328" s="336"/>
      <c r="L328" s="336"/>
      <c r="M328" s="336"/>
      <c r="N328" s="336"/>
      <c r="S328" s="336"/>
      <c r="V328" s="336"/>
      <c r="W328" s="336"/>
      <c r="X328" s="336"/>
      <c r="Y328" s="336"/>
      <c r="Z328" s="336"/>
      <c r="AA328" s="336"/>
      <c r="AB328" s="336"/>
      <c r="AC328" s="336"/>
    </row>
    <row r="329" spans="4:29">
      <c r="D329" s="336"/>
      <c r="G329" s="336"/>
      <c r="H329" s="336"/>
      <c r="I329" s="336"/>
      <c r="J329" s="336"/>
      <c r="K329" s="336"/>
      <c r="L329" s="336"/>
      <c r="M329" s="336"/>
      <c r="N329" s="336"/>
      <c r="S329" s="336"/>
      <c r="V329" s="336"/>
      <c r="W329" s="336"/>
      <c r="X329" s="336"/>
      <c r="Y329" s="336"/>
      <c r="Z329" s="336"/>
      <c r="AA329" s="336"/>
      <c r="AB329" s="336"/>
      <c r="AC329" s="336"/>
    </row>
    <row r="330" spans="4:29">
      <c r="D330" s="336"/>
      <c r="G330" s="336"/>
      <c r="H330" s="336"/>
      <c r="I330" s="336"/>
      <c r="J330" s="336"/>
      <c r="K330" s="336"/>
      <c r="L330" s="336"/>
      <c r="M330" s="336"/>
      <c r="N330" s="336"/>
      <c r="S330" s="336"/>
      <c r="V330" s="336"/>
      <c r="W330" s="336"/>
      <c r="X330" s="336"/>
      <c r="Y330" s="336"/>
      <c r="Z330" s="336"/>
      <c r="AA330" s="336"/>
      <c r="AB330" s="336"/>
      <c r="AC330" s="336"/>
    </row>
    <row r="331" spans="4:29">
      <c r="D331" s="336"/>
      <c r="G331" s="336"/>
      <c r="H331" s="336"/>
      <c r="I331" s="336"/>
      <c r="J331" s="336"/>
      <c r="K331" s="336"/>
      <c r="L331" s="336"/>
      <c r="M331" s="336"/>
      <c r="N331" s="336"/>
      <c r="S331" s="336"/>
      <c r="V331" s="336"/>
      <c r="W331" s="336"/>
      <c r="X331" s="336"/>
      <c r="Y331" s="336"/>
      <c r="Z331" s="336"/>
      <c r="AA331" s="336"/>
      <c r="AB331" s="336"/>
      <c r="AC331" s="336"/>
    </row>
    <row r="332" spans="4:29">
      <c r="D332" s="336"/>
      <c r="G332" s="336"/>
      <c r="H332" s="336"/>
      <c r="I332" s="336"/>
      <c r="J332" s="336"/>
      <c r="K332" s="336"/>
      <c r="L332" s="336"/>
      <c r="M332" s="336"/>
      <c r="N332" s="336"/>
      <c r="S332" s="336"/>
      <c r="V332" s="336"/>
      <c r="W332" s="336"/>
      <c r="X332" s="336"/>
      <c r="Y332" s="336"/>
      <c r="Z332" s="336"/>
      <c r="AA332" s="336"/>
      <c r="AB332" s="336"/>
      <c r="AC332" s="336"/>
    </row>
    <row r="333" spans="4:29">
      <c r="D333" s="336"/>
      <c r="G333" s="336"/>
      <c r="H333" s="336"/>
      <c r="I333" s="336"/>
      <c r="J333" s="336"/>
      <c r="K333" s="336"/>
      <c r="L333" s="336"/>
      <c r="M333" s="336"/>
      <c r="N333" s="336"/>
      <c r="S333" s="336"/>
      <c r="V333" s="336"/>
      <c r="W333" s="336"/>
      <c r="X333" s="336"/>
      <c r="Y333" s="336"/>
      <c r="Z333" s="336"/>
      <c r="AA333" s="336"/>
      <c r="AB333" s="336"/>
      <c r="AC333" s="336"/>
    </row>
    <row r="334" spans="4:29">
      <c r="D334" s="336"/>
      <c r="G334" s="336"/>
      <c r="H334" s="336"/>
      <c r="I334" s="336"/>
      <c r="J334" s="336"/>
      <c r="K334" s="336"/>
      <c r="L334" s="336"/>
      <c r="M334" s="336"/>
      <c r="N334" s="336"/>
      <c r="S334" s="336"/>
      <c r="V334" s="336"/>
      <c r="W334" s="336"/>
      <c r="X334" s="336"/>
      <c r="Y334" s="336"/>
      <c r="Z334" s="336"/>
      <c r="AA334" s="336"/>
      <c r="AB334" s="336"/>
      <c r="AC334" s="336"/>
    </row>
    <row r="335" spans="4:29">
      <c r="D335" s="336"/>
      <c r="G335" s="336"/>
      <c r="H335" s="336"/>
      <c r="I335" s="336"/>
      <c r="J335" s="336"/>
      <c r="K335" s="336"/>
      <c r="L335" s="336"/>
      <c r="M335" s="336"/>
      <c r="N335" s="336"/>
      <c r="S335" s="336"/>
      <c r="V335" s="336"/>
      <c r="W335" s="336"/>
      <c r="X335" s="336"/>
      <c r="Y335" s="336"/>
      <c r="Z335" s="336"/>
      <c r="AA335" s="336"/>
      <c r="AB335" s="336"/>
      <c r="AC335" s="336"/>
    </row>
    <row r="336" spans="4:29">
      <c r="D336" s="336"/>
      <c r="G336" s="336"/>
      <c r="H336" s="336"/>
      <c r="I336" s="336"/>
      <c r="J336" s="336"/>
      <c r="K336" s="336"/>
      <c r="L336" s="336"/>
      <c r="M336" s="336"/>
      <c r="N336" s="336"/>
      <c r="S336" s="336"/>
      <c r="V336" s="336"/>
      <c r="W336" s="336"/>
      <c r="X336" s="336"/>
      <c r="Y336" s="336"/>
      <c r="Z336" s="336"/>
      <c r="AA336" s="336"/>
      <c r="AB336" s="336"/>
      <c r="AC336" s="336"/>
    </row>
    <row r="337" spans="4:29">
      <c r="D337" s="336"/>
      <c r="G337" s="336"/>
      <c r="H337" s="336"/>
      <c r="I337" s="336"/>
      <c r="J337" s="336"/>
      <c r="K337" s="336"/>
      <c r="L337" s="336"/>
      <c r="M337" s="336"/>
      <c r="N337" s="336"/>
      <c r="S337" s="336"/>
      <c r="V337" s="336"/>
      <c r="W337" s="336"/>
      <c r="X337" s="336"/>
      <c r="Y337" s="336"/>
      <c r="Z337" s="336"/>
      <c r="AA337" s="336"/>
      <c r="AB337" s="336"/>
      <c r="AC337" s="336"/>
    </row>
    <row r="338" spans="4:29">
      <c r="D338" s="336"/>
      <c r="G338" s="336"/>
      <c r="H338" s="336"/>
      <c r="I338" s="336"/>
      <c r="J338" s="336"/>
      <c r="K338" s="336"/>
      <c r="L338" s="336"/>
      <c r="M338" s="336"/>
      <c r="N338" s="336"/>
      <c r="S338" s="336"/>
      <c r="V338" s="336"/>
      <c r="W338" s="336"/>
      <c r="X338" s="336"/>
      <c r="Y338" s="336"/>
      <c r="Z338" s="336"/>
      <c r="AA338" s="336"/>
      <c r="AB338" s="336"/>
      <c r="AC338" s="336"/>
    </row>
    <row r="339" spans="4:29">
      <c r="D339" s="336"/>
      <c r="G339" s="336"/>
      <c r="H339" s="336"/>
      <c r="I339" s="336"/>
      <c r="J339" s="336"/>
      <c r="K339" s="336"/>
      <c r="L339" s="336"/>
      <c r="M339" s="336"/>
      <c r="N339" s="336"/>
      <c r="S339" s="336"/>
      <c r="V339" s="336"/>
      <c r="W339" s="336"/>
      <c r="X339" s="336"/>
      <c r="Y339" s="336"/>
      <c r="Z339" s="336"/>
      <c r="AA339" s="336"/>
      <c r="AB339" s="336"/>
      <c r="AC339" s="336"/>
    </row>
    <row r="340" spans="4:29">
      <c r="D340" s="336"/>
      <c r="G340" s="336"/>
      <c r="H340" s="336"/>
      <c r="I340" s="336"/>
      <c r="J340" s="336"/>
      <c r="K340" s="336"/>
      <c r="L340" s="336"/>
      <c r="M340" s="336"/>
      <c r="N340" s="336"/>
      <c r="S340" s="336"/>
      <c r="V340" s="336"/>
      <c r="W340" s="336"/>
      <c r="X340" s="336"/>
      <c r="Y340" s="336"/>
      <c r="Z340" s="336"/>
      <c r="AA340" s="336"/>
      <c r="AB340" s="336"/>
      <c r="AC340" s="336"/>
    </row>
    <row r="341" spans="4:29">
      <c r="D341" s="336"/>
      <c r="G341" s="336"/>
      <c r="H341" s="336"/>
      <c r="I341" s="336"/>
      <c r="J341" s="336"/>
      <c r="K341" s="336"/>
      <c r="L341" s="336"/>
      <c r="M341" s="336"/>
      <c r="N341" s="336"/>
      <c r="S341" s="336"/>
      <c r="V341" s="336"/>
      <c r="W341" s="336"/>
      <c r="X341" s="336"/>
      <c r="Y341" s="336"/>
      <c r="Z341" s="336"/>
      <c r="AA341" s="336"/>
      <c r="AB341" s="336"/>
      <c r="AC341" s="336"/>
    </row>
    <row r="342" spans="4:29">
      <c r="D342" s="336"/>
      <c r="G342" s="336"/>
      <c r="H342" s="336"/>
      <c r="I342" s="336"/>
      <c r="J342" s="336"/>
      <c r="K342" s="336"/>
      <c r="L342" s="336"/>
      <c r="M342" s="336"/>
      <c r="N342" s="336"/>
      <c r="S342" s="336"/>
      <c r="V342" s="336"/>
      <c r="W342" s="336"/>
      <c r="X342" s="336"/>
      <c r="Y342" s="336"/>
      <c r="Z342" s="336"/>
      <c r="AA342" s="336"/>
      <c r="AB342" s="336"/>
      <c r="AC342" s="336"/>
    </row>
    <row r="343" spans="4:29">
      <c r="D343" s="336"/>
      <c r="G343" s="336"/>
      <c r="H343" s="336"/>
      <c r="I343" s="336"/>
      <c r="J343" s="336"/>
      <c r="K343" s="336"/>
      <c r="L343" s="336"/>
      <c r="M343" s="336"/>
      <c r="N343" s="336"/>
      <c r="S343" s="336"/>
      <c r="V343" s="336"/>
      <c r="W343" s="336"/>
      <c r="X343" s="336"/>
      <c r="Y343" s="336"/>
      <c r="Z343" s="336"/>
      <c r="AA343" s="336"/>
      <c r="AB343" s="336"/>
      <c r="AC343" s="336"/>
    </row>
    <row r="344" spans="4:29">
      <c r="D344" s="336"/>
      <c r="G344" s="336"/>
      <c r="H344" s="336"/>
      <c r="I344" s="336"/>
      <c r="J344" s="336"/>
      <c r="K344" s="336"/>
      <c r="L344" s="336"/>
      <c r="M344" s="336"/>
      <c r="N344" s="336"/>
      <c r="S344" s="336"/>
      <c r="V344" s="336"/>
      <c r="W344" s="336"/>
      <c r="X344" s="336"/>
      <c r="Y344" s="336"/>
      <c r="Z344" s="336"/>
      <c r="AA344" s="336"/>
      <c r="AB344" s="336"/>
      <c r="AC344" s="336"/>
    </row>
    <row r="345" spans="4:29">
      <c r="D345" s="336"/>
      <c r="G345" s="336"/>
      <c r="H345" s="336"/>
      <c r="I345" s="336"/>
      <c r="J345" s="336"/>
      <c r="K345" s="336"/>
      <c r="L345" s="336"/>
      <c r="M345" s="336"/>
      <c r="N345" s="336"/>
      <c r="S345" s="336"/>
      <c r="V345" s="336"/>
      <c r="W345" s="336"/>
      <c r="X345" s="336"/>
      <c r="Y345" s="336"/>
      <c r="Z345" s="336"/>
      <c r="AA345" s="336"/>
      <c r="AB345" s="336"/>
      <c r="AC345" s="336"/>
    </row>
    <row r="346" spans="4:29">
      <c r="D346" s="336"/>
      <c r="G346" s="336"/>
      <c r="H346" s="336"/>
      <c r="I346" s="336"/>
      <c r="J346" s="336"/>
      <c r="K346" s="336"/>
      <c r="L346" s="336"/>
      <c r="M346" s="336"/>
      <c r="N346" s="336"/>
      <c r="S346" s="336"/>
      <c r="V346" s="336"/>
      <c r="W346" s="336"/>
      <c r="X346" s="336"/>
      <c r="Y346" s="336"/>
      <c r="Z346" s="336"/>
      <c r="AA346" s="336"/>
      <c r="AB346" s="336"/>
      <c r="AC346" s="336"/>
    </row>
    <row r="347" spans="4:29">
      <c r="D347" s="336"/>
      <c r="G347" s="336"/>
      <c r="H347" s="336"/>
      <c r="I347" s="336"/>
      <c r="J347" s="336"/>
      <c r="K347" s="336"/>
      <c r="L347" s="336"/>
      <c r="M347" s="336"/>
      <c r="N347" s="336"/>
      <c r="S347" s="336"/>
      <c r="V347" s="336"/>
      <c r="W347" s="336"/>
      <c r="X347" s="336"/>
      <c r="Y347" s="336"/>
      <c r="Z347" s="336"/>
      <c r="AA347" s="336"/>
      <c r="AB347" s="336"/>
      <c r="AC347" s="336"/>
    </row>
    <row r="348" spans="4:29">
      <c r="D348" s="336"/>
      <c r="G348" s="336"/>
      <c r="H348" s="336"/>
      <c r="I348" s="336"/>
      <c r="J348" s="336"/>
      <c r="K348" s="336"/>
      <c r="L348" s="336"/>
      <c r="M348" s="336"/>
      <c r="N348" s="336"/>
      <c r="S348" s="336"/>
      <c r="V348" s="336"/>
      <c r="W348" s="336"/>
      <c r="X348" s="336"/>
      <c r="Y348" s="336"/>
      <c r="Z348" s="336"/>
      <c r="AA348" s="336"/>
      <c r="AB348" s="336"/>
      <c r="AC348" s="336"/>
    </row>
    <row r="349" spans="4:29">
      <c r="D349" s="336"/>
      <c r="G349" s="336"/>
      <c r="H349" s="336"/>
      <c r="I349" s="336"/>
      <c r="J349" s="336"/>
      <c r="K349" s="336"/>
      <c r="L349" s="336"/>
      <c r="M349" s="336"/>
      <c r="N349" s="336"/>
      <c r="S349" s="336"/>
      <c r="V349" s="336"/>
      <c r="W349" s="336"/>
      <c r="X349" s="336"/>
      <c r="Y349" s="336"/>
      <c r="Z349" s="336"/>
      <c r="AA349" s="336"/>
      <c r="AB349" s="336"/>
      <c r="AC349" s="336"/>
    </row>
    <row r="350" spans="4:29">
      <c r="D350" s="336"/>
      <c r="G350" s="336"/>
      <c r="H350" s="336"/>
      <c r="I350" s="336"/>
      <c r="J350" s="336"/>
      <c r="K350" s="336"/>
      <c r="L350" s="336"/>
      <c r="M350" s="336"/>
      <c r="N350" s="336"/>
      <c r="S350" s="336"/>
      <c r="V350" s="336"/>
      <c r="W350" s="336"/>
      <c r="X350" s="336"/>
      <c r="Y350" s="336"/>
      <c r="Z350" s="336"/>
      <c r="AA350" s="336"/>
      <c r="AB350" s="336"/>
      <c r="AC350" s="336"/>
    </row>
    <row r="351" spans="4:29">
      <c r="D351" s="336"/>
      <c r="G351" s="336"/>
      <c r="H351" s="336"/>
      <c r="I351" s="336"/>
      <c r="J351" s="336"/>
      <c r="K351" s="336"/>
      <c r="L351" s="336"/>
      <c r="M351" s="336"/>
      <c r="N351" s="336"/>
      <c r="S351" s="336"/>
      <c r="V351" s="336"/>
      <c r="W351" s="336"/>
      <c r="X351" s="336"/>
      <c r="Y351" s="336"/>
      <c r="Z351" s="336"/>
      <c r="AA351" s="336"/>
      <c r="AB351" s="336"/>
      <c r="AC351" s="336"/>
    </row>
    <row r="352" spans="4:29">
      <c r="D352" s="336"/>
      <c r="G352" s="336"/>
      <c r="H352" s="336"/>
      <c r="I352" s="336"/>
      <c r="J352" s="336"/>
      <c r="K352" s="336"/>
      <c r="L352" s="336"/>
      <c r="M352" s="336"/>
      <c r="N352" s="336"/>
      <c r="S352" s="336"/>
      <c r="V352" s="336"/>
      <c r="W352" s="336"/>
      <c r="X352" s="336"/>
      <c r="Y352" s="336"/>
      <c r="Z352" s="336"/>
      <c r="AA352" s="336"/>
      <c r="AB352" s="336"/>
      <c r="AC352" s="336"/>
    </row>
    <row r="353" spans="4:29">
      <c r="D353" s="336"/>
      <c r="G353" s="336"/>
      <c r="H353" s="336"/>
      <c r="I353" s="336"/>
      <c r="J353" s="336"/>
      <c r="K353" s="336"/>
      <c r="L353" s="336"/>
      <c r="M353" s="336"/>
      <c r="N353" s="336"/>
      <c r="S353" s="336"/>
      <c r="V353" s="336"/>
      <c r="W353" s="336"/>
      <c r="X353" s="336"/>
      <c r="Y353" s="336"/>
      <c r="Z353" s="336"/>
      <c r="AA353" s="336"/>
      <c r="AB353" s="336"/>
      <c r="AC353" s="336"/>
    </row>
    <row r="354" spans="4:29">
      <c r="D354" s="336"/>
      <c r="G354" s="336"/>
      <c r="H354" s="336"/>
      <c r="I354" s="336"/>
      <c r="J354" s="336"/>
      <c r="K354" s="336"/>
      <c r="L354" s="336"/>
      <c r="M354" s="336"/>
      <c r="N354" s="336"/>
      <c r="S354" s="336"/>
      <c r="V354" s="336"/>
      <c r="W354" s="336"/>
      <c r="X354" s="336"/>
      <c r="Y354" s="336"/>
      <c r="Z354" s="336"/>
      <c r="AA354" s="336"/>
      <c r="AB354" s="336"/>
      <c r="AC354" s="336"/>
    </row>
    <row r="355" spans="4:29">
      <c r="D355" s="336"/>
      <c r="G355" s="336"/>
      <c r="H355" s="336"/>
      <c r="I355" s="336"/>
      <c r="J355" s="336"/>
      <c r="K355" s="336"/>
      <c r="L355" s="336"/>
      <c r="M355" s="336"/>
      <c r="N355" s="336"/>
      <c r="S355" s="336"/>
      <c r="V355" s="336"/>
      <c r="W355" s="336"/>
      <c r="X355" s="336"/>
      <c r="Y355" s="336"/>
      <c r="Z355" s="336"/>
      <c r="AA355" s="336"/>
      <c r="AB355" s="336"/>
      <c r="AC355" s="336"/>
    </row>
    <row r="356" spans="4:29">
      <c r="D356" s="336"/>
      <c r="G356" s="336"/>
      <c r="H356" s="336"/>
      <c r="I356" s="336"/>
      <c r="J356" s="336"/>
      <c r="K356" s="336"/>
      <c r="L356" s="336"/>
      <c r="M356" s="336"/>
      <c r="N356" s="336"/>
      <c r="S356" s="336"/>
      <c r="V356" s="336"/>
      <c r="W356" s="336"/>
      <c r="X356" s="336"/>
      <c r="Y356" s="336"/>
      <c r="Z356" s="336"/>
      <c r="AA356" s="336"/>
      <c r="AB356" s="336"/>
      <c r="AC356" s="336"/>
    </row>
    <row r="357" spans="4:29">
      <c r="D357" s="336"/>
      <c r="G357" s="336"/>
      <c r="H357" s="336"/>
      <c r="I357" s="336"/>
      <c r="J357" s="336"/>
      <c r="K357" s="336"/>
      <c r="L357" s="336"/>
      <c r="M357" s="336"/>
      <c r="N357" s="336"/>
      <c r="S357" s="336"/>
      <c r="V357" s="336"/>
      <c r="W357" s="336"/>
      <c r="X357" s="336"/>
      <c r="Y357" s="336"/>
      <c r="Z357" s="336"/>
      <c r="AA357" s="336"/>
      <c r="AB357" s="336"/>
      <c r="AC357" s="336"/>
    </row>
    <row r="358" spans="4:29">
      <c r="D358" s="336"/>
      <c r="G358" s="336"/>
      <c r="H358" s="336"/>
      <c r="I358" s="336"/>
      <c r="J358" s="336"/>
      <c r="K358" s="336"/>
      <c r="L358" s="336"/>
      <c r="M358" s="336"/>
      <c r="N358" s="336"/>
      <c r="S358" s="336"/>
      <c r="V358" s="336"/>
      <c r="W358" s="336"/>
      <c r="X358" s="336"/>
      <c r="Y358" s="336"/>
      <c r="Z358" s="336"/>
      <c r="AA358" s="336"/>
      <c r="AB358" s="336"/>
      <c r="AC358" s="336"/>
    </row>
    <row r="359" spans="4:29">
      <c r="D359" s="336"/>
      <c r="G359" s="336"/>
      <c r="H359" s="336"/>
      <c r="I359" s="336"/>
      <c r="J359" s="336"/>
      <c r="K359" s="336"/>
      <c r="L359" s="336"/>
      <c r="M359" s="336"/>
      <c r="N359" s="336"/>
      <c r="S359" s="336"/>
      <c r="V359" s="336"/>
      <c r="W359" s="336"/>
      <c r="X359" s="336"/>
      <c r="Y359" s="336"/>
      <c r="Z359" s="336"/>
      <c r="AA359" s="336"/>
      <c r="AB359" s="336"/>
      <c r="AC359" s="336"/>
    </row>
    <row r="360" spans="4:29">
      <c r="D360" s="336"/>
      <c r="G360" s="336"/>
      <c r="H360" s="336"/>
      <c r="I360" s="336"/>
      <c r="J360" s="336"/>
      <c r="K360" s="336"/>
      <c r="L360" s="336"/>
      <c r="M360" s="336"/>
      <c r="N360" s="336"/>
      <c r="S360" s="336"/>
      <c r="V360" s="336"/>
      <c r="W360" s="336"/>
      <c r="X360" s="336"/>
      <c r="Y360" s="336"/>
      <c r="Z360" s="336"/>
      <c r="AA360" s="336"/>
      <c r="AB360" s="336"/>
      <c r="AC360" s="336"/>
    </row>
    <row r="361" spans="4:29">
      <c r="D361" s="336"/>
      <c r="G361" s="336"/>
      <c r="H361" s="336"/>
      <c r="I361" s="336"/>
      <c r="J361" s="336"/>
      <c r="K361" s="336"/>
      <c r="L361" s="336"/>
      <c r="M361" s="336"/>
      <c r="N361" s="336"/>
      <c r="S361" s="336"/>
      <c r="V361" s="336"/>
      <c r="W361" s="336"/>
      <c r="X361" s="336"/>
      <c r="Y361" s="336"/>
      <c r="Z361" s="336"/>
      <c r="AA361" s="336"/>
      <c r="AB361" s="336"/>
      <c r="AC361" s="336"/>
    </row>
    <row r="362" spans="4:29">
      <c r="D362" s="336"/>
      <c r="G362" s="336"/>
      <c r="H362" s="336"/>
      <c r="I362" s="336"/>
      <c r="J362" s="336"/>
      <c r="K362" s="336"/>
      <c r="L362" s="336"/>
      <c r="M362" s="336"/>
      <c r="N362" s="336"/>
      <c r="S362" s="336"/>
      <c r="V362" s="336"/>
      <c r="W362" s="336"/>
      <c r="X362" s="336"/>
      <c r="Y362" s="336"/>
      <c r="Z362" s="336"/>
      <c r="AA362" s="336"/>
      <c r="AB362" s="336"/>
      <c r="AC362" s="336"/>
    </row>
    <row r="363" spans="4:29">
      <c r="D363" s="336"/>
      <c r="G363" s="336"/>
      <c r="H363" s="336"/>
      <c r="I363" s="336"/>
      <c r="J363" s="336"/>
      <c r="K363" s="336"/>
      <c r="L363" s="336"/>
      <c r="M363" s="336"/>
      <c r="N363" s="336"/>
      <c r="S363" s="336"/>
      <c r="V363" s="336"/>
      <c r="W363" s="336"/>
      <c r="X363" s="336"/>
      <c r="Y363" s="336"/>
      <c r="Z363" s="336"/>
      <c r="AA363" s="336"/>
      <c r="AB363" s="336"/>
      <c r="AC363" s="336"/>
    </row>
    <row r="364" spans="4:29">
      <c r="D364" s="336"/>
      <c r="G364" s="336"/>
      <c r="H364" s="336"/>
      <c r="I364" s="336"/>
      <c r="J364" s="336"/>
      <c r="K364" s="336"/>
      <c r="L364" s="336"/>
      <c r="M364" s="336"/>
      <c r="N364" s="336"/>
      <c r="S364" s="336"/>
      <c r="V364" s="336"/>
      <c r="W364" s="336"/>
      <c r="X364" s="336"/>
      <c r="Y364" s="336"/>
      <c r="Z364" s="336"/>
      <c r="AA364" s="336"/>
      <c r="AB364" s="336"/>
      <c r="AC364" s="336"/>
    </row>
    <row r="365" spans="4:29">
      <c r="D365" s="336"/>
      <c r="G365" s="336"/>
      <c r="H365" s="336"/>
      <c r="I365" s="336"/>
      <c r="J365" s="336"/>
      <c r="K365" s="336"/>
      <c r="L365" s="336"/>
      <c r="M365" s="336"/>
      <c r="N365" s="336"/>
      <c r="S365" s="336"/>
      <c r="V365" s="336"/>
      <c r="W365" s="336"/>
      <c r="X365" s="336"/>
      <c r="Y365" s="336"/>
      <c r="Z365" s="336"/>
      <c r="AA365" s="336"/>
      <c r="AB365" s="336"/>
      <c r="AC365" s="336"/>
    </row>
    <row r="366" spans="4:29">
      <c r="D366" s="336"/>
      <c r="G366" s="336"/>
      <c r="H366" s="336"/>
      <c r="I366" s="336"/>
      <c r="J366" s="336"/>
      <c r="K366" s="336"/>
      <c r="L366" s="336"/>
      <c r="M366" s="336"/>
      <c r="N366" s="336"/>
      <c r="S366" s="336"/>
      <c r="V366" s="336"/>
      <c r="W366" s="336"/>
      <c r="X366" s="336"/>
      <c r="Y366" s="336"/>
      <c r="Z366" s="336"/>
      <c r="AA366" s="336"/>
      <c r="AB366" s="336"/>
      <c r="AC366" s="336"/>
    </row>
    <row r="367" spans="4:29">
      <c r="D367" s="336"/>
      <c r="G367" s="336"/>
      <c r="H367" s="336"/>
      <c r="I367" s="336"/>
      <c r="J367" s="336"/>
      <c r="K367" s="336"/>
      <c r="L367" s="336"/>
      <c r="M367" s="336"/>
      <c r="N367" s="336"/>
      <c r="S367" s="336"/>
      <c r="V367" s="336"/>
      <c r="W367" s="336"/>
      <c r="X367" s="336"/>
      <c r="Y367" s="336"/>
      <c r="Z367" s="336"/>
      <c r="AA367" s="336"/>
      <c r="AB367" s="336"/>
      <c r="AC367" s="336"/>
    </row>
    <row r="368" spans="4:29">
      <c r="D368" s="336"/>
      <c r="G368" s="336"/>
      <c r="H368" s="336"/>
      <c r="I368" s="336"/>
      <c r="J368" s="336"/>
      <c r="K368" s="336"/>
      <c r="L368" s="336"/>
      <c r="M368" s="336"/>
      <c r="N368" s="336"/>
      <c r="S368" s="336"/>
      <c r="V368" s="336"/>
      <c r="W368" s="336"/>
      <c r="X368" s="336"/>
      <c r="Y368" s="336"/>
      <c r="Z368" s="336"/>
      <c r="AA368" s="336"/>
      <c r="AB368" s="336"/>
      <c r="AC368" s="336"/>
    </row>
    <row r="369" spans="4:29">
      <c r="D369" s="336"/>
      <c r="G369" s="336"/>
      <c r="H369" s="336"/>
      <c r="I369" s="336"/>
      <c r="J369" s="336"/>
      <c r="K369" s="336"/>
      <c r="L369" s="336"/>
      <c r="M369" s="336"/>
      <c r="N369" s="336"/>
      <c r="S369" s="336"/>
      <c r="V369" s="336"/>
      <c r="W369" s="336"/>
      <c r="X369" s="336"/>
      <c r="Y369" s="336"/>
      <c r="Z369" s="336"/>
      <c r="AA369" s="336"/>
      <c r="AB369" s="336"/>
      <c r="AC369" s="336"/>
    </row>
    <row r="370" spans="4:29">
      <c r="D370" s="336"/>
      <c r="G370" s="336"/>
      <c r="H370" s="336"/>
      <c r="I370" s="336"/>
      <c r="J370" s="336"/>
      <c r="K370" s="336"/>
      <c r="L370" s="336"/>
      <c r="M370" s="336"/>
      <c r="N370" s="336"/>
      <c r="S370" s="336"/>
      <c r="V370" s="336"/>
      <c r="W370" s="336"/>
      <c r="X370" s="336"/>
      <c r="Y370" s="336"/>
      <c r="Z370" s="336"/>
      <c r="AA370" s="336"/>
      <c r="AB370" s="336"/>
      <c r="AC370" s="336"/>
    </row>
    <row r="371" spans="4:29">
      <c r="D371" s="336"/>
      <c r="G371" s="336"/>
      <c r="H371" s="336"/>
      <c r="I371" s="336"/>
      <c r="J371" s="336"/>
      <c r="K371" s="336"/>
      <c r="L371" s="336"/>
      <c r="M371" s="336"/>
      <c r="N371" s="336"/>
      <c r="S371" s="336"/>
      <c r="V371" s="336"/>
      <c r="W371" s="336"/>
      <c r="X371" s="336"/>
      <c r="Y371" s="336"/>
      <c r="Z371" s="336"/>
      <c r="AA371" s="336"/>
      <c r="AB371" s="336"/>
      <c r="AC371" s="336"/>
    </row>
    <row r="372" spans="4:29">
      <c r="D372" s="336"/>
      <c r="G372" s="336"/>
      <c r="H372" s="336"/>
      <c r="I372" s="336"/>
      <c r="J372" s="336"/>
      <c r="K372" s="336"/>
      <c r="L372" s="336"/>
      <c r="M372" s="336"/>
      <c r="N372" s="336"/>
      <c r="S372" s="336"/>
      <c r="V372" s="336"/>
      <c r="W372" s="336"/>
      <c r="X372" s="336"/>
      <c r="Y372" s="336"/>
      <c r="Z372" s="336"/>
      <c r="AA372" s="336"/>
      <c r="AB372" s="336"/>
      <c r="AC372" s="336"/>
    </row>
    <row r="373" spans="4:29">
      <c r="D373" s="336"/>
      <c r="G373" s="336"/>
      <c r="H373" s="336"/>
      <c r="I373" s="336"/>
      <c r="J373" s="336"/>
      <c r="K373" s="336"/>
      <c r="L373" s="336"/>
      <c r="M373" s="336"/>
      <c r="N373" s="336"/>
      <c r="S373" s="336"/>
      <c r="V373" s="336"/>
      <c r="W373" s="336"/>
      <c r="X373" s="336"/>
      <c r="Y373" s="336"/>
      <c r="Z373" s="336"/>
      <c r="AA373" s="336"/>
      <c r="AB373" s="336"/>
      <c r="AC373" s="336"/>
    </row>
    <row r="374" spans="4:29">
      <c r="D374" s="336"/>
      <c r="G374" s="336"/>
      <c r="H374" s="336"/>
      <c r="I374" s="336"/>
      <c r="J374" s="336"/>
      <c r="K374" s="336"/>
      <c r="L374" s="336"/>
      <c r="M374" s="336"/>
      <c r="N374" s="336"/>
      <c r="S374" s="336"/>
      <c r="V374" s="336"/>
      <c r="W374" s="336"/>
      <c r="X374" s="336"/>
      <c r="Y374" s="336"/>
      <c r="Z374" s="336"/>
      <c r="AA374" s="336"/>
      <c r="AB374" s="336"/>
      <c r="AC374" s="336"/>
    </row>
    <row r="375" spans="4:29">
      <c r="D375" s="336"/>
      <c r="G375" s="336"/>
      <c r="H375" s="336"/>
      <c r="I375" s="336"/>
      <c r="J375" s="336"/>
      <c r="K375" s="336"/>
      <c r="L375" s="336"/>
      <c r="M375" s="336"/>
      <c r="N375" s="336"/>
      <c r="S375" s="336"/>
      <c r="V375" s="336"/>
      <c r="W375" s="336"/>
      <c r="X375" s="336"/>
      <c r="Y375" s="336"/>
      <c r="Z375" s="336"/>
      <c r="AA375" s="336"/>
      <c r="AB375" s="336"/>
      <c r="AC375" s="336"/>
    </row>
    <row r="376" spans="4:29">
      <c r="D376" s="336"/>
      <c r="G376" s="336"/>
      <c r="H376" s="336"/>
      <c r="I376" s="336"/>
      <c r="J376" s="336"/>
      <c r="K376" s="336"/>
      <c r="L376" s="336"/>
      <c r="M376" s="336"/>
      <c r="N376" s="336"/>
      <c r="S376" s="336"/>
      <c r="V376" s="336"/>
      <c r="W376" s="336"/>
      <c r="X376" s="336"/>
      <c r="Y376" s="336"/>
      <c r="Z376" s="336"/>
      <c r="AA376" s="336"/>
      <c r="AB376" s="336"/>
      <c r="AC376" s="336"/>
    </row>
    <row r="377" spans="4:29">
      <c r="D377" s="336"/>
      <c r="G377" s="336"/>
      <c r="H377" s="336"/>
      <c r="I377" s="336"/>
      <c r="J377" s="336"/>
      <c r="K377" s="336"/>
      <c r="L377" s="336"/>
      <c r="M377" s="336"/>
      <c r="N377" s="336"/>
      <c r="S377" s="336"/>
      <c r="V377" s="336"/>
      <c r="W377" s="336"/>
      <c r="X377" s="336"/>
      <c r="Y377" s="336"/>
      <c r="Z377" s="336"/>
      <c r="AA377" s="336"/>
      <c r="AB377" s="336"/>
      <c r="AC377" s="336"/>
    </row>
    <row r="378" spans="4:29">
      <c r="D378" s="336"/>
      <c r="G378" s="336"/>
      <c r="H378" s="336"/>
      <c r="I378" s="336"/>
      <c r="J378" s="336"/>
      <c r="K378" s="336"/>
      <c r="L378" s="336"/>
      <c r="M378" s="336"/>
      <c r="N378" s="336"/>
      <c r="S378" s="336"/>
      <c r="V378" s="336"/>
      <c r="W378" s="336"/>
      <c r="X378" s="336"/>
      <c r="Y378" s="336"/>
      <c r="Z378" s="336"/>
      <c r="AA378" s="336"/>
      <c r="AB378" s="336"/>
      <c r="AC378" s="336"/>
    </row>
    <row r="379" spans="4:29">
      <c r="D379" s="336"/>
      <c r="G379" s="336"/>
      <c r="H379" s="336"/>
      <c r="I379" s="336"/>
      <c r="J379" s="336"/>
      <c r="K379" s="336"/>
      <c r="L379" s="336"/>
      <c r="M379" s="336"/>
      <c r="N379" s="336"/>
      <c r="S379" s="336"/>
      <c r="V379" s="336"/>
      <c r="W379" s="336"/>
      <c r="X379" s="336"/>
      <c r="Y379" s="336"/>
      <c r="Z379" s="336"/>
      <c r="AA379" s="336"/>
      <c r="AB379" s="336"/>
      <c r="AC379" s="336"/>
    </row>
    <row r="380" spans="4:29">
      <c r="D380" s="336"/>
      <c r="G380" s="336"/>
      <c r="H380" s="336"/>
      <c r="I380" s="336"/>
      <c r="J380" s="336"/>
      <c r="K380" s="336"/>
      <c r="L380" s="336"/>
      <c r="M380" s="336"/>
      <c r="N380" s="336"/>
      <c r="S380" s="336"/>
      <c r="V380" s="336"/>
      <c r="W380" s="336"/>
      <c r="X380" s="336"/>
      <c r="Y380" s="336"/>
      <c r="Z380" s="336"/>
      <c r="AA380" s="336"/>
      <c r="AB380" s="336"/>
      <c r="AC380" s="336"/>
    </row>
    <row r="381" spans="4:29">
      <c r="D381" s="336"/>
      <c r="G381" s="336"/>
      <c r="H381" s="336"/>
      <c r="I381" s="336"/>
      <c r="J381" s="336"/>
      <c r="K381" s="336"/>
      <c r="L381" s="336"/>
      <c r="M381" s="336"/>
      <c r="N381" s="336"/>
      <c r="S381" s="336"/>
      <c r="V381" s="336"/>
      <c r="W381" s="336"/>
      <c r="X381" s="336"/>
      <c r="Y381" s="336"/>
      <c r="Z381" s="336"/>
      <c r="AA381" s="336"/>
      <c r="AB381" s="336"/>
      <c r="AC381" s="336"/>
    </row>
    <row r="382" spans="4:29">
      <c r="D382" s="336"/>
      <c r="G382" s="336"/>
      <c r="H382" s="336"/>
      <c r="I382" s="336"/>
      <c r="J382" s="336"/>
      <c r="K382" s="336"/>
      <c r="L382" s="336"/>
      <c r="M382" s="336"/>
      <c r="N382" s="336"/>
      <c r="S382" s="336"/>
      <c r="V382" s="336"/>
      <c r="W382" s="336"/>
      <c r="X382" s="336"/>
      <c r="Y382" s="336"/>
      <c r="Z382" s="336"/>
      <c r="AA382" s="336"/>
      <c r="AB382" s="336"/>
      <c r="AC382" s="336"/>
    </row>
    <row r="383" spans="4:29">
      <c r="D383" s="336"/>
      <c r="G383" s="336"/>
      <c r="H383" s="336"/>
      <c r="I383" s="336"/>
      <c r="J383" s="336"/>
      <c r="K383" s="336"/>
      <c r="L383" s="336"/>
      <c r="M383" s="336"/>
      <c r="N383" s="336"/>
      <c r="S383" s="336"/>
      <c r="V383" s="336"/>
      <c r="W383" s="336"/>
      <c r="X383" s="336"/>
      <c r="Y383" s="336"/>
      <c r="Z383" s="336"/>
      <c r="AA383" s="336"/>
      <c r="AB383" s="336"/>
      <c r="AC383" s="336"/>
    </row>
    <row r="384" spans="4:29">
      <c r="D384" s="336"/>
      <c r="G384" s="336"/>
      <c r="H384" s="336"/>
      <c r="I384" s="336"/>
      <c r="J384" s="336"/>
      <c r="K384" s="336"/>
      <c r="L384" s="336"/>
      <c r="M384" s="336"/>
      <c r="N384" s="336"/>
      <c r="S384" s="336"/>
      <c r="V384" s="336"/>
      <c r="W384" s="336"/>
      <c r="X384" s="336"/>
      <c r="Y384" s="336"/>
      <c r="Z384" s="336"/>
      <c r="AA384" s="336"/>
      <c r="AB384" s="336"/>
      <c r="AC384" s="336"/>
    </row>
    <row r="385" spans="4:29">
      <c r="D385" s="336"/>
      <c r="G385" s="336"/>
      <c r="H385" s="336"/>
      <c r="I385" s="336"/>
      <c r="J385" s="336"/>
      <c r="K385" s="336"/>
      <c r="L385" s="336"/>
      <c r="M385" s="336"/>
      <c r="N385" s="336"/>
      <c r="S385" s="336"/>
      <c r="V385" s="336"/>
      <c r="W385" s="336"/>
      <c r="X385" s="336"/>
      <c r="Y385" s="336"/>
      <c r="Z385" s="336"/>
      <c r="AA385" s="336"/>
      <c r="AB385" s="336"/>
      <c r="AC385" s="336"/>
    </row>
    <row r="386" spans="4:29">
      <c r="D386" s="336"/>
      <c r="G386" s="336"/>
      <c r="H386" s="336"/>
      <c r="I386" s="336"/>
      <c r="J386" s="336"/>
      <c r="K386" s="336"/>
      <c r="L386" s="336"/>
      <c r="M386" s="336"/>
      <c r="N386" s="336"/>
      <c r="S386" s="336"/>
      <c r="V386" s="336"/>
      <c r="W386" s="336"/>
      <c r="X386" s="336"/>
      <c r="Y386" s="336"/>
      <c r="Z386" s="336"/>
      <c r="AA386" s="336"/>
      <c r="AB386" s="336"/>
      <c r="AC386" s="336"/>
    </row>
    <row r="387" spans="4:29">
      <c r="D387" s="336"/>
      <c r="G387" s="336"/>
      <c r="H387" s="336"/>
      <c r="I387" s="336"/>
      <c r="J387" s="336"/>
      <c r="K387" s="336"/>
      <c r="L387" s="336"/>
      <c r="M387" s="336"/>
      <c r="N387" s="336"/>
      <c r="S387" s="336"/>
      <c r="V387" s="336"/>
      <c r="W387" s="336"/>
      <c r="X387" s="336"/>
      <c r="Y387" s="336"/>
      <c r="Z387" s="336"/>
      <c r="AA387" s="336"/>
      <c r="AB387" s="336"/>
      <c r="AC387" s="336"/>
    </row>
    <row r="388" spans="4:29">
      <c r="D388" s="336"/>
      <c r="G388" s="336"/>
      <c r="H388" s="336"/>
      <c r="I388" s="336"/>
      <c r="J388" s="336"/>
      <c r="K388" s="336"/>
      <c r="L388" s="336"/>
      <c r="M388" s="336"/>
      <c r="N388" s="336"/>
      <c r="S388" s="336"/>
      <c r="V388" s="336"/>
      <c r="W388" s="336"/>
      <c r="X388" s="336"/>
      <c r="Y388" s="336"/>
      <c r="Z388" s="336"/>
      <c r="AA388" s="336"/>
      <c r="AB388" s="336"/>
      <c r="AC388" s="336"/>
    </row>
    <row r="389" spans="4:29">
      <c r="D389" s="336"/>
      <c r="G389" s="336"/>
      <c r="H389" s="336"/>
      <c r="I389" s="336"/>
      <c r="J389" s="336"/>
      <c r="K389" s="336"/>
      <c r="L389" s="336"/>
      <c r="M389" s="336"/>
      <c r="N389" s="336"/>
      <c r="S389" s="336"/>
      <c r="V389" s="336"/>
      <c r="W389" s="336"/>
      <c r="X389" s="336"/>
      <c r="Y389" s="336"/>
      <c r="Z389" s="336"/>
      <c r="AA389" s="336"/>
      <c r="AB389" s="336"/>
      <c r="AC389" s="336"/>
    </row>
    <row r="390" spans="4:29">
      <c r="D390" s="336"/>
      <c r="G390" s="336"/>
      <c r="H390" s="336"/>
      <c r="I390" s="336"/>
      <c r="J390" s="336"/>
      <c r="K390" s="336"/>
      <c r="L390" s="336"/>
      <c r="M390" s="336"/>
      <c r="N390" s="336"/>
      <c r="S390" s="336"/>
      <c r="V390" s="336"/>
      <c r="W390" s="336"/>
      <c r="X390" s="336"/>
      <c r="Y390" s="336"/>
      <c r="Z390" s="336"/>
      <c r="AA390" s="336"/>
      <c r="AB390" s="336"/>
      <c r="AC390" s="336"/>
    </row>
    <row r="391" spans="4:29">
      <c r="D391" s="336"/>
      <c r="G391" s="336"/>
      <c r="H391" s="336"/>
      <c r="I391" s="336"/>
      <c r="J391" s="336"/>
      <c r="K391" s="336"/>
      <c r="L391" s="336"/>
      <c r="M391" s="336"/>
      <c r="N391" s="336"/>
      <c r="S391" s="336"/>
      <c r="V391" s="336"/>
      <c r="W391" s="336"/>
      <c r="X391" s="336"/>
      <c r="Y391" s="336"/>
      <c r="Z391" s="336"/>
      <c r="AA391" s="336"/>
      <c r="AB391" s="336"/>
      <c r="AC391" s="336"/>
    </row>
    <row r="392" spans="4:29">
      <c r="D392" s="336"/>
      <c r="G392" s="336"/>
      <c r="H392" s="336"/>
      <c r="I392" s="336"/>
      <c r="J392" s="336"/>
      <c r="K392" s="336"/>
      <c r="L392" s="336"/>
      <c r="M392" s="336"/>
      <c r="N392" s="336"/>
      <c r="S392" s="336"/>
      <c r="V392" s="336"/>
      <c r="W392" s="336"/>
      <c r="X392" s="336"/>
      <c r="Y392" s="336"/>
      <c r="Z392" s="336"/>
      <c r="AA392" s="336"/>
      <c r="AB392" s="336"/>
      <c r="AC392" s="336"/>
    </row>
    <row r="393" spans="4:29">
      <c r="D393" s="336"/>
      <c r="G393" s="336"/>
      <c r="H393" s="336"/>
      <c r="I393" s="336"/>
      <c r="J393" s="336"/>
      <c r="K393" s="336"/>
      <c r="L393" s="336"/>
      <c r="M393" s="336"/>
      <c r="N393" s="336"/>
      <c r="S393" s="336"/>
      <c r="V393" s="336"/>
      <c r="W393" s="336"/>
      <c r="X393" s="336"/>
      <c r="Y393" s="336"/>
      <c r="Z393" s="336"/>
      <c r="AA393" s="336"/>
      <c r="AB393" s="336"/>
      <c r="AC393" s="336"/>
    </row>
    <row r="394" spans="4:29">
      <c r="D394" s="336"/>
      <c r="G394" s="336"/>
      <c r="H394" s="336"/>
      <c r="I394" s="336"/>
      <c r="J394" s="336"/>
      <c r="K394" s="336"/>
      <c r="L394" s="336"/>
      <c r="M394" s="336"/>
      <c r="N394" s="336"/>
      <c r="S394" s="336"/>
      <c r="V394" s="336"/>
      <c r="W394" s="336"/>
      <c r="X394" s="336"/>
      <c r="Y394" s="336"/>
      <c r="Z394" s="336"/>
      <c r="AA394" s="336"/>
      <c r="AB394" s="336"/>
      <c r="AC394" s="336"/>
    </row>
    <row r="395" spans="4:29">
      <c r="D395" s="336"/>
      <c r="G395" s="336"/>
      <c r="H395" s="336"/>
      <c r="I395" s="336"/>
      <c r="J395" s="336"/>
      <c r="K395" s="336"/>
      <c r="L395" s="336"/>
      <c r="M395" s="336"/>
      <c r="N395" s="336"/>
      <c r="S395" s="336"/>
      <c r="V395" s="336"/>
      <c r="W395" s="336"/>
      <c r="X395" s="336"/>
      <c r="Y395" s="336"/>
      <c r="Z395" s="336"/>
      <c r="AA395" s="336"/>
      <c r="AB395" s="336"/>
      <c r="AC395" s="336"/>
    </row>
    <row r="396" spans="4:29">
      <c r="D396" s="336"/>
      <c r="G396" s="336"/>
      <c r="H396" s="336"/>
      <c r="I396" s="336"/>
      <c r="J396" s="336"/>
      <c r="K396" s="336"/>
      <c r="L396" s="336"/>
      <c r="M396" s="336"/>
      <c r="N396" s="336"/>
      <c r="S396" s="336"/>
      <c r="V396" s="336"/>
      <c r="W396" s="336"/>
      <c r="X396" s="336"/>
      <c r="Y396" s="336"/>
      <c r="Z396" s="336"/>
      <c r="AA396" s="336"/>
      <c r="AB396" s="336"/>
      <c r="AC396" s="336"/>
    </row>
    <row r="397" spans="4:29">
      <c r="D397" s="336"/>
      <c r="G397" s="336"/>
      <c r="H397" s="336"/>
      <c r="I397" s="336"/>
      <c r="J397" s="336"/>
      <c r="K397" s="336"/>
      <c r="L397" s="336"/>
      <c r="M397" s="336"/>
      <c r="N397" s="336"/>
      <c r="S397" s="336"/>
      <c r="V397" s="336"/>
      <c r="W397" s="336"/>
      <c r="X397" s="336"/>
      <c r="Y397" s="336"/>
      <c r="Z397" s="336"/>
      <c r="AA397" s="336"/>
      <c r="AB397" s="336"/>
      <c r="AC397" s="336"/>
    </row>
    <row r="398" spans="4:29">
      <c r="D398" s="336"/>
      <c r="G398" s="336"/>
      <c r="H398" s="336"/>
      <c r="I398" s="336"/>
      <c r="J398" s="336"/>
      <c r="K398" s="336"/>
      <c r="L398" s="336"/>
      <c r="M398" s="336"/>
      <c r="N398" s="336"/>
      <c r="S398" s="336"/>
      <c r="V398" s="336"/>
      <c r="W398" s="336"/>
      <c r="X398" s="336"/>
      <c r="Y398" s="336"/>
      <c r="Z398" s="336"/>
      <c r="AA398" s="336"/>
      <c r="AB398" s="336"/>
      <c r="AC398" s="336"/>
    </row>
    <row r="399" spans="4:29">
      <c r="D399" s="336"/>
      <c r="G399" s="336"/>
      <c r="H399" s="336"/>
      <c r="I399" s="336"/>
      <c r="J399" s="336"/>
      <c r="K399" s="336"/>
      <c r="L399" s="336"/>
      <c r="M399" s="336"/>
      <c r="N399" s="336"/>
      <c r="S399" s="336"/>
      <c r="V399" s="336"/>
      <c r="W399" s="336"/>
      <c r="X399" s="336"/>
      <c r="Y399" s="336"/>
      <c r="Z399" s="336"/>
      <c r="AA399" s="336"/>
      <c r="AB399" s="336"/>
      <c r="AC399" s="336"/>
    </row>
    <row r="400" spans="4:29">
      <c r="D400" s="336"/>
      <c r="G400" s="336"/>
      <c r="H400" s="336"/>
      <c r="I400" s="336"/>
      <c r="J400" s="336"/>
      <c r="K400" s="336"/>
      <c r="L400" s="336"/>
      <c r="M400" s="336"/>
      <c r="N400" s="336"/>
      <c r="S400" s="336"/>
      <c r="V400" s="336"/>
      <c r="W400" s="336"/>
      <c r="X400" s="336"/>
      <c r="Y400" s="336"/>
      <c r="Z400" s="336"/>
      <c r="AA400" s="336"/>
      <c r="AB400" s="336"/>
      <c r="AC400" s="336"/>
    </row>
    <row r="401" spans="4:29">
      <c r="D401" s="336"/>
      <c r="G401" s="336"/>
      <c r="H401" s="336"/>
      <c r="I401" s="336"/>
      <c r="J401" s="336"/>
      <c r="K401" s="336"/>
      <c r="L401" s="336"/>
      <c r="M401" s="336"/>
      <c r="N401" s="336"/>
      <c r="S401" s="336"/>
      <c r="V401" s="336"/>
      <c r="W401" s="336"/>
      <c r="X401" s="336"/>
      <c r="Y401" s="336"/>
      <c r="Z401" s="336"/>
      <c r="AA401" s="336"/>
      <c r="AB401" s="336"/>
      <c r="AC401" s="336"/>
    </row>
    <row r="402" spans="4:29">
      <c r="D402" s="336"/>
      <c r="G402" s="336"/>
      <c r="H402" s="336"/>
      <c r="I402" s="336"/>
      <c r="J402" s="336"/>
      <c r="K402" s="336"/>
      <c r="L402" s="336"/>
      <c r="M402" s="336"/>
      <c r="N402" s="336"/>
      <c r="S402" s="336"/>
      <c r="V402" s="336"/>
      <c r="W402" s="336"/>
      <c r="X402" s="336"/>
      <c r="Y402" s="336"/>
      <c r="Z402" s="336"/>
      <c r="AA402" s="336"/>
      <c r="AB402" s="336"/>
      <c r="AC402" s="336"/>
    </row>
    <row r="403" spans="4:29">
      <c r="D403" s="336"/>
      <c r="G403" s="336"/>
      <c r="H403" s="336"/>
      <c r="I403" s="336"/>
      <c r="J403" s="336"/>
      <c r="K403" s="336"/>
      <c r="L403" s="336"/>
      <c r="M403" s="336"/>
      <c r="N403" s="336"/>
      <c r="S403" s="336"/>
      <c r="V403" s="336"/>
      <c r="W403" s="336"/>
      <c r="X403" s="336"/>
      <c r="Y403" s="336"/>
      <c r="Z403" s="336"/>
      <c r="AA403" s="336"/>
      <c r="AB403" s="336"/>
      <c r="AC403" s="336"/>
    </row>
    <row r="404" spans="4:29">
      <c r="D404" s="336"/>
      <c r="G404" s="336"/>
      <c r="H404" s="336"/>
      <c r="I404" s="336"/>
      <c r="J404" s="336"/>
      <c r="K404" s="336"/>
      <c r="L404" s="336"/>
      <c r="M404" s="336"/>
      <c r="N404" s="336"/>
      <c r="S404" s="336"/>
      <c r="V404" s="336"/>
      <c r="W404" s="336"/>
      <c r="X404" s="336"/>
      <c r="Y404" s="336"/>
      <c r="Z404" s="336"/>
      <c r="AA404" s="336"/>
      <c r="AB404" s="336"/>
      <c r="AC404" s="336"/>
    </row>
    <row r="405" spans="4:29">
      <c r="D405" s="336"/>
      <c r="G405" s="336"/>
      <c r="H405" s="336"/>
      <c r="I405" s="336"/>
      <c r="J405" s="336"/>
      <c r="K405" s="336"/>
      <c r="L405" s="336"/>
      <c r="M405" s="336"/>
      <c r="N405" s="336"/>
      <c r="S405" s="336"/>
      <c r="V405" s="336"/>
      <c r="W405" s="336"/>
      <c r="X405" s="336"/>
      <c r="Y405" s="336"/>
      <c r="Z405" s="336"/>
      <c r="AA405" s="336"/>
      <c r="AB405" s="336"/>
      <c r="AC405" s="336"/>
    </row>
    <row r="406" spans="4:29">
      <c r="D406" s="336"/>
      <c r="G406" s="336"/>
      <c r="H406" s="336"/>
      <c r="I406" s="336"/>
      <c r="J406" s="336"/>
      <c r="K406" s="336"/>
      <c r="L406" s="336"/>
      <c r="M406" s="336"/>
      <c r="N406" s="336"/>
      <c r="S406" s="336"/>
      <c r="V406" s="336"/>
      <c r="W406" s="336"/>
      <c r="X406" s="336"/>
      <c r="Y406" s="336"/>
      <c r="Z406" s="336"/>
      <c r="AA406" s="336"/>
      <c r="AB406" s="336"/>
      <c r="AC406" s="336"/>
    </row>
    <row r="407" spans="4:29">
      <c r="D407" s="336"/>
      <c r="G407" s="336"/>
      <c r="H407" s="336"/>
      <c r="I407" s="336"/>
      <c r="J407" s="336"/>
      <c r="K407" s="336"/>
      <c r="L407" s="336"/>
      <c r="M407" s="336"/>
      <c r="N407" s="336"/>
      <c r="S407" s="336"/>
      <c r="V407" s="336"/>
      <c r="W407" s="336"/>
      <c r="X407" s="336"/>
      <c r="Y407" s="336"/>
      <c r="Z407" s="336"/>
      <c r="AA407" s="336"/>
      <c r="AB407" s="336"/>
      <c r="AC407" s="336"/>
    </row>
    <row r="408" spans="4:29">
      <c r="D408" s="336"/>
      <c r="G408" s="336"/>
      <c r="H408" s="336"/>
      <c r="I408" s="336"/>
      <c r="J408" s="336"/>
      <c r="K408" s="336"/>
      <c r="L408" s="336"/>
      <c r="M408" s="336"/>
      <c r="N408" s="336"/>
      <c r="S408" s="336"/>
      <c r="V408" s="336"/>
      <c r="W408" s="336"/>
      <c r="X408" s="336"/>
      <c r="Y408" s="336"/>
      <c r="Z408" s="336"/>
      <c r="AA408" s="336"/>
      <c r="AB408" s="336"/>
      <c r="AC408" s="336"/>
    </row>
    <row r="409" spans="4:29">
      <c r="D409" s="336"/>
      <c r="G409" s="336"/>
      <c r="H409" s="336"/>
      <c r="I409" s="336"/>
      <c r="J409" s="336"/>
      <c r="K409" s="336"/>
      <c r="L409" s="336"/>
      <c r="M409" s="336"/>
      <c r="N409" s="336"/>
      <c r="S409" s="336"/>
      <c r="V409" s="336"/>
      <c r="W409" s="336"/>
      <c r="X409" s="336"/>
      <c r="Y409" s="336"/>
      <c r="Z409" s="336"/>
      <c r="AA409" s="336"/>
      <c r="AB409" s="336"/>
      <c r="AC409" s="336"/>
    </row>
    <row r="410" spans="4:29">
      <c r="D410" s="336"/>
      <c r="G410" s="336"/>
      <c r="H410" s="336"/>
      <c r="I410" s="336"/>
      <c r="J410" s="336"/>
      <c r="K410" s="336"/>
      <c r="L410" s="336"/>
      <c r="M410" s="336"/>
      <c r="N410" s="336"/>
      <c r="S410" s="336"/>
      <c r="V410" s="336"/>
      <c r="W410" s="336"/>
      <c r="X410" s="336"/>
      <c r="Y410" s="336"/>
      <c r="Z410" s="336"/>
      <c r="AA410" s="336"/>
      <c r="AB410" s="336"/>
      <c r="AC410" s="336"/>
    </row>
    <row r="411" spans="4:29">
      <c r="D411" s="336"/>
      <c r="G411" s="336"/>
      <c r="H411" s="336"/>
      <c r="I411" s="336"/>
      <c r="J411" s="336"/>
      <c r="K411" s="336"/>
      <c r="L411" s="336"/>
      <c r="M411" s="336"/>
      <c r="N411" s="336"/>
      <c r="S411" s="336"/>
      <c r="V411" s="336"/>
      <c r="W411" s="336"/>
      <c r="X411" s="336"/>
      <c r="Y411" s="336"/>
      <c r="Z411" s="336"/>
      <c r="AA411" s="336"/>
      <c r="AB411" s="336"/>
      <c r="AC411" s="336"/>
    </row>
    <row r="412" spans="4:29">
      <c r="D412" s="336"/>
      <c r="G412" s="336"/>
      <c r="H412" s="336"/>
      <c r="I412" s="336"/>
      <c r="J412" s="336"/>
      <c r="K412" s="336"/>
      <c r="L412" s="336"/>
      <c r="M412" s="336"/>
      <c r="N412" s="336"/>
      <c r="S412" s="336"/>
      <c r="V412" s="336"/>
      <c r="W412" s="336"/>
      <c r="X412" s="336"/>
      <c r="Y412" s="336"/>
      <c r="Z412" s="336"/>
      <c r="AA412" s="336"/>
      <c r="AB412" s="336"/>
      <c r="AC412" s="336"/>
    </row>
    <row r="413" spans="4:29">
      <c r="D413" s="336"/>
      <c r="G413" s="336"/>
      <c r="H413" s="336"/>
      <c r="I413" s="336"/>
      <c r="J413" s="336"/>
      <c r="K413" s="336"/>
      <c r="L413" s="336"/>
      <c r="M413" s="336"/>
      <c r="N413" s="336"/>
      <c r="S413" s="336"/>
      <c r="V413" s="336"/>
      <c r="W413" s="336"/>
      <c r="X413" s="336"/>
      <c r="Y413" s="336"/>
      <c r="Z413" s="336"/>
      <c r="AA413" s="336"/>
      <c r="AB413" s="336"/>
      <c r="AC413" s="336"/>
    </row>
    <row r="414" spans="4:29">
      <c r="D414" s="336"/>
      <c r="G414" s="336"/>
      <c r="H414" s="336"/>
      <c r="I414" s="336"/>
      <c r="J414" s="336"/>
      <c r="K414" s="336"/>
      <c r="L414" s="336"/>
      <c r="M414" s="336"/>
      <c r="N414" s="336"/>
      <c r="S414" s="336"/>
      <c r="V414" s="336"/>
      <c r="W414" s="336"/>
      <c r="X414" s="336"/>
      <c r="Y414" s="336"/>
      <c r="Z414" s="336"/>
      <c r="AA414" s="336"/>
      <c r="AB414" s="336"/>
      <c r="AC414" s="336"/>
    </row>
    <row r="415" spans="4:29">
      <c r="D415" s="336"/>
      <c r="G415" s="336"/>
      <c r="H415" s="336"/>
      <c r="I415" s="336"/>
      <c r="J415" s="336"/>
      <c r="K415" s="336"/>
      <c r="L415" s="336"/>
      <c r="M415" s="336"/>
      <c r="N415" s="336"/>
      <c r="S415" s="336"/>
      <c r="V415" s="336"/>
      <c r="W415" s="336"/>
      <c r="X415" s="336"/>
      <c r="Y415" s="336"/>
      <c r="Z415" s="336"/>
      <c r="AA415" s="336"/>
      <c r="AB415" s="336"/>
      <c r="AC415" s="336"/>
    </row>
    <row r="416" spans="4:29">
      <c r="D416" s="336"/>
      <c r="G416" s="336"/>
      <c r="H416" s="336"/>
      <c r="I416" s="336"/>
      <c r="J416" s="336"/>
      <c r="K416" s="336"/>
      <c r="L416" s="336"/>
      <c r="M416" s="336"/>
      <c r="N416" s="336"/>
      <c r="S416" s="336"/>
      <c r="V416" s="336"/>
      <c r="W416" s="336"/>
      <c r="X416" s="336"/>
      <c r="Y416" s="336"/>
      <c r="Z416" s="336"/>
      <c r="AA416" s="336"/>
      <c r="AB416" s="336"/>
      <c r="AC416" s="336"/>
    </row>
    <row r="417" spans="4:29">
      <c r="D417" s="336"/>
      <c r="G417" s="336"/>
      <c r="H417" s="336"/>
      <c r="I417" s="336"/>
      <c r="J417" s="336"/>
      <c r="K417" s="336"/>
      <c r="L417" s="336"/>
      <c r="M417" s="336"/>
      <c r="N417" s="336"/>
      <c r="S417" s="336"/>
      <c r="V417" s="336"/>
      <c r="W417" s="336"/>
      <c r="X417" s="336"/>
      <c r="Y417" s="336"/>
      <c r="Z417" s="336"/>
      <c r="AA417" s="336"/>
      <c r="AB417" s="336"/>
      <c r="AC417" s="336"/>
    </row>
    <row r="418" spans="4:29">
      <c r="D418" s="336"/>
      <c r="G418" s="336"/>
      <c r="H418" s="336"/>
      <c r="I418" s="336"/>
      <c r="J418" s="336"/>
      <c r="K418" s="336"/>
      <c r="L418" s="336"/>
      <c r="M418" s="336"/>
      <c r="N418" s="336"/>
      <c r="S418" s="336"/>
      <c r="V418" s="336"/>
      <c r="W418" s="336"/>
      <c r="X418" s="336"/>
      <c r="Y418" s="336"/>
      <c r="Z418" s="336"/>
      <c r="AA418" s="336"/>
      <c r="AB418" s="336"/>
      <c r="AC418" s="336"/>
    </row>
    <row r="419" spans="4:29">
      <c r="D419" s="336"/>
      <c r="G419" s="336"/>
      <c r="H419" s="336"/>
      <c r="I419" s="336"/>
      <c r="J419" s="336"/>
      <c r="K419" s="336"/>
      <c r="L419" s="336"/>
      <c r="M419" s="336"/>
      <c r="N419" s="336"/>
      <c r="S419" s="336"/>
      <c r="V419" s="336"/>
      <c r="W419" s="336"/>
      <c r="X419" s="336"/>
      <c r="Y419" s="336"/>
      <c r="Z419" s="336"/>
      <c r="AA419" s="336"/>
      <c r="AB419" s="336"/>
      <c r="AC419" s="336"/>
    </row>
    <row r="420" spans="4:29">
      <c r="D420" s="336"/>
      <c r="G420" s="336"/>
      <c r="H420" s="336"/>
      <c r="I420" s="336"/>
      <c r="J420" s="336"/>
      <c r="K420" s="336"/>
      <c r="L420" s="336"/>
      <c r="M420" s="336"/>
      <c r="N420" s="336"/>
      <c r="S420" s="336"/>
      <c r="V420" s="336"/>
      <c r="W420" s="336"/>
      <c r="X420" s="336"/>
      <c r="Y420" s="336"/>
      <c r="Z420" s="336"/>
      <c r="AA420" s="336"/>
      <c r="AB420" s="336"/>
      <c r="AC420" s="336"/>
    </row>
    <row r="421" spans="4:29">
      <c r="D421" s="336"/>
      <c r="G421" s="336"/>
      <c r="H421" s="336"/>
      <c r="I421" s="336"/>
      <c r="J421" s="336"/>
      <c r="K421" s="336"/>
      <c r="L421" s="336"/>
      <c r="M421" s="336"/>
      <c r="N421" s="336"/>
      <c r="S421" s="336"/>
      <c r="V421" s="336"/>
      <c r="W421" s="336"/>
      <c r="X421" s="336"/>
      <c r="Y421" s="336"/>
      <c r="Z421" s="336"/>
      <c r="AA421" s="336"/>
      <c r="AB421" s="336"/>
      <c r="AC421" s="336"/>
    </row>
    <row r="422" spans="4:29">
      <c r="D422" s="336"/>
      <c r="G422" s="336"/>
      <c r="H422" s="336"/>
      <c r="I422" s="336"/>
      <c r="J422" s="336"/>
      <c r="K422" s="336"/>
      <c r="L422" s="336"/>
      <c r="M422" s="336"/>
      <c r="N422" s="336"/>
      <c r="S422" s="336"/>
      <c r="V422" s="336"/>
      <c r="W422" s="336"/>
      <c r="X422" s="336"/>
      <c r="Y422" s="336"/>
      <c r="Z422" s="336"/>
      <c r="AA422" s="336"/>
      <c r="AB422" s="336"/>
      <c r="AC422" s="336"/>
    </row>
    <row r="423" spans="4:29">
      <c r="D423" s="336"/>
      <c r="G423" s="336"/>
      <c r="H423" s="336"/>
      <c r="I423" s="336"/>
      <c r="J423" s="336"/>
      <c r="K423" s="336"/>
      <c r="L423" s="336"/>
      <c r="M423" s="336"/>
      <c r="N423" s="336"/>
      <c r="S423" s="336"/>
      <c r="V423" s="336"/>
      <c r="W423" s="336"/>
      <c r="X423" s="336"/>
      <c r="Y423" s="336"/>
      <c r="Z423" s="336"/>
      <c r="AA423" s="336"/>
      <c r="AB423" s="336"/>
      <c r="AC423" s="336"/>
    </row>
    <row r="424" spans="4:29">
      <c r="D424" s="336"/>
      <c r="G424" s="336"/>
      <c r="H424" s="336"/>
      <c r="I424" s="336"/>
      <c r="J424" s="336"/>
      <c r="K424" s="336"/>
      <c r="L424" s="336"/>
      <c r="M424" s="336"/>
      <c r="N424" s="336"/>
      <c r="S424" s="336"/>
      <c r="V424" s="336"/>
      <c r="W424" s="336"/>
      <c r="X424" s="336"/>
      <c r="Y424" s="336"/>
      <c r="Z424" s="336"/>
      <c r="AA424" s="336"/>
      <c r="AB424" s="336"/>
      <c r="AC424" s="336"/>
    </row>
    <row r="425" spans="4:29">
      <c r="D425" s="336"/>
      <c r="G425" s="336"/>
      <c r="H425" s="336"/>
      <c r="I425" s="336"/>
      <c r="J425" s="336"/>
      <c r="K425" s="336"/>
      <c r="L425" s="336"/>
      <c r="M425" s="336"/>
      <c r="N425" s="336"/>
      <c r="S425" s="336"/>
      <c r="V425" s="336"/>
      <c r="W425" s="336"/>
      <c r="X425" s="336"/>
      <c r="Y425" s="336"/>
      <c r="Z425" s="336"/>
      <c r="AA425" s="336"/>
      <c r="AB425" s="336"/>
      <c r="AC425" s="336"/>
    </row>
    <row r="426" spans="4:29">
      <c r="D426" s="336"/>
      <c r="G426" s="336"/>
      <c r="H426" s="336"/>
      <c r="I426" s="336"/>
      <c r="J426" s="336"/>
      <c r="K426" s="336"/>
      <c r="L426" s="336"/>
      <c r="M426" s="336"/>
      <c r="N426" s="336"/>
      <c r="S426" s="336"/>
      <c r="V426" s="336"/>
      <c r="W426" s="336"/>
      <c r="X426" s="336"/>
      <c r="Y426" s="336"/>
      <c r="Z426" s="336"/>
      <c r="AA426" s="336"/>
      <c r="AB426" s="336"/>
      <c r="AC426" s="336"/>
    </row>
    <row r="427" spans="4:29">
      <c r="D427" s="336"/>
      <c r="G427" s="336"/>
      <c r="H427" s="336"/>
      <c r="I427" s="336"/>
      <c r="J427" s="336"/>
      <c r="K427" s="336"/>
      <c r="L427" s="336"/>
      <c r="M427" s="336"/>
      <c r="N427" s="336"/>
      <c r="S427" s="336"/>
      <c r="V427" s="336"/>
      <c r="W427" s="336"/>
      <c r="X427" s="336"/>
      <c r="Y427" s="336"/>
      <c r="Z427" s="336"/>
      <c r="AA427" s="336"/>
      <c r="AB427" s="336"/>
      <c r="AC427" s="336"/>
    </row>
    <row r="428" spans="4:29">
      <c r="D428" s="336"/>
      <c r="G428" s="336"/>
      <c r="H428" s="336"/>
      <c r="I428" s="336"/>
      <c r="J428" s="336"/>
      <c r="K428" s="336"/>
      <c r="L428" s="336"/>
      <c r="M428" s="336"/>
      <c r="N428" s="336"/>
      <c r="S428" s="336"/>
      <c r="V428" s="336"/>
      <c r="W428" s="336"/>
      <c r="X428" s="336"/>
      <c r="Y428" s="336"/>
      <c r="Z428" s="336"/>
      <c r="AA428" s="336"/>
      <c r="AB428" s="336"/>
      <c r="AC428" s="336"/>
    </row>
    <row r="429" spans="4:29">
      <c r="D429" s="336"/>
      <c r="G429" s="336"/>
      <c r="H429" s="336"/>
      <c r="I429" s="336"/>
      <c r="J429" s="336"/>
      <c r="K429" s="336"/>
      <c r="L429" s="336"/>
      <c r="M429" s="336"/>
      <c r="N429" s="336"/>
      <c r="S429" s="336"/>
      <c r="V429" s="336"/>
      <c r="W429" s="336"/>
      <c r="X429" s="336"/>
      <c r="Y429" s="336"/>
      <c r="Z429" s="336"/>
      <c r="AA429" s="336"/>
      <c r="AB429" s="336"/>
      <c r="AC429" s="336"/>
    </row>
    <row r="430" spans="4:29">
      <c r="D430" s="336"/>
      <c r="G430" s="336"/>
      <c r="H430" s="336"/>
      <c r="I430" s="336"/>
      <c r="J430" s="336"/>
      <c r="K430" s="336"/>
      <c r="L430" s="336"/>
      <c r="M430" s="336"/>
      <c r="N430" s="336"/>
      <c r="S430" s="336"/>
      <c r="V430" s="336"/>
      <c r="W430" s="336"/>
      <c r="X430" s="336"/>
      <c r="Y430" s="336"/>
      <c r="Z430" s="336"/>
      <c r="AA430" s="336"/>
      <c r="AB430" s="336"/>
      <c r="AC430" s="336"/>
    </row>
    <row r="431" spans="4:29">
      <c r="D431" s="336"/>
      <c r="G431" s="336"/>
      <c r="H431" s="336"/>
      <c r="I431" s="336"/>
      <c r="J431" s="336"/>
      <c r="K431" s="336"/>
      <c r="L431" s="336"/>
      <c r="M431" s="336"/>
      <c r="N431" s="336"/>
      <c r="S431" s="336"/>
      <c r="V431" s="336"/>
      <c r="W431" s="336"/>
      <c r="X431" s="336"/>
      <c r="Y431" s="336"/>
      <c r="Z431" s="336"/>
      <c r="AA431" s="336"/>
      <c r="AB431" s="336"/>
      <c r="AC431" s="336"/>
    </row>
    <row r="432" spans="4:29">
      <c r="D432" s="336"/>
      <c r="G432" s="336"/>
      <c r="H432" s="336"/>
      <c r="I432" s="336"/>
      <c r="J432" s="336"/>
      <c r="K432" s="336"/>
      <c r="L432" s="336"/>
      <c r="M432" s="336"/>
      <c r="N432" s="336"/>
      <c r="S432" s="336"/>
      <c r="V432" s="336"/>
      <c r="W432" s="336"/>
      <c r="X432" s="336"/>
      <c r="Y432" s="336"/>
      <c r="Z432" s="336"/>
      <c r="AA432" s="336"/>
      <c r="AB432" s="336"/>
      <c r="AC432" s="336"/>
    </row>
    <row r="433" spans="4:29">
      <c r="D433" s="336"/>
      <c r="G433" s="336"/>
      <c r="H433" s="336"/>
      <c r="I433" s="336"/>
      <c r="J433" s="336"/>
      <c r="K433" s="336"/>
      <c r="L433" s="336"/>
      <c r="M433" s="336"/>
      <c r="N433" s="336"/>
      <c r="S433" s="336"/>
      <c r="V433" s="336"/>
      <c r="W433" s="336"/>
      <c r="X433" s="336"/>
      <c r="Y433" s="336"/>
      <c r="Z433" s="336"/>
      <c r="AA433" s="336"/>
      <c r="AB433" s="336"/>
      <c r="AC433" s="336"/>
    </row>
    <row r="434" spans="4:29">
      <c r="D434" s="336"/>
      <c r="G434" s="336"/>
      <c r="H434" s="336"/>
      <c r="I434" s="336"/>
      <c r="J434" s="336"/>
      <c r="K434" s="336"/>
      <c r="L434" s="336"/>
      <c r="M434" s="336"/>
      <c r="N434" s="336"/>
      <c r="S434" s="336"/>
      <c r="V434" s="336"/>
      <c r="W434" s="336"/>
      <c r="X434" s="336"/>
      <c r="Y434" s="336"/>
      <c r="Z434" s="336"/>
      <c r="AA434" s="336"/>
      <c r="AB434" s="336"/>
      <c r="AC434" s="336"/>
    </row>
    <row r="435" spans="4:29">
      <c r="D435" s="336"/>
      <c r="G435" s="336"/>
      <c r="H435" s="336"/>
      <c r="I435" s="336"/>
      <c r="J435" s="336"/>
      <c r="K435" s="336"/>
      <c r="L435" s="336"/>
      <c r="M435" s="336"/>
      <c r="N435" s="336"/>
      <c r="S435" s="336"/>
      <c r="V435" s="336"/>
      <c r="W435" s="336"/>
      <c r="X435" s="336"/>
      <c r="Y435" s="336"/>
      <c r="Z435" s="336"/>
      <c r="AA435" s="336"/>
      <c r="AB435" s="336"/>
      <c r="AC435" s="336"/>
    </row>
    <row r="436" spans="4:29">
      <c r="D436" s="336"/>
      <c r="G436" s="336"/>
      <c r="H436" s="336"/>
      <c r="I436" s="336"/>
      <c r="J436" s="336"/>
      <c r="K436" s="336"/>
      <c r="L436" s="336"/>
      <c r="M436" s="336"/>
      <c r="N436" s="336"/>
      <c r="S436" s="336"/>
      <c r="V436" s="336"/>
      <c r="W436" s="336"/>
      <c r="X436" s="336"/>
      <c r="Y436" s="336"/>
      <c r="Z436" s="336"/>
      <c r="AA436" s="336"/>
      <c r="AB436" s="336"/>
      <c r="AC436" s="336"/>
    </row>
    <row r="437" spans="4:29">
      <c r="D437" s="336"/>
      <c r="G437" s="336"/>
      <c r="H437" s="336"/>
      <c r="I437" s="336"/>
      <c r="J437" s="336"/>
      <c r="K437" s="336"/>
      <c r="L437" s="336"/>
      <c r="M437" s="336"/>
      <c r="N437" s="336"/>
      <c r="S437" s="336"/>
      <c r="V437" s="336"/>
      <c r="W437" s="336"/>
      <c r="X437" s="336"/>
      <c r="Y437" s="336"/>
      <c r="Z437" s="336"/>
      <c r="AA437" s="336"/>
      <c r="AB437" s="336"/>
      <c r="AC437" s="336"/>
    </row>
    <row r="438" spans="4:29">
      <c r="D438" s="336"/>
      <c r="G438" s="336"/>
      <c r="H438" s="336"/>
      <c r="I438" s="336"/>
      <c r="J438" s="336"/>
      <c r="K438" s="336"/>
      <c r="L438" s="336"/>
      <c r="M438" s="336"/>
      <c r="N438" s="336"/>
      <c r="S438" s="336"/>
      <c r="V438" s="336"/>
      <c r="W438" s="336"/>
      <c r="X438" s="336"/>
      <c r="Y438" s="336"/>
      <c r="Z438" s="336"/>
      <c r="AA438" s="336"/>
      <c r="AB438" s="336"/>
      <c r="AC438" s="336"/>
    </row>
    <row r="439" spans="4:29">
      <c r="D439" s="336"/>
      <c r="G439" s="336"/>
      <c r="H439" s="336"/>
      <c r="I439" s="336"/>
      <c r="J439" s="336"/>
      <c r="K439" s="336"/>
      <c r="L439" s="336"/>
      <c r="M439" s="336"/>
      <c r="N439" s="336"/>
      <c r="S439" s="336"/>
      <c r="V439" s="336"/>
      <c r="W439" s="336"/>
      <c r="X439" s="336"/>
      <c r="Y439" s="336"/>
      <c r="Z439" s="336"/>
      <c r="AA439" s="336"/>
      <c r="AB439" s="336"/>
      <c r="AC439" s="336"/>
    </row>
    <row r="440" spans="4:29">
      <c r="D440" s="336"/>
      <c r="G440" s="336"/>
      <c r="H440" s="336"/>
      <c r="I440" s="336"/>
      <c r="J440" s="336"/>
      <c r="K440" s="336"/>
      <c r="L440" s="336"/>
      <c r="M440" s="336"/>
      <c r="N440" s="336"/>
      <c r="S440" s="336"/>
      <c r="V440" s="336"/>
      <c r="W440" s="336"/>
      <c r="X440" s="336"/>
      <c r="Y440" s="336"/>
      <c r="Z440" s="336"/>
      <c r="AA440" s="336"/>
      <c r="AB440" s="336"/>
      <c r="AC440" s="336"/>
    </row>
    <row r="441" spans="4:29">
      <c r="D441" s="336"/>
      <c r="G441" s="336"/>
      <c r="H441" s="336"/>
      <c r="I441" s="336"/>
      <c r="J441" s="336"/>
      <c r="K441" s="336"/>
      <c r="L441" s="336"/>
      <c r="M441" s="336"/>
      <c r="N441" s="336"/>
      <c r="S441" s="336"/>
      <c r="V441" s="336"/>
      <c r="W441" s="336"/>
      <c r="X441" s="336"/>
      <c r="Y441" s="336"/>
      <c r="Z441" s="336"/>
      <c r="AA441" s="336"/>
      <c r="AB441" s="336"/>
      <c r="AC441" s="336"/>
    </row>
    <row r="442" spans="4:29">
      <c r="D442" s="336"/>
      <c r="G442" s="336"/>
      <c r="H442" s="336"/>
      <c r="I442" s="336"/>
      <c r="J442" s="336"/>
      <c r="K442" s="336"/>
      <c r="L442" s="336"/>
      <c r="M442" s="336"/>
      <c r="N442" s="336"/>
      <c r="S442" s="336"/>
      <c r="V442" s="336"/>
      <c r="W442" s="336"/>
      <c r="X442" s="336"/>
      <c r="Y442" s="336"/>
      <c r="Z442" s="336"/>
      <c r="AA442" s="336"/>
      <c r="AB442" s="336"/>
      <c r="AC442" s="336"/>
    </row>
    <row r="443" spans="4:29">
      <c r="D443" s="336"/>
      <c r="G443" s="336"/>
      <c r="H443" s="336"/>
      <c r="I443" s="336"/>
      <c r="J443" s="336"/>
      <c r="K443" s="336"/>
      <c r="L443" s="336"/>
      <c r="M443" s="336"/>
      <c r="N443" s="336"/>
      <c r="S443" s="336"/>
      <c r="V443" s="336"/>
      <c r="W443" s="336"/>
      <c r="X443" s="336"/>
      <c r="Y443" s="336"/>
      <c r="Z443" s="336"/>
      <c r="AA443" s="336"/>
      <c r="AB443" s="336"/>
      <c r="AC443" s="336"/>
    </row>
    <row r="444" spans="4:29">
      <c r="D444" s="336"/>
      <c r="G444" s="336"/>
      <c r="H444" s="336"/>
      <c r="I444" s="336"/>
      <c r="J444" s="336"/>
      <c r="K444" s="336"/>
      <c r="L444" s="336"/>
      <c r="M444" s="336"/>
      <c r="N444" s="336"/>
      <c r="S444" s="336"/>
      <c r="V444" s="336"/>
      <c r="W444" s="336"/>
      <c r="X444" s="336"/>
      <c r="Y444" s="336"/>
      <c r="Z444" s="336"/>
      <c r="AA444" s="336"/>
      <c r="AB444" s="336"/>
      <c r="AC444" s="336"/>
    </row>
    <row r="445" spans="4:29">
      <c r="D445" s="336"/>
      <c r="G445" s="336"/>
      <c r="H445" s="336"/>
      <c r="I445" s="336"/>
      <c r="J445" s="336"/>
      <c r="K445" s="336"/>
      <c r="L445" s="336"/>
      <c r="M445" s="336"/>
      <c r="N445" s="336"/>
      <c r="S445" s="336"/>
      <c r="V445" s="336"/>
      <c r="W445" s="336"/>
      <c r="X445" s="336"/>
      <c r="Y445" s="336"/>
      <c r="Z445" s="336"/>
      <c r="AA445" s="336"/>
      <c r="AB445" s="336"/>
      <c r="AC445" s="336"/>
    </row>
    <row r="446" spans="4:29">
      <c r="D446" s="336"/>
      <c r="G446" s="336"/>
      <c r="H446" s="336"/>
      <c r="I446" s="336"/>
      <c r="J446" s="336"/>
      <c r="K446" s="336"/>
      <c r="L446" s="336"/>
      <c r="M446" s="336"/>
      <c r="N446" s="336"/>
      <c r="S446" s="336"/>
      <c r="V446" s="336"/>
      <c r="W446" s="336"/>
      <c r="X446" s="336"/>
      <c r="Y446" s="336"/>
      <c r="Z446" s="336"/>
      <c r="AA446" s="336"/>
      <c r="AB446" s="336"/>
      <c r="AC446" s="336"/>
    </row>
    <row r="447" spans="4:29">
      <c r="D447" s="336"/>
      <c r="G447" s="336"/>
      <c r="H447" s="336"/>
      <c r="I447" s="336"/>
      <c r="J447" s="336"/>
      <c r="K447" s="336"/>
      <c r="L447" s="336"/>
      <c r="M447" s="336"/>
      <c r="N447" s="336"/>
      <c r="S447" s="336"/>
      <c r="V447" s="336"/>
      <c r="W447" s="336"/>
      <c r="X447" s="336"/>
      <c r="Y447" s="336"/>
      <c r="Z447" s="336"/>
      <c r="AA447" s="336"/>
      <c r="AB447" s="336"/>
      <c r="AC447" s="336"/>
    </row>
    <row r="448" spans="4:29">
      <c r="D448" s="336"/>
      <c r="G448" s="336"/>
      <c r="H448" s="336"/>
      <c r="I448" s="336"/>
      <c r="J448" s="336"/>
      <c r="K448" s="336"/>
      <c r="L448" s="336"/>
      <c r="M448" s="336"/>
      <c r="N448" s="336"/>
      <c r="S448" s="336"/>
      <c r="V448" s="336"/>
      <c r="W448" s="336"/>
      <c r="X448" s="336"/>
      <c r="Y448" s="336"/>
      <c r="Z448" s="336"/>
      <c r="AA448" s="336"/>
      <c r="AB448" s="336"/>
      <c r="AC448" s="336"/>
    </row>
    <row r="449" spans="4:29">
      <c r="D449" s="336"/>
      <c r="G449" s="336"/>
      <c r="H449" s="336"/>
      <c r="I449" s="336"/>
      <c r="J449" s="336"/>
      <c r="K449" s="336"/>
      <c r="L449" s="336"/>
      <c r="M449" s="336"/>
      <c r="N449" s="336"/>
      <c r="S449" s="336"/>
      <c r="V449" s="336"/>
      <c r="W449" s="336"/>
      <c r="X449" s="336"/>
      <c r="Y449" s="336"/>
      <c r="Z449" s="336"/>
      <c r="AA449" s="336"/>
      <c r="AB449" s="336"/>
      <c r="AC449" s="336"/>
    </row>
    <row r="450" spans="4:29">
      <c r="D450" s="336"/>
      <c r="G450" s="336"/>
      <c r="H450" s="336"/>
      <c r="I450" s="336"/>
      <c r="J450" s="336"/>
      <c r="K450" s="336"/>
      <c r="L450" s="336"/>
      <c r="M450" s="336"/>
      <c r="N450" s="336"/>
      <c r="S450" s="336"/>
      <c r="V450" s="336"/>
      <c r="W450" s="336"/>
      <c r="X450" s="336"/>
      <c r="Y450" s="336"/>
      <c r="Z450" s="336"/>
      <c r="AA450" s="336"/>
      <c r="AB450" s="336"/>
      <c r="AC450" s="336"/>
    </row>
    <row r="451" spans="4:29">
      <c r="D451" s="336"/>
      <c r="G451" s="336"/>
      <c r="H451" s="336"/>
      <c r="I451" s="336"/>
      <c r="J451" s="336"/>
      <c r="K451" s="336"/>
      <c r="L451" s="336"/>
      <c r="M451" s="336"/>
      <c r="N451" s="336"/>
      <c r="S451" s="336"/>
      <c r="V451" s="336"/>
      <c r="W451" s="336"/>
      <c r="X451" s="336"/>
      <c r="Y451" s="336"/>
      <c r="Z451" s="336"/>
      <c r="AA451" s="336"/>
      <c r="AB451" s="336"/>
      <c r="AC451" s="336"/>
    </row>
    <row r="452" spans="4:29">
      <c r="D452" s="336"/>
      <c r="G452" s="336"/>
      <c r="H452" s="336"/>
      <c r="I452" s="336"/>
      <c r="J452" s="336"/>
      <c r="K452" s="336"/>
      <c r="L452" s="336"/>
      <c r="M452" s="336"/>
      <c r="N452" s="336"/>
      <c r="S452" s="336"/>
      <c r="V452" s="336"/>
      <c r="W452" s="336"/>
      <c r="X452" s="336"/>
      <c r="Y452" s="336"/>
      <c r="Z452" s="336"/>
      <c r="AA452" s="336"/>
      <c r="AB452" s="336"/>
      <c r="AC452" s="336"/>
    </row>
    <row r="453" spans="4:29">
      <c r="D453" s="336"/>
      <c r="G453" s="336"/>
      <c r="H453" s="336"/>
      <c r="I453" s="336"/>
      <c r="J453" s="336"/>
      <c r="K453" s="336"/>
      <c r="L453" s="336"/>
      <c r="M453" s="336"/>
      <c r="N453" s="336"/>
      <c r="S453" s="336"/>
      <c r="V453" s="336"/>
      <c r="W453" s="336"/>
      <c r="X453" s="336"/>
      <c r="Y453" s="336"/>
      <c r="Z453" s="336"/>
      <c r="AA453" s="336"/>
      <c r="AB453" s="336"/>
      <c r="AC453" s="336"/>
    </row>
    <row r="454" spans="4:29">
      <c r="D454" s="336"/>
      <c r="G454" s="336"/>
      <c r="H454" s="336"/>
      <c r="I454" s="336"/>
      <c r="J454" s="336"/>
      <c r="K454" s="336"/>
      <c r="L454" s="336"/>
      <c r="M454" s="336"/>
      <c r="N454" s="336"/>
      <c r="S454" s="336"/>
      <c r="V454" s="336"/>
      <c r="W454" s="336"/>
      <c r="X454" s="336"/>
      <c r="Y454" s="336"/>
      <c r="Z454" s="336"/>
      <c r="AA454" s="336"/>
      <c r="AB454" s="336"/>
      <c r="AC454" s="336"/>
    </row>
    <row r="455" spans="4:29">
      <c r="D455" s="336"/>
      <c r="G455" s="336"/>
      <c r="H455" s="336"/>
      <c r="I455" s="336"/>
      <c r="J455" s="336"/>
      <c r="K455" s="336"/>
      <c r="L455" s="336"/>
      <c r="M455" s="336"/>
      <c r="N455" s="336"/>
      <c r="S455" s="336"/>
      <c r="V455" s="336"/>
      <c r="W455" s="336"/>
      <c r="X455" s="336"/>
      <c r="Y455" s="336"/>
      <c r="Z455" s="336"/>
      <c r="AA455" s="336"/>
      <c r="AB455" s="336"/>
      <c r="AC455" s="336"/>
    </row>
    <row r="456" spans="4:29">
      <c r="D456" s="336"/>
      <c r="G456" s="336"/>
      <c r="H456" s="336"/>
      <c r="I456" s="336"/>
      <c r="J456" s="336"/>
      <c r="K456" s="336"/>
      <c r="L456" s="336"/>
      <c r="M456" s="336"/>
      <c r="N456" s="336"/>
      <c r="S456" s="336"/>
      <c r="V456" s="336"/>
      <c r="W456" s="336"/>
      <c r="X456" s="336"/>
      <c r="Y456" s="336"/>
      <c r="Z456" s="336"/>
      <c r="AA456" s="336"/>
      <c r="AB456" s="336"/>
      <c r="AC456" s="336"/>
    </row>
    <row r="457" spans="4:29">
      <c r="D457" s="336"/>
      <c r="G457" s="336"/>
      <c r="H457" s="336"/>
      <c r="I457" s="336"/>
      <c r="J457" s="336"/>
      <c r="K457" s="336"/>
      <c r="L457" s="336"/>
      <c r="M457" s="336"/>
      <c r="N457" s="336"/>
      <c r="S457" s="336"/>
      <c r="V457" s="336"/>
      <c r="W457" s="336"/>
      <c r="X457" s="336"/>
      <c r="Y457" s="336"/>
      <c r="Z457" s="336"/>
      <c r="AA457" s="336"/>
      <c r="AB457" s="336"/>
      <c r="AC457" s="336"/>
    </row>
    <row r="458" spans="4:29">
      <c r="D458" s="336"/>
      <c r="G458" s="336"/>
      <c r="H458" s="336"/>
      <c r="I458" s="336"/>
      <c r="J458" s="336"/>
      <c r="K458" s="336"/>
      <c r="L458" s="336"/>
      <c r="M458" s="336"/>
      <c r="N458" s="336"/>
      <c r="S458" s="336"/>
      <c r="V458" s="336"/>
      <c r="W458" s="336"/>
      <c r="X458" s="336"/>
      <c r="Y458" s="336"/>
      <c r="Z458" s="336"/>
      <c r="AA458" s="336"/>
      <c r="AB458" s="336"/>
      <c r="AC458" s="336"/>
    </row>
    <row r="459" spans="4:29">
      <c r="D459" s="336"/>
      <c r="G459" s="336"/>
      <c r="H459" s="336"/>
      <c r="I459" s="336"/>
      <c r="J459" s="336"/>
      <c r="K459" s="336"/>
      <c r="L459" s="336"/>
      <c r="M459" s="336"/>
      <c r="N459" s="336"/>
      <c r="S459" s="336"/>
      <c r="V459" s="336"/>
      <c r="W459" s="336"/>
      <c r="X459" s="336"/>
      <c r="Y459" s="336"/>
      <c r="Z459" s="336"/>
      <c r="AA459" s="336"/>
      <c r="AB459" s="336"/>
      <c r="AC459" s="336"/>
    </row>
    <row r="460" spans="4:29">
      <c r="D460" s="336"/>
      <c r="G460" s="336"/>
      <c r="H460" s="336"/>
      <c r="I460" s="336"/>
      <c r="J460" s="336"/>
      <c r="K460" s="336"/>
      <c r="L460" s="336"/>
      <c r="M460" s="336"/>
      <c r="N460" s="336"/>
      <c r="S460" s="336"/>
      <c r="V460" s="336"/>
      <c r="W460" s="336"/>
      <c r="X460" s="336"/>
      <c r="Y460" s="336"/>
      <c r="Z460" s="336"/>
      <c r="AA460" s="336"/>
      <c r="AB460" s="336"/>
      <c r="AC460" s="336"/>
    </row>
    <row r="461" spans="4:29">
      <c r="D461" s="336"/>
      <c r="G461" s="336"/>
      <c r="H461" s="336"/>
      <c r="I461" s="336"/>
      <c r="J461" s="336"/>
      <c r="K461" s="336"/>
      <c r="L461" s="336"/>
      <c r="M461" s="336"/>
      <c r="N461" s="336"/>
      <c r="S461" s="336"/>
      <c r="V461" s="336"/>
      <c r="W461" s="336"/>
      <c r="X461" s="336"/>
      <c r="Y461" s="336"/>
      <c r="Z461" s="336"/>
      <c r="AA461" s="336"/>
      <c r="AB461" s="336"/>
      <c r="AC461" s="336"/>
    </row>
    <row r="462" spans="4:29">
      <c r="D462" s="336"/>
      <c r="G462" s="336"/>
      <c r="H462" s="336"/>
      <c r="I462" s="336"/>
      <c r="J462" s="336"/>
      <c r="K462" s="336"/>
      <c r="L462" s="336"/>
      <c r="M462" s="336"/>
      <c r="N462" s="336"/>
      <c r="S462" s="336"/>
      <c r="V462" s="336"/>
      <c r="W462" s="336"/>
      <c r="X462" s="336"/>
      <c r="Y462" s="336"/>
      <c r="Z462" s="336"/>
      <c r="AA462" s="336"/>
      <c r="AB462" s="336"/>
      <c r="AC462" s="336"/>
    </row>
    <row r="463" spans="4:29">
      <c r="D463" s="336"/>
      <c r="G463" s="336"/>
      <c r="H463" s="336"/>
      <c r="I463" s="336"/>
      <c r="J463" s="336"/>
      <c r="K463" s="336"/>
      <c r="L463" s="336"/>
      <c r="M463" s="336"/>
      <c r="N463" s="336"/>
      <c r="S463" s="336"/>
      <c r="V463" s="336"/>
      <c r="W463" s="336"/>
      <c r="X463" s="336"/>
      <c r="Y463" s="336"/>
      <c r="Z463" s="336"/>
      <c r="AA463" s="336"/>
      <c r="AB463" s="336"/>
      <c r="AC463" s="336"/>
    </row>
    <row r="464" spans="4:29">
      <c r="D464" s="336"/>
      <c r="G464" s="336"/>
      <c r="H464" s="336"/>
      <c r="I464" s="336"/>
      <c r="J464" s="336"/>
      <c r="K464" s="336"/>
      <c r="L464" s="336"/>
      <c r="M464" s="336"/>
      <c r="N464" s="336"/>
      <c r="S464" s="336"/>
      <c r="V464" s="336"/>
      <c r="W464" s="336"/>
      <c r="X464" s="336"/>
      <c r="Y464" s="336"/>
      <c r="Z464" s="336"/>
      <c r="AA464" s="336"/>
      <c r="AB464" s="336"/>
      <c r="AC464" s="336"/>
    </row>
    <row r="465" spans="4:29">
      <c r="D465" s="336"/>
      <c r="G465" s="336"/>
      <c r="H465" s="336"/>
      <c r="I465" s="336"/>
      <c r="J465" s="336"/>
      <c r="K465" s="336"/>
      <c r="L465" s="336"/>
      <c r="M465" s="336"/>
      <c r="N465" s="336"/>
      <c r="S465" s="336"/>
      <c r="V465" s="336"/>
      <c r="W465" s="336"/>
      <c r="X465" s="336"/>
      <c r="Y465" s="336"/>
      <c r="Z465" s="336"/>
      <c r="AA465" s="336"/>
      <c r="AB465" s="336"/>
      <c r="AC465" s="336"/>
    </row>
    <row r="466" spans="4:29">
      <c r="D466" s="336"/>
      <c r="G466" s="336"/>
      <c r="H466" s="336"/>
      <c r="I466" s="336"/>
      <c r="J466" s="336"/>
      <c r="K466" s="336"/>
      <c r="L466" s="336"/>
      <c r="M466" s="336"/>
      <c r="N466" s="336"/>
      <c r="S466" s="336"/>
      <c r="V466" s="336"/>
      <c r="W466" s="336"/>
      <c r="X466" s="336"/>
      <c r="Y466" s="336"/>
      <c r="Z466" s="336"/>
      <c r="AA466" s="336"/>
      <c r="AB466" s="336"/>
      <c r="AC466" s="336"/>
    </row>
    <row r="467" spans="4:29">
      <c r="D467" s="336"/>
      <c r="G467" s="336"/>
      <c r="H467" s="336"/>
      <c r="I467" s="336"/>
      <c r="J467" s="336"/>
      <c r="K467" s="336"/>
      <c r="L467" s="336"/>
      <c r="M467" s="336"/>
      <c r="N467" s="336"/>
      <c r="S467" s="336"/>
      <c r="V467" s="336"/>
      <c r="W467" s="336"/>
      <c r="X467" s="336"/>
      <c r="Y467" s="336"/>
      <c r="Z467" s="336"/>
      <c r="AA467" s="336"/>
      <c r="AB467" s="336"/>
      <c r="AC467" s="336"/>
    </row>
    <row r="468" spans="4:29">
      <c r="D468" s="336"/>
      <c r="G468" s="336"/>
      <c r="H468" s="336"/>
      <c r="I468" s="336"/>
      <c r="J468" s="336"/>
      <c r="K468" s="336"/>
      <c r="L468" s="336"/>
      <c r="M468" s="336"/>
      <c r="N468" s="336"/>
      <c r="S468" s="336"/>
      <c r="V468" s="336"/>
      <c r="W468" s="336"/>
      <c r="X468" s="336"/>
      <c r="Y468" s="336"/>
      <c r="Z468" s="336"/>
      <c r="AA468" s="336"/>
      <c r="AB468" s="336"/>
      <c r="AC468" s="336"/>
    </row>
    <row r="469" spans="4:29">
      <c r="D469" s="336"/>
      <c r="G469" s="336"/>
      <c r="H469" s="336"/>
      <c r="I469" s="336"/>
      <c r="J469" s="336"/>
      <c r="K469" s="336"/>
      <c r="L469" s="336"/>
      <c r="M469" s="336"/>
      <c r="N469" s="336"/>
      <c r="S469" s="336"/>
      <c r="V469" s="336"/>
      <c r="W469" s="336"/>
      <c r="X469" s="336"/>
      <c r="Y469" s="336"/>
      <c r="Z469" s="336"/>
      <c r="AA469" s="336"/>
      <c r="AB469" s="336"/>
      <c r="AC469" s="336"/>
    </row>
    <row r="470" spans="4:29">
      <c r="D470" s="336"/>
      <c r="G470" s="336"/>
      <c r="H470" s="336"/>
      <c r="I470" s="336"/>
      <c r="J470" s="336"/>
      <c r="K470" s="336"/>
      <c r="L470" s="336"/>
      <c r="M470" s="336"/>
      <c r="N470" s="336"/>
      <c r="S470" s="336"/>
      <c r="V470" s="336"/>
      <c r="W470" s="336"/>
      <c r="X470" s="336"/>
      <c r="Y470" s="336"/>
      <c r="Z470" s="336"/>
      <c r="AA470" s="336"/>
      <c r="AB470" s="336"/>
      <c r="AC470" s="336"/>
    </row>
    <row r="471" spans="4:29">
      <c r="D471" s="336"/>
      <c r="G471" s="336"/>
      <c r="H471" s="336"/>
      <c r="I471" s="336"/>
      <c r="J471" s="336"/>
      <c r="K471" s="336"/>
      <c r="L471" s="336"/>
      <c r="M471" s="336"/>
      <c r="N471" s="336"/>
      <c r="S471" s="336"/>
      <c r="V471" s="336"/>
      <c r="W471" s="336"/>
      <c r="X471" s="336"/>
      <c r="Y471" s="336"/>
      <c r="Z471" s="336"/>
      <c r="AA471" s="336"/>
      <c r="AB471" s="336"/>
      <c r="AC471" s="336"/>
    </row>
    <row r="472" spans="4:29">
      <c r="D472" s="336"/>
      <c r="G472" s="336"/>
      <c r="H472" s="336"/>
      <c r="I472" s="336"/>
      <c r="J472" s="336"/>
      <c r="K472" s="336"/>
      <c r="L472" s="336"/>
      <c r="M472" s="336"/>
      <c r="N472" s="336"/>
      <c r="S472" s="336"/>
      <c r="V472" s="336"/>
      <c r="W472" s="336"/>
      <c r="X472" s="336"/>
      <c r="Y472" s="336"/>
      <c r="Z472" s="336"/>
      <c r="AA472" s="336"/>
      <c r="AB472" s="336"/>
      <c r="AC472" s="336"/>
    </row>
    <row r="473" spans="4:29">
      <c r="D473" s="336"/>
      <c r="G473" s="336"/>
      <c r="H473" s="336"/>
      <c r="I473" s="336"/>
      <c r="J473" s="336"/>
      <c r="K473" s="336"/>
      <c r="L473" s="336"/>
      <c r="M473" s="336"/>
      <c r="N473" s="336"/>
      <c r="S473" s="336"/>
      <c r="V473" s="336"/>
      <c r="W473" s="336"/>
      <c r="X473" s="336"/>
      <c r="Y473" s="336"/>
      <c r="Z473" s="336"/>
      <c r="AA473" s="336"/>
      <c r="AB473" s="336"/>
      <c r="AC473" s="336"/>
    </row>
    <row r="474" spans="4:29">
      <c r="D474" s="336"/>
      <c r="G474" s="336"/>
      <c r="H474" s="336"/>
      <c r="I474" s="336"/>
      <c r="J474" s="336"/>
      <c r="K474" s="336"/>
      <c r="L474" s="336"/>
      <c r="M474" s="336"/>
      <c r="N474" s="336"/>
      <c r="S474" s="336"/>
      <c r="V474" s="336"/>
      <c r="W474" s="336"/>
      <c r="X474" s="336"/>
      <c r="Y474" s="336"/>
      <c r="Z474" s="336"/>
      <c r="AA474" s="336"/>
      <c r="AB474" s="336"/>
      <c r="AC474" s="336"/>
    </row>
    <row r="475" spans="4:29">
      <c r="D475" s="336"/>
      <c r="G475" s="336"/>
      <c r="H475" s="336"/>
      <c r="I475" s="336"/>
      <c r="J475" s="336"/>
      <c r="K475" s="336"/>
      <c r="L475" s="336"/>
      <c r="M475" s="336"/>
      <c r="N475" s="336"/>
      <c r="S475" s="336"/>
      <c r="V475" s="336"/>
      <c r="W475" s="336"/>
      <c r="X475" s="336"/>
      <c r="Y475" s="336"/>
      <c r="Z475" s="336"/>
      <c r="AA475" s="336"/>
      <c r="AB475" s="336"/>
      <c r="AC475" s="336"/>
    </row>
    <row r="476" spans="4:29">
      <c r="D476" s="336"/>
      <c r="G476" s="336"/>
      <c r="H476" s="336"/>
      <c r="I476" s="336"/>
      <c r="J476" s="336"/>
      <c r="K476" s="336"/>
      <c r="L476" s="336"/>
      <c r="M476" s="336"/>
      <c r="N476" s="336"/>
      <c r="S476" s="336"/>
      <c r="V476" s="336"/>
      <c r="W476" s="336"/>
      <c r="X476" s="336"/>
      <c r="Y476" s="336"/>
      <c r="Z476" s="336"/>
      <c r="AA476" s="336"/>
      <c r="AB476" s="336"/>
      <c r="AC476" s="336"/>
    </row>
    <row r="477" spans="4:29">
      <c r="D477" s="336"/>
      <c r="G477" s="336"/>
      <c r="H477" s="336"/>
      <c r="I477" s="336"/>
      <c r="J477" s="336"/>
      <c r="K477" s="336"/>
      <c r="L477" s="336"/>
      <c r="M477" s="336"/>
      <c r="N477" s="336"/>
      <c r="S477" s="336"/>
      <c r="V477" s="336"/>
      <c r="W477" s="336"/>
      <c r="X477" s="336"/>
      <c r="Y477" s="336"/>
      <c r="Z477" s="336"/>
      <c r="AA477" s="336"/>
      <c r="AB477" s="336"/>
      <c r="AC477" s="336"/>
    </row>
    <row r="478" spans="4:29">
      <c r="D478" s="336"/>
      <c r="G478" s="336"/>
      <c r="H478" s="336"/>
      <c r="I478" s="336"/>
      <c r="J478" s="336"/>
      <c r="K478" s="336"/>
      <c r="L478" s="336"/>
      <c r="M478" s="336"/>
      <c r="N478" s="336"/>
      <c r="S478" s="336"/>
      <c r="V478" s="336"/>
      <c r="W478" s="336"/>
      <c r="X478" s="336"/>
      <c r="Y478" s="336"/>
      <c r="Z478" s="336"/>
      <c r="AA478" s="336"/>
      <c r="AB478" s="336"/>
      <c r="AC478" s="336"/>
    </row>
    <row r="479" spans="4:29">
      <c r="D479" s="336"/>
      <c r="G479" s="336"/>
      <c r="H479" s="336"/>
      <c r="I479" s="336"/>
      <c r="J479" s="336"/>
      <c r="K479" s="336"/>
      <c r="L479" s="336"/>
      <c r="M479" s="336"/>
      <c r="N479" s="336"/>
      <c r="S479" s="336"/>
      <c r="V479" s="336"/>
      <c r="W479" s="336"/>
      <c r="X479" s="336"/>
      <c r="Y479" s="336"/>
      <c r="Z479" s="336"/>
      <c r="AA479" s="336"/>
      <c r="AB479" s="336"/>
      <c r="AC479" s="336"/>
    </row>
    <row r="480" spans="4:29">
      <c r="D480" s="336"/>
      <c r="G480" s="336"/>
      <c r="H480" s="336"/>
      <c r="I480" s="336"/>
      <c r="J480" s="336"/>
      <c r="K480" s="336"/>
      <c r="L480" s="336"/>
      <c r="M480" s="336"/>
      <c r="N480" s="336"/>
      <c r="S480" s="336"/>
      <c r="V480" s="336"/>
      <c r="W480" s="336"/>
      <c r="X480" s="336"/>
      <c r="Y480" s="336"/>
      <c r="Z480" s="336"/>
      <c r="AA480" s="336"/>
      <c r="AB480" s="336"/>
      <c r="AC480" s="336"/>
    </row>
    <row r="481" spans="4:29">
      <c r="D481" s="336"/>
      <c r="G481" s="336"/>
      <c r="H481" s="336"/>
      <c r="I481" s="336"/>
      <c r="J481" s="336"/>
      <c r="K481" s="336"/>
      <c r="L481" s="336"/>
      <c r="M481" s="336"/>
      <c r="N481" s="336"/>
      <c r="S481" s="336"/>
      <c r="V481" s="336"/>
      <c r="W481" s="336"/>
      <c r="X481" s="336"/>
      <c r="Y481" s="336"/>
      <c r="Z481" s="336"/>
      <c r="AA481" s="336"/>
      <c r="AB481" s="336"/>
      <c r="AC481" s="336"/>
    </row>
    <row r="482" spans="4:29">
      <c r="D482" s="336"/>
      <c r="G482" s="336"/>
      <c r="H482" s="336"/>
      <c r="I482" s="336"/>
      <c r="J482" s="336"/>
      <c r="K482" s="336"/>
      <c r="L482" s="336"/>
      <c r="M482" s="336"/>
      <c r="N482" s="336"/>
      <c r="S482" s="336"/>
      <c r="V482" s="336"/>
      <c r="W482" s="336"/>
      <c r="X482" s="336"/>
      <c r="Y482" s="336"/>
      <c r="Z482" s="336"/>
      <c r="AA482" s="336"/>
      <c r="AB482" s="336"/>
      <c r="AC482" s="336"/>
    </row>
    <row r="483" spans="4:29">
      <c r="D483" s="336"/>
      <c r="G483" s="336"/>
      <c r="H483" s="336"/>
      <c r="I483" s="336"/>
      <c r="J483" s="336"/>
      <c r="K483" s="336"/>
      <c r="L483" s="336"/>
      <c r="M483" s="336"/>
      <c r="N483" s="336"/>
      <c r="S483" s="336"/>
      <c r="V483" s="336"/>
      <c r="W483" s="336"/>
      <c r="X483" s="336"/>
      <c r="Y483" s="336"/>
      <c r="Z483" s="336"/>
      <c r="AA483" s="336"/>
      <c r="AB483" s="336"/>
      <c r="AC483" s="336"/>
    </row>
    <row r="484" spans="4:29">
      <c r="D484" s="336"/>
      <c r="G484" s="336"/>
      <c r="H484" s="336"/>
      <c r="I484" s="336"/>
      <c r="J484" s="336"/>
      <c r="K484" s="336"/>
      <c r="L484" s="336"/>
      <c r="M484" s="336"/>
      <c r="N484" s="336"/>
      <c r="S484" s="336"/>
      <c r="V484" s="336"/>
      <c r="W484" s="336"/>
      <c r="X484" s="336"/>
      <c r="Y484" s="336"/>
      <c r="Z484" s="336"/>
      <c r="AA484" s="336"/>
      <c r="AB484" s="336"/>
      <c r="AC484" s="336"/>
    </row>
    <row r="485" spans="4:29">
      <c r="D485" s="336"/>
      <c r="G485" s="336"/>
      <c r="H485" s="336"/>
      <c r="I485" s="336"/>
      <c r="J485" s="336"/>
      <c r="K485" s="336"/>
      <c r="L485" s="336"/>
      <c r="M485" s="336"/>
      <c r="N485" s="336"/>
      <c r="S485" s="336"/>
      <c r="V485" s="336"/>
      <c r="W485" s="336"/>
      <c r="X485" s="336"/>
      <c r="Y485" s="336"/>
      <c r="Z485" s="336"/>
      <c r="AA485" s="336"/>
      <c r="AB485" s="336"/>
      <c r="AC485" s="336"/>
    </row>
    <row r="486" spans="4:29">
      <c r="D486" s="336"/>
      <c r="G486" s="336"/>
      <c r="H486" s="336"/>
      <c r="I486" s="336"/>
      <c r="J486" s="336"/>
      <c r="K486" s="336"/>
      <c r="L486" s="336"/>
      <c r="M486" s="336"/>
      <c r="N486" s="336"/>
      <c r="S486" s="336"/>
      <c r="V486" s="336"/>
      <c r="W486" s="336"/>
      <c r="X486" s="336"/>
      <c r="Y486" s="336"/>
      <c r="Z486" s="336"/>
      <c r="AA486" s="336"/>
      <c r="AB486" s="336"/>
      <c r="AC486" s="336"/>
    </row>
    <row r="487" spans="4:29">
      <c r="D487" s="336"/>
      <c r="G487" s="336"/>
      <c r="H487" s="336"/>
      <c r="I487" s="336"/>
      <c r="J487" s="336"/>
      <c r="K487" s="336"/>
      <c r="L487" s="336"/>
      <c r="M487" s="336"/>
      <c r="N487" s="336"/>
      <c r="S487" s="336"/>
      <c r="V487" s="336"/>
      <c r="W487" s="336"/>
      <c r="X487" s="336"/>
      <c r="Y487" s="336"/>
      <c r="Z487" s="336"/>
      <c r="AA487" s="336"/>
      <c r="AB487" s="336"/>
      <c r="AC487" s="336"/>
    </row>
    <row r="488" spans="4:29">
      <c r="D488" s="336"/>
      <c r="G488" s="336"/>
      <c r="H488" s="336"/>
      <c r="I488" s="336"/>
      <c r="J488" s="336"/>
      <c r="K488" s="336"/>
      <c r="L488" s="336"/>
      <c r="M488" s="336"/>
      <c r="N488" s="336"/>
      <c r="S488" s="336"/>
      <c r="V488" s="336"/>
      <c r="W488" s="336"/>
      <c r="X488" s="336"/>
      <c r="Y488" s="336"/>
      <c r="Z488" s="336"/>
      <c r="AA488" s="336"/>
      <c r="AB488" s="336"/>
      <c r="AC488" s="336"/>
    </row>
    <row r="489" spans="4:29">
      <c r="D489" s="336"/>
      <c r="G489" s="336"/>
      <c r="H489" s="336"/>
      <c r="I489" s="336"/>
      <c r="J489" s="336"/>
      <c r="K489" s="336"/>
      <c r="L489" s="336"/>
      <c r="M489" s="336"/>
      <c r="N489" s="336"/>
      <c r="S489" s="336"/>
      <c r="V489" s="336"/>
      <c r="W489" s="336"/>
      <c r="X489" s="336"/>
      <c r="Y489" s="336"/>
      <c r="Z489" s="336"/>
      <c r="AA489" s="336"/>
      <c r="AB489" s="336"/>
      <c r="AC489" s="336"/>
    </row>
    <row r="490" spans="4:29">
      <c r="D490" s="336"/>
      <c r="G490" s="336"/>
      <c r="H490" s="336"/>
      <c r="I490" s="336"/>
      <c r="J490" s="336"/>
      <c r="K490" s="336"/>
      <c r="L490" s="336"/>
      <c r="M490" s="336"/>
      <c r="N490" s="336"/>
      <c r="S490" s="336"/>
      <c r="V490" s="336"/>
      <c r="W490" s="336"/>
      <c r="X490" s="336"/>
      <c r="Y490" s="336"/>
      <c r="Z490" s="336"/>
      <c r="AA490" s="336"/>
      <c r="AB490" s="336"/>
      <c r="AC490" s="336"/>
    </row>
    <row r="491" spans="4:29">
      <c r="D491" s="336"/>
      <c r="G491" s="336"/>
      <c r="H491" s="336"/>
      <c r="I491" s="336"/>
      <c r="J491" s="336"/>
      <c r="K491" s="336"/>
      <c r="L491" s="336"/>
      <c r="M491" s="336"/>
      <c r="N491" s="336"/>
      <c r="S491" s="336"/>
      <c r="V491" s="336"/>
      <c r="W491" s="336"/>
      <c r="X491" s="336"/>
      <c r="Y491" s="336"/>
      <c r="Z491" s="336"/>
      <c r="AA491" s="336"/>
      <c r="AB491" s="336"/>
      <c r="AC491" s="336"/>
    </row>
    <row r="492" spans="4:29">
      <c r="D492" s="336"/>
      <c r="G492" s="336"/>
      <c r="H492" s="336"/>
      <c r="I492" s="336"/>
      <c r="J492" s="336"/>
      <c r="K492" s="336"/>
      <c r="L492" s="336"/>
      <c r="M492" s="336"/>
      <c r="N492" s="336"/>
      <c r="S492" s="336"/>
      <c r="V492" s="336"/>
      <c r="W492" s="336"/>
      <c r="X492" s="336"/>
      <c r="Y492" s="336"/>
      <c r="Z492" s="336"/>
      <c r="AA492" s="336"/>
      <c r="AB492" s="336"/>
      <c r="AC492" s="336"/>
    </row>
    <row r="493" spans="4:29">
      <c r="D493" s="336"/>
      <c r="G493" s="336"/>
      <c r="H493" s="336"/>
      <c r="I493" s="336"/>
      <c r="J493" s="336"/>
      <c r="K493" s="336"/>
      <c r="L493" s="336"/>
      <c r="M493" s="336"/>
      <c r="N493" s="336"/>
      <c r="S493" s="336"/>
      <c r="V493" s="336"/>
      <c r="W493" s="336"/>
      <c r="X493" s="336"/>
      <c r="Y493" s="336"/>
      <c r="Z493" s="336"/>
      <c r="AA493" s="336"/>
      <c r="AB493" s="336"/>
      <c r="AC493" s="336"/>
    </row>
    <row r="494" spans="4:29">
      <c r="D494" s="336"/>
      <c r="G494" s="336"/>
      <c r="H494" s="336"/>
      <c r="I494" s="336"/>
      <c r="J494" s="336"/>
      <c r="K494" s="336"/>
      <c r="L494" s="336"/>
      <c r="M494" s="336"/>
      <c r="N494" s="336"/>
      <c r="S494" s="336"/>
      <c r="V494" s="336"/>
      <c r="W494" s="336"/>
      <c r="X494" s="336"/>
      <c r="Y494" s="336"/>
      <c r="Z494" s="336"/>
      <c r="AA494" s="336"/>
      <c r="AB494" s="336"/>
      <c r="AC494" s="336"/>
    </row>
    <row r="495" spans="4:29">
      <c r="D495" s="336"/>
      <c r="G495" s="336"/>
      <c r="H495" s="336"/>
      <c r="I495" s="336"/>
      <c r="J495" s="336"/>
      <c r="K495" s="336"/>
      <c r="L495" s="336"/>
      <c r="M495" s="336"/>
      <c r="N495" s="336"/>
      <c r="S495" s="336"/>
      <c r="V495" s="336"/>
      <c r="W495" s="336"/>
      <c r="X495" s="336"/>
      <c r="Y495" s="336"/>
      <c r="Z495" s="336"/>
      <c r="AA495" s="336"/>
      <c r="AB495" s="336"/>
      <c r="AC495" s="336"/>
    </row>
    <row r="496" spans="4:29">
      <c r="D496" s="336"/>
      <c r="G496" s="336"/>
      <c r="H496" s="336"/>
      <c r="I496" s="336"/>
      <c r="J496" s="336"/>
      <c r="K496" s="336"/>
      <c r="L496" s="336"/>
      <c r="M496" s="336"/>
      <c r="N496" s="336"/>
      <c r="S496" s="336"/>
      <c r="V496" s="336"/>
      <c r="W496" s="336"/>
      <c r="X496" s="336"/>
      <c r="Y496" s="336"/>
      <c r="Z496" s="336"/>
      <c r="AA496" s="336"/>
      <c r="AB496" s="336"/>
      <c r="AC496" s="336"/>
    </row>
    <row r="497" spans="4:29">
      <c r="D497" s="336"/>
      <c r="G497" s="336"/>
      <c r="H497" s="336"/>
      <c r="I497" s="336"/>
      <c r="J497" s="336"/>
      <c r="K497" s="336"/>
      <c r="L497" s="336"/>
      <c r="M497" s="336"/>
      <c r="N497" s="336"/>
      <c r="S497" s="336"/>
      <c r="V497" s="336"/>
      <c r="W497" s="336"/>
      <c r="X497" s="336"/>
      <c r="Y497" s="336"/>
      <c r="Z497" s="336"/>
      <c r="AA497" s="336"/>
      <c r="AB497" s="336"/>
      <c r="AC497" s="336"/>
    </row>
    <row r="498" spans="4:29">
      <c r="D498" s="336"/>
      <c r="G498" s="336"/>
      <c r="H498" s="336"/>
      <c r="I498" s="336"/>
      <c r="J498" s="336"/>
      <c r="K498" s="336"/>
      <c r="L498" s="336"/>
      <c r="M498" s="336"/>
      <c r="N498" s="336"/>
      <c r="S498" s="336"/>
      <c r="V498" s="336"/>
      <c r="W498" s="336"/>
      <c r="X498" s="336"/>
      <c r="Y498" s="336"/>
      <c r="Z498" s="336"/>
      <c r="AA498" s="336"/>
      <c r="AB498" s="336"/>
      <c r="AC498" s="336"/>
    </row>
    <row r="499" spans="4:29">
      <c r="D499" s="336"/>
      <c r="G499" s="336"/>
      <c r="H499" s="336"/>
      <c r="I499" s="336"/>
      <c r="J499" s="336"/>
      <c r="K499" s="336"/>
      <c r="L499" s="336"/>
      <c r="M499" s="336"/>
      <c r="N499" s="336"/>
      <c r="S499" s="336"/>
      <c r="V499" s="336"/>
      <c r="W499" s="336"/>
      <c r="X499" s="336"/>
      <c r="Y499" s="336"/>
      <c r="Z499" s="336"/>
      <c r="AA499" s="336"/>
      <c r="AB499" s="336"/>
      <c r="AC499" s="336"/>
    </row>
    <row r="500" spans="4:29">
      <c r="D500" s="336"/>
      <c r="G500" s="336"/>
      <c r="H500" s="336"/>
      <c r="I500" s="336"/>
      <c r="J500" s="336"/>
      <c r="K500" s="336"/>
      <c r="L500" s="336"/>
      <c r="M500" s="336"/>
      <c r="N500" s="336"/>
      <c r="S500" s="336"/>
      <c r="V500" s="336"/>
      <c r="W500" s="336"/>
      <c r="X500" s="336"/>
      <c r="Y500" s="336"/>
      <c r="Z500" s="336"/>
      <c r="AA500" s="336"/>
      <c r="AB500" s="336"/>
      <c r="AC500" s="336"/>
    </row>
    <row r="501" spans="4:29">
      <c r="D501" s="336"/>
      <c r="G501" s="336"/>
      <c r="H501" s="336"/>
      <c r="I501" s="336"/>
      <c r="J501" s="336"/>
      <c r="K501" s="336"/>
      <c r="L501" s="336"/>
      <c r="M501" s="336"/>
      <c r="N501" s="336"/>
      <c r="S501" s="336"/>
      <c r="V501" s="336"/>
      <c r="W501" s="336"/>
      <c r="X501" s="336"/>
      <c r="Y501" s="336"/>
      <c r="Z501" s="336"/>
      <c r="AA501" s="336"/>
      <c r="AB501" s="336"/>
      <c r="AC501" s="336"/>
    </row>
    <row r="502" spans="4:29">
      <c r="D502" s="336"/>
      <c r="G502" s="336"/>
      <c r="H502" s="336"/>
      <c r="I502" s="336"/>
      <c r="J502" s="336"/>
      <c r="K502" s="336"/>
      <c r="L502" s="336"/>
      <c r="M502" s="336"/>
      <c r="N502" s="336"/>
      <c r="S502" s="336"/>
      <c r="V502" s="336"/>
      <c r="W502" s="336"/>
      <c r="X502" s="336"/>
      <c r="Y502" s="336"/>
      <c r="Z502" s="336"/>
      <c r="AA502" s="336"/>
      <c r="AB502" s="336"/>
      <c r="AC502" s="336"/>
    </row>
    <row r="503" spans="4:29">
      <c r="D503" s="336"/>
      <c r="G503" s="336"/>
      <c r="H503" s="336"/>
      <c r="I503" s="336"/>
      <c r="J503" s="336"/>
      <c r="K503" s="336"/>
      <c r="L503" s="336"/>
      <c r="M503" s="336"/>
      <c r="N503" s="336"/>
      <c r="S503" s="336"/>
      <c r="V503" s="336"/>
      <c r="W503" s="336"/>
      <c r="X503" s="336"/>
      <c r="Y503" s="336"/>
      <c r="Z503" s="336"/>
      <c r="AA503" s="336"/>
      <c r="AB503" s="336"/>
      <c r="AC503" s="336"/>
    </row>
    <row r="504" spans="4:29">
      <c r="D504" s="336"/>
      <c r="G504" s="336"/>
      <c r="H504" s="336"/>
      <c r="I504" s="336"/>
      <c r="J504" s="336"/>
      <c r="K504" s="336"/>
      <c r="L504" s="336"/>
      <c r="M504" s="336"/>
      <c r="N504" s="336"/>
      <c r="S504" s="336"/>
      <c r="V504" s="336"/>
      <c r="W504" s="336"/>
      <c r="X504" s="336"/>
      <c r="Y504" s="336"/>
      <c r="Z504" s="336"/>
      <c r="AA504" s="336"/>
      <c r="AB504" s="336"/>
      <c r="AC504" s="336"/>
    </row>
    <row r="505" spans="4:29">
      <c r="D505" s="336"/>
      <c r="G505" s="336"/>
      <c r="H505" s="336"/>
      <c r="I505" s="336"/>
      <c r="J505" s="336"/>
      <c r="K505" s="336"/>
      <c r="L505" s="336"/>
      <c r="M505" s="336"/>
      <c r="N505" s="336"/>
      <c r="S505" s="336"/>
      <c r="V505" s="336"/>
      <c r="W505" s="336"/>
      <c r="X505" s="336"/>
      <c r="Y505" s="336"/>
      <c r="Z505" s="336"/>
      <c r="AA505" s="336"/>
      <c r="AB505" s="336"/>
      <c r="AC505" s="336"/>
    </row>
    <row r="506" spans="4:29">
      <c r="D506" s="336"/>
      <c r="G506" s="336"/>
      <c r="H506" s="336"/>
      <c r="I506" s="336"/>
      <c r="J506" s="336"/>
      <c r="K506" s="336"/>
      <c r="L506" s="336"/>
      <c r="M506" s="336"/>
      <c r="N506" s="336"/>
      <c r="S506" s="336"/>
      <c r="V506" s="336"/>
      <c r="W506" s="336"/>
      <c r="X506" s="336"/>
      <c r="Y506" s="336"/>
      <c r="Z506" s="336"/>
      <c r="AA506" s="336"/>
      <c r="AB506" s="336"/>
      <c r="AC506" s="336"/>
    </row>
    <row r="507" spans="4:29">
      <c r="D507" s="336"/>
      <c r="G507" s="336"/>
      <c r="H507" s="336"/>
      <c r="I507" s="336"/>
      <c r="J507" s="336"/>
      <c r="K507" s="336"/>
      <c r="L507" s="336"/>
      <c r="M507" s="336"/>
      <c r="N507" s="336"/>
      <c r="S507" s="336"/>
      <c r="V507" s="336"/>
      <c r="W507" s="336"/>
      <c r="X507" s="336"/>
      <c r="Y507" s="336"/>
      <c r="Z507" s="336"/>
      <c r="AA507" s="336"/>
      <c r="AB507" s="336"/>
      <c r="AC507" s="336"/>
    </row>
    <row r="508" spans="4:29">
      <c r="D508" s="336"/>
      <c r="G508" s="336"/>
      <c r="H508" s="336"/>
      <c r="I508" s="336"/>
      <c r="J508" s="336"/>
      <c r="K508" s="336"/>
      <c r="L508" s="336"/>
      <c r="M508" s="336"/>
      <c r="N508" s="336"/>
      <c r="S508" s="336"/>
      <c r="V508" s="336"/>
      <c r="W508" s="336"/>
      <c r="X508" s="336"/>
      <c r="Y508" s="336"/>
      <c r="Z508" s="336"/>
      <c r="AA508" s="336"/>
      <c r="AB508" s="336"/>
      <c r="AC508" s="336"/>
    </row>
    <row r="509" spans="4:29">
      <c r="D509" s="336"/>
      <c r="G509" s="336"/>
      <c r="H509" s="336"/>
      <c r="I509" s="336"/>
      <c r="J509" s="336"/>
      <c r="K509" s="336"/>
      <c r="L509" s="336"/>
      <c r="M509" s="336"/>
      <c r="N509" s="336"/>
      <c r="S509" s="336"/>
      <c r="V509" s="336"/>
      <c r="W509" s="336"/>
      <c r="X509" s="336"/>
      <c r="Y509" s="336"/>
      <c r="Z509" s="336"/>
      <c r="AA509" s="336"/>
      <c r="AB509" s="336"/>
      <c r="AC509" s="336"/>
    </row>
    <row r="510" spans="4:29">
      <c r="D510" s="336"/>
      <c r="G510" s="336"/>
      <c r="H510" s="336"/>
      <c r="I510" s="336"/>
      <c r="J510" s="336"/>
      <c r="K510" s="336"/>
      <c r="L510" s="336"/>
      <c r="M510" s="336"/>
      <c r="N510" s="336"/>
      <c r="S510" s="336"/>
      <c r="V510" s="336"/>
      <c r="W510" s="336"/>
      <c r="X510" s="336"/>
      <c r="Y510" s="336"/>
      <c r="Z510" s="336"/>
      <c r="AA510" s="336"/>
      <c r="AB510" s="336"/>
      <c r="AC510" s="336"/>
    </row>
    <row r="511" spans="4:29">
      <c r="D511" s="336"/>
      <c r="G511" s="336"/>
      <c r="H511" s="336"/>
      <c r="I511" s="336"/>
      <c r="J511" s="336"/>
      <c r="K511" s="336"/>
      <c r="L511" s="336"/>
      <c r="M511" s="336"/>
      <c r="N511" s="336"/>
      <c r="S511" s="336"/>
      <c r="V511" s="336"/>
      <c r="W511" s="336"/>
      <c r="X511" s="336"/>
      <c r="Y511" s="336"/>
      <c r="Z511" s="336"/>
      <c r="AA511" s="336"/>
      <c r="AB511" s="336"/>
      <c r="AC511" s="336"/>
    </row>
    <row r="512" spans="4:29">
      <c r="D512" s="336"/>
      <c r="G512" s="336"/>
      <c r="H512" s="336"/>
      <c r="I512" s="336"/>
      <c r="J512" s="336"/>
      <c r="K512" s="336"/>
      <c r="L512" s="336"/>
      <c r="M512" s="336"/>
      <c r="N512" s="336"/>
      <c r="S512" s="336"/>
      <c r="V512" s="336"/>
      <c r="W512" s="336"/>
      <c r="X512" s="336"/>
      <c r="Y512" s="336"/>
      <c r="Z512" s="336"/>
      <c r="AA512" s="336"/>
      <c r="AB512" s="336"/>
      <c r="AC512" s="336"/>
    </row>
    <row r="513" spans="4:29">
      <c r="D513" s="336"/>
      <c r="G513" s="336"/>
      <c r="H513" s="336"/>
      <c r="I513" s="336"/>
      <c r="J513" s="336"/>
      <c r="K513" s="336"/>
      <c r="L513" s="336"/>
      <c r="M513" s="336"/>
      <c r="N513" s="336"/>
      <c r="S513" s="336"/>
      <c r="V513" s="336"/>
      <c r="W513" s="336"/>
      <c r="X513" s="336"/>
      <c r="Y513" s="336"/>
      <c r="Z513" s="336"/>
      <c r="AA513" s="336"/>
      <c r="AB513" s="336"/>
      <c r="AC513" s="336"/>
    </row>
    <row r="514" spans="4:29">
      <c r="D514" s="336"/>
      <c r="G514" s="336"/>
      <c r="H514" s="336"/>
      <c r="I514" s="336"/>
      <c r="J514" s="336"/>
      <c r="K514" s="336"/>
      <c r="L514" s="336"/>
      <c r="M514" s="336"/>
      <c r="N514" s="336"/>
      <c r="S514" s="336"/>
      <c r="V514" s="336"/>
      <c r="W514" s="336"/>
      <c r="X514" s="336"/>
      <c r="Y514" s="336"/>
      <c r="Z514" s="336"/>
      <c r="AA514" s="336"/>
      <c r="AB514" s="336"/>
      <c r="AC514" s="336"/>
    </row>
    <row r="515" spans="4:29">
      <c r="D515" s="336"/>
      <c r="G515" s="336"/>
      <c r="H515" s="336"/>
      <c r="I515" s="336"/>
      <c r="J515" s="336"/>
      <c r="K515" s="336"/>
      <c r="L515" s="336"/>
      <c r="M515" s="336"/>
      <c r="N515" s="336"/>
      <c r="S515" s="336"/>
      <c r="V515" s="336"/>
      <c r="W515" s="336"/>
      <c r="X515" s="336"/>
      <c r="Y515" s="336"/>
      <c r="Z515" s="336"/>
      <c r="AA515" s="336"/>
      <c r="AB515" s="336"/>
      <c r="AC515" s="336"/>
    </row>
    <row r="516" spans="4:29">
      <c r="D516" s="336"/>
      <c r="G516" s="336"/>
      <c r="H516" s="336"/>
      <c r="I516" s="336"/>
      <c r="J516" s="336"/>
      <c r="K516" s="336"/>
      <c r="L516" s="336"/>
      <c r="M516" s="336"/>
      <c r="N516" s="336"/>
      <c r="S516" s="336"/>
      <c r="V516" s="336"/>
      <c r="W516" s="336"/>
      <c r="X516" s="336"/>
      <c r="Y516" s="336"/>
      <c r="Z516" s="336"/>
      <c r="AA516" s="336"/>
      <c r="AB516" s="336"/>
      <c r="AC516" s="336"/>
    </row>
    <row r="517" spans="4:29">
      <c r="D517" s="336"/>
      <c r="G517" s="336"/>
      <c r="H517" s="336"/>
      <c r="I517" s="336"/>
      <c r="J517" s="336"/>
      <c r="K517" s="336"/>
      <c r="L517" s="336"/>
      <c r="M517" s="336"/>
      <c r="N517" s="336"/>
      <c r="S517" s="336"/>
      <c r="V517" s="336"/>
      <c r="W517" s="336"/>
      <c r="X517" s="336"/>
      <c r="Y517" s="336"/>
      <c r="Z517" s="336"/>
      <c r="AA517" s="336"/>
      <c r="AB517" s="336"/>
      <c r="AC517" s="336"/>
    </row>
    <row r="518" spans="4:29">
      <c r="D518" s="336"/>
      <c r="G518" s="336"/>
      <c r="H518" s="336"/>
      <c r="I518" s="336"/>
      <c r="J518" s="336"/>
      <c r="K518" s="336"/>
      <c r="L518" s="336"/>
      <c r="M518" s="336"/>
      <c r="N518" s="336"/>
      <c r="S518" s="336"/>
      <c r="V518" s="336"/>
      <c r="W518" s="336"/>
      <c r="X518" s="336"/>
      <c r="Y518" s="336"/>
      <c r="Z518" s="336"/>
      <c r="AA518" s="336"/>
      <c r="AB518" s="336"/>
      <c r="AC518" s="336"/>
    </row>
    <row r="519" spans="4:29">
      <c r="D519" s="336"/>
      <c r="G519" s="336"/>
      <c r="H519" s="336"/>
      <c r="I519" s="336"/>
      <c r="J519" s="336"/>
      <c r="K519" s="336"/>
      <c r="L519" s="336"/>
      <c r="M519" s="336"/>
      <c r="N519" s="336"/>
      <c r="S519" s="336"/>
      <c r="V519" s="336"/>
      <c r="W519" s="336"/>
      <c r="X519" s="336"/>
      <c r="Y519" s="336"/>
      <c r="Z519" s="336"/>
      <c r="AA519" s="336"/>
      <c r="AB519" s="336"/>
      <c r="AC519" s="336"/>
    </row>
    <row r="520" spans="4:29">
      <c r="D520" s="336"/>
      <c r="G520" s="336"/>
      <c r="H520" s="336"/>
      <c r="I520" s="336"/>
      <c r="J520" s="336"/>
      <c r="K520" s="336"/>
      <c r="L520" s="336"/>
      <c r="M520" s="336"/>
      <c r="N520" s="336"/>
      <c r="S520" s="336"/>
      <c r="V520" s="336"/>
      <c r="W520" s="336"/>
      <c r="X520" s="336"/>
      <c r="Y520" s="336"/>
      <c r="Z520" s="336"/>
      <c r="AA520" s="336"/>
      <c r="AB520" s="336"/>
      <c r="AC520" s="336"/>
    </row>
    <row r="521" spans="4:29">
      <c r="D521" s="336"/>
      <c r="G521" s="336"/>
      <c r="H521" s="336"/>
      <c r="I521" s="336"/>
      <c r="J521" s="336"/>
      <c r="K521" s="336"/>
      <c r="L521" s="336"/>
      <c r="M521" s="336"/>
      <c r="N521" s="336"/>
      <c r="S521" s="336"/>
      <c r="V521" s="336"/>
      <c r="W521" s="336"/>
      <c r="X521" s="336"/>
      <c r="Y521" s="336"/>
      <c r="Z521" s="336"/>
      <c r="AA521" s="336"/>
      <c r="AB521" s="336"/>
      <c r="AC521" s="336"/>
    </row>
    <row r="522" spans="4:29">
      <c r="D522" s="336"/>
      <c r="G522" s="336"/>
      <c r="H522" s="336"/>
      <c r="I522" s="336"/>
      <c r="J522" s="336"/>
      <c r="K522" s="336"/>
      <c r="L522" s="336"/>
      <c r="M522" s="336"/>
      <c r="N522" s="336"/>
      <c r="S522" s="336"/>
      <c r="V522" s="336"/>
      <c r="W522" s="336"/>
      <c r="X522" s="336"/>
      <c r="Y522" s="336"/>
      <c r="Z522" s="336"/>
      <c r="AA522" s="336"/>
      <c r="AB522" s="336"/>
      <c r="AC522" s="336"/>
    </row>
    <row r="523" spans="4:29">
      <c r="D523" s="336"/>
      <c r="G523" s="336"/>
      <c r="H523" s="336"/>
      <c r="I523" s="336"/>
      <c r="J523" s="336"/>
      <c r="K523" s="336"/>
      <c r="L523" s="336"/>
      <c r="M523" s="336"/>
      <c r="N523" s="336"/>
      <c r="S523" s="336"/>
      <c r="V523" s="336"/>
      <c r="W523" s="336"/>
      <c r="X523" s="336"/>
      <c r="Y523" s="336"/>
      <c r="Z523" s="336"/>
      <c r="AA523" s="336"/>
      <c r="AB523" s="336"/>
      <c r="AC523" s="336"/>
    </row>
    <row r="524" spans="4:29">
      <c r="D524" s="336"/>
      <c r="G524" s="336"/>
      <c r="H524" s="336"/>
      <c r="I524" s="336"/>
      <c r="J524" s="336"/>
      <c r="K524" s="336"/>
      <c r="L524" s="336"/>
      <c r="M524" s="336"/>
      <c r="N524" s="336"/>
      <c r="S524" s="336"/>
      <c r="V524" s="336"/>
      <c r="W524" s="336"/>
      <c r="X524" s="336"/>
      <c r="Y524" s="336"/>
      <c r="Z524" s="336"/>
      <c r="AA524" s="336"/>
      <c r="AB524" s="336"/>
      <c r="AC524" s="336"/>
    </row>
    <row r="525" spans="4:29">
      <c r="D525" s="336"/>
      <c r="G525" s="336"/>
      <c r="H525" s="336"/>
      <c r="I525" s="336"/>
      <c r="J525" s="336"/>
      <c r="K525" s="336"/>
      <c r="L525" s="336"/>
      <c r="M525" s="336"/>
      <c r="N525" s="336"/>
      <c r="S525" s="336"/>
      <c r="V525" s="336"/>
      <c r="W525" s="336"/>
      <c r="X525" s="336"/>
      <c r="Y525" s="336"/>
      <c r="Z525" s="336"/>
      <c r="AA525" s="336"/>
      <c r="AB525" s="336"/>
      <c r="AC525" s="336"/>
    </row>
    <row r="526" spans="4:29">
      <c r="D526" s="336"/>
      <c r="G526" s="336"/>
      <c r="H526" s="336"/>
      <c r="I526" s="336"/>
      <c r="J526" s="336"/>
      <c r="K526" s="336"/>
      <c r="L526" s="336"/>
      <c r="M526" s="336"/>
      <c r="N526" s="336"/>
      <c r="S526" s="336"/>
      <c r="V526" s="336"/>
      <c r="W526" s="336"/>
      <c r="X526" s="336"/>
      <c r="Y526" s="336"/>
      <c r="Z526" s="336"/>
      <c r="AA526" s="336"/>
      <c r="AB526" s="336"/>
      <c r="AC526" s="336"/>
    </row>
    <row r="527" spans="4:29">
      <c r="D527" s="336"/>
      <c r="G527" s="336"/>
      <c r="H527" s="336"/>
      <c r="I527" s="336"/>
      <c r="J527" s="336"/>
      <c r="K527" s="336"/>
      <c r="L527" s="336"/>
      <c r="M527" s="336"/>
      <c r="N527" s="336"/>
      <c r="S527" s="336"/>
      <c r="V527" s="336"/>
      <c r="W527" s="336"/>
      <c r="X527" s="336"/>
      <c r="Y527" s="336"/>
      <c r="Z527" s="336"/>
      <c r="AA527" s="336"/>
      <c r="AB527" s="336"/>
      <c r="AC527" s="336"/>
    </row>
    <row r="528" spans="4:29">
      <c r="D528" s="336"/>
      <c r="G528" s="336"/>
      <c r="H528" s="336"/>
      <c r="I528" s="336"/>
      <c r="J528" s="336"/>
      <c r="K528" s="336"/>
      <c r="L528" s="336"/>
      <c r="M528" s="336"/>
      <c r="N528" s="336"/>
      <c r="S528" s="336"/>
      <c r="V528" s="336"/>
      <c r="W528" s="336"/>
      <c r="X528" s="336"/>
      <c r="Y528" s="336"/>
      <c r="Z528" s="336"/>
      <c r="AA528" s="336"/>
      <c r="AB528" s="336"/>
      <c r="AC528" s="336"/>
    </row>
    <row r="529" spans="4:29">
      <c r="D529" s="336"/>
      <c r="G529" s="336"/>
      <c r="H529" s="336"/>
      <c r="I529" s="336"/>
      <c r="J529" s="336"/>
      <c r="K529" s="336"/>
      <c r="L529" s="336"/>
      <c r="M529" s="336"/>
      <c r="N529" s="336"/>
      <c r="S529" s="336"/>
      <c r="V529" s="336"/>
      <c r="W529" s="336"/>
      <c r="X529" s="336"/>
      <c r="Y529" s="336"/>
      <c r="Z529" s="336"/>
      <c r="AA529" s="336"/>
      <c r="AB529" s="336"/>
      <c r="AC529" s="336"/>
    </row>
    <row r="530" spans="4:29">
      <c r="D530" s="336"/>
      <c r="G530" s="336"/>
      <c r="H530" s="336"/>
      <c r="I530" s="336"/>
      <c r="J530" s="336"/>
      <c r="K530" s="336"/>
      <c r="L530" s="336"/>
      <c r="M530" s="336"/>
      <c r="N530" s="336"/>
      <c r="S530" s="336"/>
      <c r="V530" s="336"/>
      <c r="W530" s="336"/>
      <c r="X530" s="336"/>
      <c r="Y530" s="336"/>
      <c r="Z530" s="336"/>
      <c r="AA530" s="336"/>
      <c r="AB530" s="336"/>
      <c r="AC530" s="336"/>
    </row>
    <row r="531" spans="4:29">
      <c r="D531" s="336"/>
      <c r="G531" s="336"/>
      <c r="H531" s="336"/>
      <c r="I531" s="336"/>
      <c r="J531" s="336"/>
      <c r="K531" s="336"/>
      <c r="L531" s="336"/>
      <c r="M531" s="336"/>
      <c r="N531" s="336"/>
      <c r="S531" s="336"/>
      <c r="V531" s="336"/>
      <c r="W531" s="336"/>
      <c r="X531" s="336"/>
      <c r="Y531" s="336"/>
      <c r="Z531" s="336"/>
      <c r="AA531" s="336"/>
      <c r="AB531" s="336"/>
      <c r="AC531" s="336"/>
    </row>
    <row r="532" spans="4:29">
      <c r="D532" s="336"/>
      <c r="G532" s="336"/>
      <c r="H532" s="336"/>
      <c r="I532" s="336"/>
      <c r="J532" s="336"/>
      <c r="K532" s="336"/>
      <c r="L532" s="336"/>
      <c r="M532" s="336"/>
      <c r="N532" s="336"/>
      <c r="S532" s="336"/>
      <c r="V532" s="336"/>
      <c r="W532" s="336"/>
      <c r="X532" s="336"/>
      <c r="Y532" s="336"/>
      <c r="Z532" s="336"/>
      <c r="AA532" s="336"/>
      <c r="AB532" s="336"/>
      <c r="AC532" s="336"/>
    </row>
    <row r="533" spans="4:29">
      <c r="D533" s="336"/>
      <c r="G533" s="336"/>
      <c r="H533" s="336"/>
      <c r="I533" s="336"/>
      <c r="J533" s="336"/>
      <c r="K533" s="336"/>
      <c r="L533" s="336"/>
      <c r="M533" s="336"/>
      <c r="N533" s="336"/>
      <c r="S533" s="336"/>
      <c r="V533" s="336"/>
      <c r="W533" s="336"/>
      <c r="X533" s="336"/>
      <c r="Y533" s="336"/>
      <c r="Z533" s="336"/>
      <c r="AA533" s="336"/>
      <c r="AB533" s="336"/>
      <c r="AC533" s="336"/>
    </row>
    <row r="534" spans="4:29">
      <c r="D534" s="336"/>
      <c r="G534" s="336"/>
      <c r="H534" s="336"/>
      <c r="I534" s="336"/>
      <c r="J534" s="336"/>
      <c r="K534" s="336"/>
      <c r="L534" s="336"/>
      <c r="M534" s="336"/>
      <c r="N534" s="336"/>
      <c r="S534" s="336"/>
      <c r="V534" s="336"/>
      <c r="W534" s="336"/>
      <c r="X534" s="336"/>
      <c r="Y534" s="336"/>
      <c r="Z534" s="336"/>
      <c r="AA534" s="336"/>
      <c r="AB534" s="336"/>
      <c r="AC534" s="336"/>
    </row>
    <row r="535" spans="4:29">
      <c r="D535" s="336"/>
      <c r="G535" s="336"/>
      <c r="H535" s="336"/>
      <c r="I535" s="336"/>
      <c r="J535" s="336"/>
      <c r="K535" s="336"/>
      <c r="L535" s="336"/>
      <c r="M535" s="336"/>
      <c r="N535" s="336"/>
      <c r="S535" s="336"/>
      <c r="V535" s="336"/>
      <c r="W535" s="336"/>
      <c r="X535" s="336"/>
      <c r="Y535" s="336"/>
      <c r="Z535" s="336"/>
      <c r="AA535" s="336"/>
      <c r="AB535" s="336"/>
      <c r="AC535" s="336"/>
    </row>
    <row r="536" spans="4:29">
      <c r="D536" s="336"/>
      <c r="G536" s="336"/>
      <c r="H536" s="336"/>
      <c r="I536" s="336"/>
      <c r="J536" s="336"/>
      <c r="K536" s="336"/>
      <c r="L536" s="336"/>
      <c r="M536" s="336"/>
      <c r="N536" s="336"/>
      <c r="S536" s="336"/>
      <c r="V536" s="336"/>
      <c r="W536" s="336"/>
      <c r="X536" s="336"/>
      <c r="Y536" s="336"/>
      <c r="Z536" s="336"/>
      <c r="AA536" s="336"/>
      <c r="AB536" s="336"/>
      <c r="AC536" s="336"/>
    </row>
    <row r="537" spans="4:29">
      <c r="D537" s="336"/>
      <c r="G537" s="336"/>
      <c r="H537" s="336"/>
      <c r="I537" s="336"/>
      <c r="J537" s="336"/>
      <c r="K537" s="336"/>
      <c r="L537" s="336"/>
      <c r="M537" s="336"/>
      <c r="N537" s="336"/>
      <c r="S537" s="336"/>
      <c r="V537" s="336"/>
      <c r="W537" s="336"/>
      <c r="X537" s="336"/>
      <c r="Y537" s="336"/>
      <c r="Z537" s="336"/>
      <c r="AA537" s="336"/>
      <c r="AB537" s="336"/>
      <c r="AC537" s="336"/>
    </row>
    <row r="538" spans="4:29">
      <c r="D538" s="336"/>
      <c r="G538" s="336"/>
      <c r="H538" s="336"/>
      <c r="I538" s="336"/>
      <c r="J538" s="336"/>
      <c r="K538" s="336"/>
      <c r="L538" s="336"/>
      <c r="M538" s="336"/>
      <c r="N538" s="336"/>
      <c r="S538" s="336"/>
      <c r="V538" s="336"/>
      <c r="W538" s="336"/>
      <c r="X538" s="336"/>
      <c r="Y538" s="336"/>
      <c r="Z538" s="336"/>
      <c r="AA538" s="336"/>
      <c r="AB538" s="336"/>
      <c r="AC538" s="336"/>
    </row>
    <row r="539" spans="4:29">
      <c r="D539" s="336"/>
      <c r="G539" s="336"/>
      <c r="H539" s="336"/>
      <c r="I539" s="336"/>
      <c r="J539" s="336"/>
      <c r="K539" s="336"/>
      <c r="L539" s="336"/>
      <c r="M539" s="336"/>
      <c r="N539" s="336"/>
      <c r="S539" s="336"/>
      <c r="V539" s="336"/>
      <c r="W539" s="336"/>
      <c r="X539" s="336"/>
      <c r="Y539" s="336"/>
      <c r="Z539" s="336"/>
      <c r="AA539" s="336"/>
      <c r="AB539" s="336"/>
      <c r="AC539" s="336"/>
    </row>
    <row r="540" spans="4:29">
      <c r="D540" s="336"/>
      <c r="G540" s="336"/>
      <c r="H540" s="336"/>
      <c r="I540" s="336"/>
      <c r="J540" s="336"/>
      <c r="K540" s="336"/>
      <c r="L540" s="336"/>
      <c r="M540" s="336"/>
      <c r="N540" s="336"/>
      <c r="S540" s="336"/>
      <c r="V540" s="336"/>
      <c r="W540" s="336"/>
      <c r="X540" s="336"/>
      <c r="Y540" s="336"/>
      <c r="Z540" s="336"/>
      <c r="AA540" s="336"/>
      <c r="AB540" s="336"/>
      <c r="AC540" s="336"/>
    </row>
    <row r="541" spans="4:29">
      <c r="D541" s="336"/>
      <c r="G541" s="336"/>
      <c r="H541" s="336"/>
      <c r="I541" s="336"/>
      <c r="J541" s="336"/>
      <c r="K541" s="336"/>
      <c r="L541" s="336"/>
      <c r="M541" s="336"/>
      <c r="N541" s="336"/>
      <c r="S541" s="336"/>
      <c r="V541" s="336"/>
      <c r="W541" s="336"/>
      <c r="X541" s="336"/>
      <c r="Y541" s="336"/>
      <c r="Z541" s="336"/>
      <c r="AA541" s="336"/>
      <c r="AB541" s="336"/>
      <c r="AC541" s="336"/>
    </row>
    <row r="542" spans="4:29">
      <c r="D542" s="336"/>
      <c r="G542" s="336"/>
      <c r="H542" s="336"/>
      <c r="I542" s="336"/>
      <c r="J542" s="336"/>
      <c r="K542" s="336"/>
      <c r="L542" s="336"/>
      <c r="M542" s="336"/>
      <c r="N542" s="336"/>
      <c r="S542" s="336"/>
      <c r="V542" s="336"/>
      <c r="W542" s="336"/>
      <c r="X542" s="336"/>
      <c r="Y542" s="336"/>
      <c r="Z542" s="336"/>
      <c r="AA542" s="336"/>
      <c r="AB542" s="336"/>
      <c r="AC542" s="336"/>
    </row>
    <row r="543" spans="4:29">
      <c r="D543" s="336"/>
      <c r="G543" s="336"/>
      <c r="H543" s="336"/>
      <c r="I543" s="336"/>
      <c r="J543" s="336"/>
      <c r="K543" s="336"/>
      <c r="L543" s="336"/>
      <c r="M543" s="336"/>
      <c r="N543" s="336"/>
      <c r="S543" s="336"/>
      <c r="V543" s="336"/>
      <c r="W543" s="336"/>
      <c r="X543" s="336"/>
      <c r="Y543" s="336"/>
      <c r="Z543" s="336"/>
      <c r="AA543" s="336"/>
      <c r="AB543" s="336"/>
      <c r="AC543" s="336"/>
    </row>
    <row r="544" spans="4:29">
      <c r="D544" s="336"/>
      <c r="G544" s="336"/>
      <c r="H544" s="336"/>
      <c r="I544" s="336"/>
      <c r="J544" s="336"/>
      <c r="K544" s="336"/>
      <c r="L544" s="336"/>
      <c r="M544" s="336"/>
      <c r="N544" s="336"/>
      <c r="S544" s="336"/>
      <c r="V544" s="336"/>
      <c r="W544" s="336"/>
      <c r="X544" s="336"/>
      <c r="Y544" s="336"/>
      <c r="Z544" s="336"/>
      <c r="AA544" s="336"/>
      <c r="AB544" s="336"/>
      <c r="AC544" s="336"/>
    </row>
    <row r="545" spans="4:29">
      <c r="D545" s="336"/>
      <c r="G545" s="336"/>
      <c r="H545" s="336"/>
      <c r="I545" s="336"/>
      <c r="J545" s="336"/>
      <c r="K545" s="336"/>
      <c r="L545" s="336"/>
      <c r="M545" s="336"/>
      <c r="N545" s="336"/>
      <c r="S545" s="336"/>
      <c r="V545" s="336"/>
      <c r="W545" s="336"/>
      <c r="X545" s="336"/>
      <c r="Y545" s="336"/>
      <c r="Z545" s="336"/>
      <c r="AA545" s="336"/>
      <c r="AB545" s="336"/>
      <c r="AC545" s="336"/>
    </row>
    <row r="546" spans="4:29">
      <c r="D546" s="336"/>
      <c r="G546" s="336"/>
      <c r="H546" s="336"/>
      <c r="I546" s="336"/>
      <c r="J546" s="336"/>
      <c r="K546" s="336"/>
      <c r="L546" s="336"/>
      <c r="M546" s="336"/>
      <c r="N546" s="336"/>
      <c r="S546" s="336"/>
      <c r="V546" s="336"/>
      <c r="W546" s="336"/>
      <c r="X546" s="336"/>
      <c r="Y546" s="336"/>
      <c r="Z546" s="336"/>
      <c r="AA546" s="336"/>
      <c r="AB546" s="336"/>
      <c r="AC546" s="336"/>
    </row>
    <row r="547" spans="4:29">
      <c r="D547" s="336"/>
      <c r="G547" s="336"/>
      <c r="H547" s="336"/>
      <c r="I547" s="336"/>
      <c r="J547" s="336"/>
      <c r="K547" s="336"/>
      <c r="L547" s="336"/>
      <c r="M547" s="336"/>
      <c r="N547" s="336"/>
      <c r="S547" s="336"/>
      <c r="V547" s="336"/>
      <c r="W547" s="336"/>
      <c r="X547" s="336"/>
      <c r="Y547" s="336"/>
      <c r="Z547" s="336"/>
      <c r="AA547" s="336"/>
      <c r="AB547" s="336"/>
      <c r="AC547" s="336"/>
    </row>
    <row r="548" spans="4:29">
      <c r="D548" s="336"/>
      <c r="G548" s="336"/>
      <c r="H548" s="336"/>
      <c r="I548" s="336"/>
      <c r="J548" s="336"/>
      <c r="K548" s="336"/>
      <c r="L548" s="336"/>
      <c r="M548" s="336"/>
      <c r="N548" s="336"/>
      <c r="S548" s="336"/>
      <c r="V548" s="336"/>
      <c r="W548" s="336"/>
      <c r="X548" s="336"/>
      <c r="Y548" s="336"/>
      <c r="Z548" s="336"/>
      <c r="AA548" s="336"/>
      <c r="AB548" s="336"/>
      <c r="AC548" s="336"/>
    </row>
    <row r="549" spans="4:29">
      <c r="D549" s="336"/>
      <c r="G549" s="336"/>
      <c r="H549" s="336"/>
      <c r="I549" s="336"/>
      <c r="J549" s="336"/>
      <c r="K549" s="336"/>
      <c r="L549" s="336"/>
      <c r="M549" s="336"/>
      <c r="N549" s="336"/>
      <c r="S549" s="336"/>
      <c r="V549" s="336"/>
      <c r="W549" s="336"/>
      <c r="X549" s="336"/>
      <c r="Y549" s="336"/>
      <c r="Z549" s="336"/>
      <c r="AA549" s="336"/>
      <c r="AB549" s="336"/>
      <c r="AC549" s="336"/>
    </row>
    <row r="550" spans="4:29">
      <c r="D550" s="336"/>
      <c r="G550" s="336"/>
      <c r="H550" s="336"/>
      <c r="I550" s="336"/>
      <c r="J550" s="336"/>
      <c r="K550" s="336"/>
      <c r="L550" s="336"/>
      <c r="M550" s="336"/>
      <c r="N550" s="336"/>
      <c r="S550" s="336"/>
      <c r="V550" s="336"/>
      <c r="W550" s="336"/>
      <c r="X550" s="336"/>
      <c r="Y550" s="336"/>
      <c r="Z550" s="336"/>
      <c r="AA550" s="336"/>
      <c r="AB550" s="336"/>
      <c r="AC550" s="336"/>
    </row>
    <row r="551" spans="4:29">
      <c r="D551" s="336"/>
      <c r="G551" s="336"/>
      <c r="H551" s="336"/>
      <c r="I551" s="336"/>
      <c r="J551" s="336"/>
      <c r="K551" s="336"/>
      <c r="L551" s="336"/>
      <c r="M551" s="336"/>
      <c r="N551" s="336"/>
      <c r="S551" s="336"/>
      <c r="V551" s="336"/>
      <c r="W551" s="336"/>
      <c r="X551" s="336"/>
      <c r="Y551" s="336"/>
      <c r="Z551" s="336"/>
      <c r="AA551" s="336"/>
      <c r="AB551" s="336"/>
      <c r="AC551" s="336"/>
    </row>
    <row r="552" spans="4:29">
      <c r="D552" s="336"/>
      <c r="G552" s="336"/>
      <c r="H552" s="336"/>
      <c r="I552" s="336"/>
      <c r="J552" s="336"/>
      <c r="K552" s="336"/>
      <c r="L552" s="336"/>
      <c r="M552" s="336"/>
      <c r="N552" s="336"/>
      <c r="S552" s="336"/>
      <c r="V552" s="336"/>
      <c r="W552" s="336"/>
      <c r="X552" s="336"/>
      <c r="Y552" s="336"/>
      <c r="Z552" s="336"/>
      <c r="AA552" s="336"/>
      <c r="AB552" s="336"/>
      <c r="AC552" s="336"/>
    </row>
    <row r="553" spans="4:29">
      <c r="D553" s="336"/>
      <c r="G553" s="336"/>
      <c r="H553" s="336"/>
      <c r="I553" s="336"/>
      <c r="J553" s="336"/>
      <c r="K553" s="336"/>
      <c r="L553" s="336"/>
      <c r="M553" s="336"/>
      <c r="N553" s="336"/>
      <c r="S553" s="336"/>
      <c r="V553" s="336"/>
      <c r="W553" s="336"/>
      <c r="X553" s="336"/>
      <c r="Y553" s="336"/>
      <c r="Z553" s="336"/>
      <c r="AA553" s="336"/>
      <c r="AB553" s="336"/>
      <c r="AC553" s="336"/>
    </row>
    <row r="554" spans="4:29">
      <c r="D554" s="336"/>
      <c r="G554" s="336"/>
      <c r="H554" s="336"/>
      <c r="I554" s="336"/>
      <c r="J554" s="336"/>
      <c r="K554" s="336"/>
      <c r="L554" s="336"/>
      <c r="M554" s="336"/>
      <c r="N554" s="336"/>
      <c r="S554" s="336"/>
      <c r="V554" s="336"/>
      <c r="W554" s="336"/>
      <c r="X554" s="336"/>
      <c r="Y554" s="336"/>
      <c r="Z554" s="336"/>
      <c r="AA554" s="336"/>
      <c r="AB554" s="336"/>
      <c r="AC554" s="336"/>
    </row>
    <row r="555" spans="4:29">
      <c r="D555" s="336"/>
      <c r="G555" s="336"/>
      <c r="H555" s="336"/>
      <c r="I555" s="336"/>
      <c r="J555" s="336"/>
      <c r="K555" s="336"/>
      <c r="L555" s="336"/>
      <c r="M555" s="336"/>
      <c r="N555" s="336"/>
      <c r="S555" s="336"/>
      <c r="V555" s="336"/>
      <c r="W555" s="336"/>
      <c r="X555" s="336"/>
      <c r="Y555" s="336"/>
      <c r="Z555" s="336"/>
      <c r="AA555" s="336"/>
      <c r="AB555" s="336"/>
      <c r="AC555" s="336"/>
    </row>
    <row r="556" spans="4:29">
      <c r="D556" s="336"/>
      <c r="G556" s="336"/>
      <c r="H556" s="336"/>
      <c r="I556" s="336"/>
      <c r="J556" s="336"/>
      <c r="K556" s="336"/>
      <c r="L556" s="336"/>
      <c r="M556" s="336"/>
      <c r="N556" s="336"/>
      <c r="S556" s="336"/>
      <c r="V556" s="336"/>
      <c r="W556" s="336"/>
      <c r="X556" s="336"/>
      <c r="Y556" s="336"/>
      <c r="Z556" s="336"/>
      <c r="AA556" s="336"/>
      <c r="AB556" s="336"/>
      <c r="AC556" s="336"/>
    </row>
    <row r="557" spans="4:29">
      <c r="D557" s="336"/>
      <c r="G557" s="336"/>
      <c r="H557" s="336"/>
      <c r="I557" s="336"/>
      <c r="J557" s="336"/>
      <c r="K557" s="336"/>
      <c r="L557" s="336"/>
      <c r="M557" s="336"/>
      <c r="N557" s="336"/>
      <c r="S557" s="336"/>
      <c r="V557" s="336"/>
      <c r="W557" s="336"/>
      <c r="X557" s="336"/>
      <c r="Y557" s="336"/>
      <c r="Z557" s="336"/>
      <c r="AA557" s="336"/>
      <c r="AB557" s="336"/>
      <c r="AC557" s="336"/>
    </row>
    <row r="558" spans="4:29">
      <c r="D558" s="336"/>
      <c r="G558" s="336"/>
      <c r="H558" s="336"/>
      <c r="I558" s="336"/>
      <c r="J558" s="336"/>
      <c r="K558" s="336"/>
      <c r="L558" s="336"/>
      <c r="M558" s="336"/>
      <c r="N558" s="336"/>
      <c r="S558" s="336"/>
      <c r="V558" s="336"/>
      <c r="W558" s="336"/>
      <c r="X558" s="336"/>
      <c r="Y558" s="336"/>
      <c r="Z558" s="336"/>
      <c r="AA558" s="336"/>
      <c r="AB558" s="336"/>
      <c r="AC558" s="336"/>
    </row>
    <row r="559" spans="4:29">
      <c r="D559" s="336"/>
      <c r="G559" s="336"/>
      <c r="H559" s="336"/>
      <c r="I559" s="336"/>
      <c r="J559" s="336"/>
      <c r="K559" s="336"/>
      <c r="L559" s="336"/>
      <c r="M559" s="336"/>
      <c r="N559" s="336"/>
      <c r="S559" s="336"/>
      <c r="V559" s="336"/>
      <c r="W559" s="336"/>
      <c r="X559" s="336"/>
      <c r="Y559" s="336"/>
      <c r="Z559" s="336"/>
      <c r="AA559" s="336"/>
      <c r="AB559" s="336"/>
      <c r="AC559" s="336"/>
    </row>
    <row r="560" spans="4:29">
      <c r="D560" s="336"/>
      <c r="G560" s="336"/>
      <c r="H560" s="336"/>
      <c r="I560" s="336"/>
      <c r="J560" s="336"/>
      <c r="K560" s="336"/>
      <c r="L560" s="336"/>
      <c r="M560" s="336"/>
      <c r="N560" s="336"/>
      <c r="S560" s="336"/>
      <c r="V560" s="336"/>
      <c r="W560" s="336"/>
      <c r="X560" s="336"/>
      <c r="Y560" s="336"/>
      <c r="Z560" s="336"/>
      <c r="AA560" s="336"/>
      <c r="AB560" s="336"/>
      <c r="AC560" s="336"/>
    </row>
    <row r="561" spans="4:29">
      <c r="D561" s="336"/>
      <c r="G561" s="336"/>
      <c r="H561" s="336"/>
      <c r="I561" s="336"/>
      <c r="J561" s="336"/>
      <c r="K561" s="336"/>
      <c r="L561" s="336"/>
      <c r="M561" s="336"/>
      <c r="N561" s="336"/>
      <c r="S561" s="336"/>
      <c r="V561" s="336"/>
      <c r="W561" s="336"/>
      <c r="X561" s="336"/>
      <c r="Y561" s="336"/>
      <c r="Z561" s="336"/>
      <c r="AA561" s="336"/>
      <c r="AB561" s="336"/>
      <c r="AC561" s="336"/>
    </row>
    <row r="562" spans="4:29">
      <c r="D562" s="336"/>
      <c r="G562" s="336"/>
      <c r="H562" s="336"/>
      <c r="I562" s="336"/>
      <c r="J562" s="336"/>
      <c r="K562" s="336"/>
      <c r="L562" s="336"/>
      <c r="M562" s="336"/>
      <c r="N562" s="336"/>
      <c r="S562" s="336"/>
      <c r="V562" s="336"/>
      <c r="W562" s="336"/>
      <c r="X562" s="336"/>
      <c r="Y562" s="336"/>
      <c r="Z562" s="336"/>
      <c r="AA562" s="336"/>
      <c r="AB562" s="336"/>
      <c r="AC562" s="336"/>
    </row>
    <row r="563" spans="4:29">
      <c r="D563" s="336"/>
      <c r="G563" s="336"/>
      <c r="H563" s="336"/>
      <c r="I563" s="336"/>
      <c r="J563" s="336"/>
      <c r="K563" s="336"/>
      <c r="L563" s="336"/>
      <c r="M563" s="336"/>
      <c r="N563" s="336"/>
      <c r="S563" s="336"/>
      <c r="V563" s="336"/>
      <c r="W563" s="336"/>
      <c r="X563" s="336"/>
      <c r="Y563" s="336"/>
      <c r="Z563" s="336"/>
      <c r="AA563" s="336"/>
      <c r="AB563" s="336"/>
      <c r="AC563" s="336"/>
    </row>
    <row r="564" spans="4:29">
      <c r="D564" s="336"/>
      <c r="G564" s="336"/>
      <c r="H564" s="336"/>
      <c r="I564" s="336"/>
      <c r="J564" s="336"/>
      <c r="K564" s="336"/>
      <c r="L564" s="336"/>
      <c r="M564" s="336"/>
      <c r="N564" s="336"/>
      <c r="S564" s="336"/>
      <c r="V564" s="336"/>
      <c r="W564" s="336"/>
      <c r="X564" s="336"/>
      <c r="Y564" s="336"/>
      <c r="Z564" s="336"/>
      <c r="AA564" s="336"/>
      <c r="AB564" s="336"/>
      <c r="AC564" s="336"/>
    </row>
    <row r="565" spans="4:29">
      <c r="D565" s="336"/>
      <c r="G565" s="336"/>
      <c r="H565" s="336"/>
      <c r="I565" s="336"/>
      <c r="J565" s="336"/>
      <c r="K565" s="336"/>
      <c r="L565" s="336"/>
      <c r="M565" s="336"/>
      <c r="N565" s="336"/>
      <c r="S565" s="336"/>
      <c r="V565" s="336"/>
      <c r="W565" s="336"/>
      <c r="X565" s="336"/>
      <c r="Y565" s="336"/>
      <c r="Z565" s="336"/>
      <c r="AA565" s="336"/>
      <c r="AB565" s="336"/>
      <c r="AC565" s="336"/>
    </row>
    <row r="566" spans="4:29">
      <c r="D566" s="336"/>
      <c r="G566" s="336"/>
      <c r="H566" s="336"/>
      <c r="I566" s="336"/>
      <c r="J566" s="336"/>
      <c r="K566" s="336"/>
      <c r="L566" s="336"/>
      <c r="M566" s="336"/>
      <c r="N566" s="336"/>
      <c r="S566" s="336"/>
      <c r="V566" s="336"/>
      <c r="W566" s="336"/>
      <c r="X566" s="336"/>
      <c r="Y566" s="336"/>
      <c r="Z566" s="336"/>
      <c r="AA566" s="336"/>
      <c r="AB566" s="336"/>
      <c r="AC566" s="336"/>
    </row>
    <row r="567" spans="4:29">
      <c r="D567" s="336"/>
      <c r="G567" s="336"/>
      <c r="H567" s="336"/>
      <c r="I567" s="336"/>
      <c r="J567" s="336"/>
      <c r="K567" s="336"/>
      <c r="L567" s="336"/>
      <c r="M567" s="336"/>
      <c r="N567" s="336"/>
      <c r="S567" s="336"/>
      <c r="V567" s="336"/>
      <c r="W567" s="336"/>
      <c r="X567" s="336"/>
      <c r="Y567" s="336"/>
      <c r="Z567" s="336"/>
      <c r="AA567" s="336"/>
      <c r="AB567" s="336"/>
      <c r="AC567" s="336"/>
    </row>
    <row r="568" spans="4:29">
      <c r="D568" s="336"/>
      <c r="G568" s="336"/>
      <c r="H568" s="336"/>
      <c r="I568" s="336"/>
      <c r="J568" s="336"/>
      <c r="K568" s="336"/>
      <c r="L568" s="336"/>
      <c r="M568" s="336"/>
      <c r="N568" s="336"/>
      <c r="S568" s="336"/>
      <c r="V568" s="336"/>
      <c r="W568" s="336"/>
      <c r="X568" s="336"/>
      <c r="Y568" s="336"/>
      <c r="Z568" s="336"/>
      <c r="AA568" s="336"/>
      <c r="AB568" s="336"/>
      <c r="AC568" s="336"/>
    </row>
    <row r="569" spans="4:29">
      <c r="D569" s="336"/>
      <c r="G569" s="336"/>
      <c r="H569" s="336"/>
      <c r="I569" s="336"/>
      <c r="J569" s="336"/>
      <c r="K569" s="336"/>
      <c r="L569" s="336"/>
      <c r="M569" s="336"/>
      <c r="N569" s="336"/>
      <c r="S569" s="336"/>
      <c r="V569" s="336"/>
      <c r="W569" s="336"/>
      <c r="X569" s="336"/>
      <c r="Y569" s="336"/>
      <c r="Z569" s="336"/>
      <c r="AA569" s="336"/>
      <c r="AB569" s="336"/>
      <c r="AC569" s="336"/>
    </row>
    <row r="570" spans="4:29">
      <c r="D570" s="336"/>
      <c r="G570" s="336"/>
      <c r="H570" s="336"/>
      <c r="I570" s="336"/>
      <c r="J570" s="336"/>
      <c r="K570" s="336"/>
      <c r="L570" s="336"/>
      <c r="M570" s="336"/>
      <c r="N570" s="336"/>
      <c r="S570" s="336"/>
      <c r="V570" s="336"/>
      <c r="W570" s="336"/>
      <c r="X570" s="336"/>
      <c r="Y570" s="336"/>
      <c r="Z570" s="336"/>
      <c r="AA570" s="336"/>
      <c r="AB570" s="336"/>
      <c r="AC570" s="336"/>
    </row>
    <row r="571" spans="4:29">
      <c r="D571" s="336"/>
      <c r="G571" s="336"/>
      <c r="H571" s="336"/>
      <c r="I571" s="336"/>
      <c r="J571" s="336"/>
      <c r="K571" s="336"/>
      <c r="L571" s="336"/>
      <c r="M571" s="336"/>
      <c r="N571" s="336"/>
      <c r="S571" s="336"/>
      <c r="V571" s="336"/>
      <c r="W571" s="336"/>
      <c r="X571" s="336"/>
      <c r="Y571" s="336"/>
      <c r="Z571" s="336"/>
      <c r="AA571" s="336"/>
      <c r="AB571" s="336"/>
      <c r="AC571" s="336"/>
    </row>
    <row r="572" spans="4:29">
      <c r="D572" s="336"/>
      <c r="G572" s="336"/>
      <c r="H572" s="336"/>
      <c r="I572" s="336"/>
      <c r="J572" s="336"/>
      <c r="K572" s="336"/>
      <c r="L572" s="336"/>
      <c r="M572" s="336"/>
      <c r="N572" s="336"/>
      <c r="S572" s="336"/>
      <c r="V572" s="336"/>
      <c r="W572" s="336"/>
      <c r="X572" s="336"/>
      <c r="Y572" s="336"/>
      <c r="Z572" s="336"/>
      <c r="AA572" s="336"/>
      <c r="AB572" s="336"/>
      <c r="AC572" s="336"/>
    </row>
    <row r="573" spans="4:29">
      <c r="D573" s="336"/>
      <c r="G573" s="336"/>
      <c r="H573" s="336"/>
      <c r="I573" s="336"/>
      <c r="J573" s="336"/>
      <c r="K573" s="336"/>
      <c r="L573" s="336"/>
      <c r="M573" s="336"/>
      <c r="N573" s="336"/>
      <c r="S573" s="336"/>
      <c r="V573" s="336"/>
      <c r="W573" s="336"/>
      <c r="X573" s="336"/>
      <c r="Y573" s="336"/>
      <c r="Z573" s="336"/>
      <c r="AA573" s="336"/>
      <c r="AB573" s="336"/>
      <c r="AC573" s="336"/>
    </row>
    <row r="574" spans="4:29">
      <c r="D574" s="336"/>
      <c r="G574" s="336"/>
      <c r="H574" s="336"/>
      <c r="I574" s="336"/>
      <c r="J574" s="336"/>
      <c r="K574" s="336"/>
      <c r="L574" s="336"/>
      <c r="M574" s="336"/>
      <c r="N574" s="336"/>
      <c r="S574" s="336"/>
      <c r="V574" s="336"/>
      <c r="W574" s="336"/>
      <c r="X574" s="336"/>
      <c r="Y574" s="336"/>
      <c r="Z574" s="336"/>
      <c r="AA574" s="336"/>
      <c r="AB574" s="336"/>
      <c r="AC574" s="336"/>
    </row>
    <row r="575" spans="4:29">
      <c r="D575" s="336"/>
      <c r="G575" s="336"/>
      <c r="H575" s="336"/>
      <c r="I575" s="336"/>
      <c r="J575" s="336"/>
      <c r="K575" s="336"/>
      <c r="L575" s="336"/>
      <c r="M575" s="336"/>
      <c r="N575" s="336"/>
      <c r="S575" s="336"/>
      <c r="V575" s="336"/>
      <c r="W575" s="336"/>
      <c r="X575" s="336"/>
      <c r="Y575" s="336"/>
      <c r="Z575" s="336"/>
      <c r="AA575" s="336"/>
      <c r="AB575" s="336"/>
      <c r="AC575" s="336"/>
    </row>
    <row r="576" spans="4:29">
      <c r="D576" s="336"/>
      <c r="G576" s="336"/>
      <c r="H576" s="336"/>
      <c r="I576" s="336"/>
      <c r="J576" s="336"/>
      <c r="K576" s="336"/>
      <c r="L576" s="336"/>
      <c r="M576" s="336"/>
      <c r="N576" s="336"/>
      <c r="S576" s="336"/>
      <c r="V576" s="336"/>
      <c r="W576" s="336"/>
      <c r="X576" s="336"/>
      <c r="Y576" s="336"/>
      <c r="Z576" s="336"/>
      <c r="AA576" s="336"/>
      <c r="AB576" s="336"/>
      <c r="AC576" s="336"/>
    </row>
    <row r="577" spans="4:29">
      <c r="D577" s="336"/>
      <c r="G577" s="336"/>
      <c r="H577" s="336"/>
      <c r="I577" s="336"/>
      <c r="J577" s="336"/>
      <c r="K577" s="336"/>
      <c r="L577" s="336"/>
      <c r="M577" s="336"/>
      <c r="N577" s="336"/>
      <c r="S577" s="336"/>
      <c r="V577" s="336"/>
      <c r="W577" s="336"/>
      <c r="X577" s="336"/>
      <c r="Y577" s="336"/>
      <c r="Z577" s="336"/>
      <c r="AA577" s="336"/>
      <c r="AB577" s="336"/>
      <c r="AC577" s="336"/>
    </row>
    <row r="578" spans="4:29">
      <c r="D578" s="336"/>
      <c r="G578" s="336"/>
      <c r="H578" s="336"/>
      <c r="I578" s="336"/>
      <c r="J578" s="336"/>
      <c r="K578" s="336"/>
      <c r="L578" s="336"/>
      <c r="M578" s="336"/>
      <c r="N578" s="336"/>
      <c r="S578" s="336"/>
      <c r="V578" s="336"/>
      <c r="W578" s="336"/>
      <c r="X578" s="336"/>
      <c r="Y578" s="336"/>
      <c r="Z578" s="336"/>
      <c r="AA578" s="336"/>
      <c r="AB578" s="336"/>
      <c r="AC578" s="336"/>
    </row>
    <row r="579" spans="4:29">
      <c r="D579" s="336"/>
      <c r="G579" s="336"/>
      <c r="H579" s="336"/>
      <c r="I579" s="336"/>
      <c r="J579" s="336"/>
      <c r="K579" s="336"/>
      <c r="L579" s="336"/>
      <c r="M579" s="336"/>
      <c r="N579" s="336"/>
      <c r="S579" s="336"/>
      <c r="V579" s="336"/>
      <c r="W579" s="336"/>
      <c r="X579" s="336"/>
      <c r="Y579" s="336"/>
      <c r="Z579" s="336"/>
      <c r="AA579" s="336"/>
      <c r="AB579" s="336"/>
      <c r="AC579" s="336"/>
    </row>
    <row r="580" spans="4:29">
      <c r="D580" s="336"/>
      <c r="G580" s="336"/>
      <c r="H580" s="336"/>
      <c r="I580" s="336"/>
      <c r="J580" s="336"/>
      <c r="K580" s="336"/>
      <c r="L580" s="336"/>
      <c r="M580" s="336"/>
      <c r="N580" s="336"/>
      <c r="S580" s="336"/>
      <c r="V580" s="336"/>
      <c r="W580" s="336"/>
      <c r="X580" s="336"/>
      <c r="Y580" s="336"/>
      <c r="Z580" s="336"/>
      <c r="AA580" s="336"/>
      <c r="AB580" s="336"/>
      <c r="AC580" s="336"/>
    </row>
    <row r="581" spans="4:29">
      <c r="D581" s="336"/>
      <c r="G581" s="336"/>
      <c r="H581" s="336"/>
      <c r="I581" s="336"/>
      <c r="J581" s="336"/>
      <c r="K581" s="336"/>
      <c r="L581" s="336"/>
      <c r="M581" s="336"/>
      <c r="N581" s="336"/>
      <c r="S581" s="336"/>
      <c r="V581" s="336"/>
      <c r="W581" s="336"/>
      <c r="X581" s="336"/>
      <c r="Y581" s="336"/>
      <c r="Z581" s="336"/>
      <c r="AA581" s="336"/>
      <c r="AB581" s="336"/>
      <c r="AC581" s="336"/>
    </row>
    <row r="582" spans="4:29">
      <c r="D582" s="336"/>
      <c r="G582" s="336"/>
      <c r="H582" s="336"/>
      <c r="I582" s="336"/>
      <c r="J582" s="336"/>
      <c r="K582" s="336"/>
      <c r="L582" s="336"/>
      <c r="M582" s="336"/>
      <c r="N582" s="336"/>
      <c r="S582" s="336"/>
      <c r="V582" s="336"/>
      <c r="W582" s="336"/>
      <c r="X582" s="336"/>
      <c r="Y582" s="336"/>
      <c r="Z582" s="336"/>
      <c r="AA582" s="336"/>
      <c r="AB582" s="336"/>
      <c r="AC582" s="336"/>
    </row>
    <row r="583" spans="4:29">
      <c r="D583" s="336"/>
      <c r="G583" s="336"/>
      <c r="H583" s="336"/>
      <c r="I583" s="336"/>
      <c r="J583" s="336"/>
      <c r="K583" s="336"/>
      <c r="L583" s="336"/>
      <c r="M583" s="336"/>
      <c r="N583" s="336"/>
      <c r="S583" s="336"/>
      <c r="V583" s="336"/>
      <c r="W583" s="336"/>
      <c r="X583" s="336"/>
      <c r="Y583" s="336"/>
      <c r="Z583" s="336"/>
      <c r="AA583" s="336"/>
      <c r="AB583" s="336"/>
      <c r="AC583" s="336"/>
    </row>
    <row r="584" spans="4:29">
      <c r="D584" s="336"/>
      <c r="G584" s="336"/>
      <c r="H584" s="336"/>
      <c r="I584" s="336"/>
      <c r="J584" s="336"/>
      <c r="K584" s="336"/>
      <c r="L584" s="336"/>
      <c r="M584" s="336"/>
      <c r="N584" s="336"/>
      <c r="S584" s="336"/>
      <c r="V584" s="336"/>
      <c r="W584" s="336"/>
      <c r="X584" s="336"/>
      <c r="Y584" s="336"/>
      <c r="Z584" s="336"/>
      <c r="AA584" s="336"/>
      <c r="AB584" s="336"/>
      <c r="AC584" s="336"/>
    </row>
    <row r="585" spans="4:29">
      <c r="D585" s="336"/>
      <c r="G585" s="336"/>
      <c r="H585" s="336"/>
      <c r="I585" s="336"/>
      <c r="J585" s="336"/>
      <c r="K585" s="336"/>
      <c r="L585" s="336"/>
      <c r="M585" s="336"/>
      <c r="N585" s="336"/>
      <c r="S585" s="336"/>
      <c r="V585" s="336"/>
      <c r="W585" s="336"/>
      <c r="X585" s="336"/>
      <c r="Y585" s="336"/>
      <c r="Z585" s="336"/>
      <c r="AA585" s="336"/>
      <c r="AB585" s="336"/>
      <c r="AC585" s="336"/>
    </row>
    <row r="586" spans="4:29">
      <c r="D586" s="336"/>
      <c r="G586" s="336"/>
      <c r="H586" s="336"/>
      <c r="I586" s="336"/>
      <c r="J586" s="336"/>
      <c r="K586" s="336"/>
      <c r="L586" s="336"/>
      <c r="M586" s="336"/>
      <c r="N586" s="336"/>
      <c r="S586" s="336"/>
      <c r="V586" s="336"/>
      <c r="W586" s="336"/>
      <c r="X586" s="336"/>
      <c r="Y586" s="336"/>
      <c r="Z586" s="336"/>
      <c r="AA586" s="336"/>
      <c r="AB586" s="336"/>
      <c r="AC586" s="336"/>
    </row>
    <row r="587" spans="4:29">
      <c r="D587" s="336"/>
      <c r="G587" s="336"/>
      <c r="H587" s="336"/>
      <c r="I587" s="336"/>
      <c r="J587" s="336"/>
      <c r="K587" s="336"/>
      <c r="L587" s="336"/>
      <c r="M587" s="336"/>
      <c r="N587" s="336"/>
      <c r="S587" s="336"/>
      <c r="V587" s="336"/>
      <c r="W587" s="336"/>
      <c r="X587" s="336"/>
      <c r="Y587" s="336"/>
      <c r="Z587" s="336"/>
      <c r="AA587" s="336"/>
      <c r="AB587" s="336"/>
      <c r="AC587" s="336"/>
    </row>
    <row r="588" spans="4:29">
      <c r="D588" s="336"/>
      <c r="G588" s="336"/>
      <c r="H588" s="336"/>
      <c r="I588" s="336"/>
      <c r="J588" s="336"/>
      <c r="K588" s="336"/>
      <c r="L588" s="336"/>
      <c r="M588" s="336"/>
      <c r="N588" s="336"/>
      <c r="S588" s="336"/>
      <c r="V588" s="336"/>
      <c r="W588" s="336"/>
      <c r="X588" s="336"/>
      <c r="Y588" s="336"/>
      <c r="Z588" s="336"/>
      <c r="AA588" s="336"/>
      <c r="AB588" s="336"/>
      <c r="AC588" s="336"/>
    </row>
    <row r="589" spans="4:29">
      <c r="D589" s="336"/>
      <c r="G589" s="336"/>
      <c r="H589" s="336"/>
      <c r="I589" s="336"/>
      <c r="J589" s="336"/>
      <c r="K589" s="336"/>
      <c r="L589" s="336"/>
      <c r="M589" s="336"/>
      <c r="N589" s="336"/>
      <c r="S589" s="336"/>
      <c r="V589" s="336"/>
      <c r="W589" s="336"/>
      <c r="X589" s="336"/>
      <c r="Y589" s="336"/>
      <c r="Z589" s="336"/>
      <c r="AA589" s="336"/>
      <c r="AB589" s="336"/>
      <c r="AC589" s="336"/>
    </row>
    <row r="590" spans="4:29">
      <c r="D590" s="336"/>
      <c r="G590" s="336"/>
      <c r="H590" s="336"/>
      <c r="I590" s="336"/>
      <c r="J590" s="336"/>
      <c r="K590" s="336"/>
      <c r="L590" s="336"/>
      <c r="M590" s="336"/>
      <c r="N590" s="336"/>
      <c r="S590" s="336"/>
      <c r="V590" s="336"/>
      <c r="W590" s="336"/>
      <c r="X590" s="336"/>
      <c r="Y590" s="336"/>
      <c r="Z590" s="336"/>
      <c r="AA590" s="336"/>
      <c r="AB590" s="336"/>
      <c r="AC590" s="336"/>
    </row>
    <row r="591" spans="4:29">
      <c r="D591" s="336"/>
      <c r="G591" s="336"/>
      <c r="H591" s="336"/>
      <c r="I591" s="336"/>
      <c r="J591" s="336"/>
      <c r="K591" s="336"/>
      <c r="L591" s="336"/>
      <c r="M591" s="336"/>
      <c r="N591" s="336"/>
      <c r="S591" s="336"/>
      <c r="V591" s="336"/>
      <c r="W591" s="336"/>
      <c r="X591" s="336"/>
      <c r="Y591" s="336"/>
      <c r="Z591" s="336"/>
      <c r="AA591" s="336"/>
      <c r="AB591" s="336"/>
      <c r="AC591" s="336"/>
    </row>
    <row r="592" spans="4:29">
      <c r="D592" s="336"/>
      <c r="G592" s="336"/>
      <c r="H592" s="336"/>
      <c r="I592" s="336"/>
      <c r="J592" s="336"/>
      <c r="K592" s="336"/>
      <c r="L592" s="336"/>
      <c r="M592" s="336"/>
      <c r="N592" s="336"/>
      <c r="S592" s="336"/>
      <c r="V592" s="336"/>
      <c r="W592" s="336"/>
      <c r="X592" s="336"/>
      <c r="Y592" s="336"/>
      <c r="Z592" s="336"/>
      <c r="AA592" s="336"/>
      <c r="AB592" s="336"/>
      <c r="AC592" s="336"/>
    </row>
    <row r="593" spans="4:29">
      <c r="D593" s="336"/>
      <c r="G593" s="336"/>
      <c r="H593" s="336"/>
      <c r="I593" s="336"/>
      <c r="J593" s="336"/>
      <c r="K593" s="336"/>
      <c r="L593" s="336"/>
      <c r="M593" s="336"/>
      <c r="N593" s="336"/>
      <c r="S593" s="336"/>
      <c r="V593" s="336"/>
      <c r="W593" s="336"/>
      <c r="X593" s="336"/>
      <c r="Y593" s="336"/>
      <c r="Z593" s="336"/>
      <c r="AA593" s="336"/>
      <c r="AB593" s="336"/>
      <c r="AC593" s="336"/>
    </row>
    <row r="594" spans="4:29">
      <c r="D594" s="336"/>
      <c r="G594" s="336"/>
      <c r="H594" s="336"/>
      <c r="I594" s="336"/>
      <c r="J594" s="336"/>
      <c r="K594" s="336"/>
      <c r="L594" s="336"/>
      <c r="M594" s="336"/>
      <c r="N594" s="336"/>
      <c r="S594" s="336"/>
      <c r="V594" s="336"/>
      <c r="W594" s="336"/>
      <c r="X594" s="336"/>
      <c r="Y594" s="336"/>
      <c r="Z594" s="336"/>
      <c r="AA594" s="336"/>
      <c r="AB594" s="336"/>
      <c r="AC594" s="336"/>
    </row>
    <row r="595" spans="4:29">
      <c r="D595" s="336"/>
      <c r="G595" s="336"/>
      <c r="H595" s="336"/>
      <c r="I595" s="336"/>
      <c r="J595" s="336"/>
      <c r="K595" s="336"/>
      <c r="L595" s="336"/>
      <c r="M595" s="336"/>
      <c r="N595" s="336"/>
      <c r="S595" s="336"/>
      <c r="V595" s="336"/>
      <c r="W595" s="336"/>
      <c r="X595" s="336"/>
      <c r="Y595" s="336"/>
      <c r="Z595" s="336"/>
      <c r="AA595" s="336"/>
      <c r="AB595" s="336"/>
      <c r="AC595" s="336"/>
    </row>
    <row r="596" spans="4:29">
      <c r="D596" s="336"/>
      <c r="G596" s="336"/>
      <c r="H596" s="336"/>
      <c r="I596" s="336"/>
      <c r="J596" s="336"/>
      <c r="K596" s="336"/>
      <c r="L596" s="336"/>
      <c r="M596" s="336"/>
      <c r="N596" s="336"/>
      <c r="S596" s="336"/>
      <c r="V596" s="336"/>
      <c r="W596" s="336"/>
      <c r="X596" s="336"/>
      <c r="Y596" s="336"/>
      <c r="Z596" s="336"/>
      <c r="AA596" s="336"/>
      <c r="AB596" s="336"/>
      <c r="AC596" s="336"/>
    </row>
    <row r="597" spans="4:29">
      <c r="D597" s="336"/>
      <c r="G597" s="336"/>
      <c r="H597" s="336"/>
      <c r="I597" s="336"/>
      <c r="J597" s="336"/>
      <c r="K597" s="336"/>
      <c r="L597" s="336"/>
      <c r="M597" s="336"/>
      <c r="N597" s="336"/>
      <c r="S597" s="336"/>
      <c r="V597" s="336"/>
      <c r="W597" s="336"/>
      <c r="X597" s="336"/>
      <c r="Y597" s="336"/>
      <c r="Z597" s="336"/>
      <c r="AA597" s="336"/>
      <c r="AB597" s="336"/>
      <c r="AC597" s="336"/>
    </row>
    <row r="598" spans="4:29">
      <c r="D598" s="336"/>
      <c r="G598" s="336"/>
      <c r="H598" s="336"/>
      <c r="I598" s="336"/>
      <c r="J598" s="336"/>
      <c r="K598" s="336"/>
      <c r="L598" s="336"/>
      <c r="M598" s="336"/>
      <c r="N598" s="336"/>
      <c r="S598" s="336"/>
      <c r="V598" s="336"/>
      <c r="W598" s="336"/>
      <c r="X598" s="336"/>
      <c r="Y598" s="336"/>
      <c r="Z598" s="336"/>
      <c r="AA598" s="336"/>
      <c r="AB598" s="336"/>
      <c r="AC598" s="336"/>
    </row>
    <row r="599" spans="4:29">
      <c r="D599" s="336"/>
      <c r="G599" s="336"/>
      <c r="H599" s="336"/>
      <c r="I599" s="336"/>
      <c r="J599" s="336"/>
      <c r="K599" s="336"/>
      <c r="L599" s="336"/>
      <c r="M599" s="336"/>
      <c r="N599" s="336"/>
      <c r="S599" s="336"/>
      <c r="V599" s="336"/>
      <c r="W599" s="336"/>
      <c r="X599" s="336"/>
      <c r="Y599" s="336"/>
      <c r="Z599" s="336"/>
      <c r="AA599" s="336"/>
      <c r="AB599" s="336"/>
      <c r="AC599" s="336"/>
    </row>
    <row r="600" spans="4:29">
      <c r="D600" s="336"/>
      <c r="G600" s="336"/>
      <c r="H600" s="336"/>
      <c r="I600" s="336"/>
      <c r="J600" s="336"/>
      <c r="K600" s="336"/>
      <c r="L600" s="336"/>
      <c r="M600" s="336"/>
      <c r="N600" s="336"/>
      <c r="S600" s="336"/>
      <c r="V600" s="336"/>
      <c r="W600" s="336"/>
      <c r="X600" s="336"/>
      <c r="Y600" s="336"/>
      <c r="Z600" s="336"/>
      <c r="AA600" s="336"/>
      <c r="AB600" s="336"/>
      <c r="AC600" s="336"/>
    </row>
    <row r="601" spans="4:29">
      <c r="D601" s="336"/>
      <c r="G601" s="336"/>
      <c r="H601" s="336"/>
      <c r="I601" s="336"/>
      <c r="J601" s="336"/>
      <c r="K601" s="336"/>
      <c r="L601" s="336"/>
      <c r="M601" s="336"/>
      <c r="N601" s="336"/>
      <c r="S601" s="336"/>
      <c r="V601" s="336"/>
      <c r="W601" s="336"/>
      <c r="X601" s="336"/>
      <c r="Y601" s="336"/>
      <c r="Z601" s="336"/>
      <c r="AA601" s="336"/>
      <c r="AB601" s="336"/>
      <c r="AC601" s="336"/>
    </row>
    <row r="602" spans="4:29">
      <c r="D602" s="336"/>
      <c r="G602" s="336"/>
      <c r="H602" s="336"/>
      <c r="I602" s="336"/>
      <c r="J602" s="336"/>
      <c r="K602" s="336"/>
      <c r="L602" s="336"/>
      <c r="M602" s="336"/>
      <c r="N602" s="336"/>
      <c r="S602" s="336"/>
      <c r="V602" s="336"/>
      <c r="W602" s="336"/>
      <c r="X602" s="336"/>
      <c r="Y602" s="336"/>
      <c r="Z602" s="336"/>
      <c r="AA602" s="336"/>
      <c r="AB602" s="336"/>
      <c r="AC602" s="336"/>
    </row>
    <row r="603" spans="4:29">
      <c r="D603" s="336"/>
      <c r="G603" s="336"/>
      <c r="H603" s="336"/>
      <c r="I603" s="336"/>
      <c r="J603" s="336"/>
      <c r="K603" s="336"/>
      <c r="L603" s="336"/>
      <c r="M603" s="336"/>
      <c r="N603" s="336"/>
      <c r="S603" s="336"/>
      <c r="V603" s="336"/>
      <c r="W603" s="336"/>
      <c r="X603" s="336"/>
      <c r="Y603" s="336"/>
      <c r="Z603" s="336"/>
      <c r="AA603" s="336"/>
      <c r="AB603" s="336"/>
      <c r="AC603" s="336"/>
    </row>
    <row r="604" spans="4:29">
      <c r="D604" s="336"/>
      <c r="G604" s="336"/>
      <c r="H604" s="336"/>
      <c r="I604" s="336"/>
      <c r="J604" s="336"/>
      <c r="K604" s="336"/>
      <c r="L604" s="336"/>
      <c r="M604" s="336"/>
      <c r="N604" s="336"/>
      <c r="S604" s="336"/>
      <c r="V604" s="336"/>
      <c r="W604" s="336"/>
      <c r="X604" s="336"/>
      <c r="Y604" s="336"/>
      <c r="Z604" s="336"/>
      <c r="AA604" s="336"/>
      <c r="AB604" s="336"/>
      <c r="AC604" s="336"/>
    </row>
    <row r="605" spans="4:29">
      <c r="D605" s="336"/>
      <c r="G605" s="336"/>
      <c r="H605" s="336"/>
      <c r="I605" s="336"/>
      <c r="J605" s="336"/>
      <c r="K605" s="336"/>
      <c r="L605" s="336"/>
      <c r="M605" s="336"/>
      <c r="N605" s="336"/>
      <c r="S605" s="336"/>
      <c r="V605" s="336"/>
      <c r="W605" s="336"/>
      <c r="X605" s="336"/>
      <c r="Y605" s="336"/>
      <c r="Z605" s="336"/>
      <c r="AA605" s="336"/>
      <c r="AB605" s="336"/>
      <c r="AC605" s="336"/>
    </row>
    <row r="606" spans="4:29">
      <c r="D606" s="336"/>
      <c r="G606" s="336"/>
      <c r="H606" s="336"/>
      <c r="I606" s="336"/>
      <c r="J606" s="336"/>
      <c r="K606" s="336"/>
      <c r="L606" s="336"/>
      <c r="M606" s="336"/>
      <c r="N606" s="336"/>
      <c r="S606" s="336"/>
      <c r="V606" s="336"/>
      <c r="W606" s="336"/>
      <c r="X606" s="336"/>
      <c r="Y606" s="336"/>
      <c r="Z606" s="336"/>
      <c r="AA606" s="336"/>
      <c r="AB606" s="336"/>
      <c r="AC606" s="336"/>
    </row>
    <row r="607" spans="4:29">
      <c r="D607" s="336"/>
      <c r="G607" s="336"/>
      <c r="H607" s="336"/>
      <c r="I607" s="336"/>
      <c r="J607" s="336"/>
      <c r="K607" s="336"/>
      <c r="L607" s="336"/>
      <c r="M607" s="336"/>
      <c r="N607" s="336"/>
      <c r="S607" s="336"/>
      <c r="V607" s="336"/>
      <c r="W607" s="336"/>
      <c r="X607" s="336"/>
      <c r="Y607" s="336"/>
      <c r="Z607" s="336"/>
      <c r="AA607" s="336"/>
      <c r="AB607" s="336"/>
      <c r="AC607" s="336"/>
    </row>
    <row r="608" spans="4:29">
      <c r="D608" s="336"/>
      <c r="G608" s="336"/>
      <c r="H608" s="336"/>
      <c r="I608" s="336"/>
      <c r="J608" s="336"/>
      <c r="K608" s="336"/>
      <c r="L608" s="336"/>
      <c r="M608" s="336"/>
      <c r="N608" s="336"/>
      <c r="S608" s="336"/>
      <c r="V608" s="336"/>
      <c r="W608" s="336"/>
      <c r="X608" s="336"/>
      <c r="Y608" s="336"/>
      <c r="Z608" s="336"/>
      <c r="AA608" s="336"/>
      <c r="AB608" s="336"/>
      <c r="AC608" s="336"/>
    </row>
    <row r="609" spans="4:29">
      <c r="D609" s="336"/>
      <c r="G609" s="336"/>
      <c r="H609" s="336"/>
      <c r="I609" s="336"/>
      <c r="J609" s="336"/>
      <c r="K609" s="336"/>
      <c r="L609" s="336"/>
      <c r="M609" s="336"/>
      <c r="N609" s="336"/>
      <c r="S609" s="336"/>
      <c r="V609" s="336"/>
      <c r="W609" s="336"/>
      <c r="X609" s="336"/>
      <c r="Y609" s="336"/>
      <c r="Z609" s="336"/>
      <c r="AA609" s="336"/>
      <c r="AB609" s="336"/>
      <c r="AC609" s="336"/>
    </row>
    <row r="610" spans="4:29">
      <c r="D610" s="336"/>
      <c r="G610" s="336"/>
      <c r="H610" s="336"/>
      <c r="I610" s="336"/>
      <c r="J610" s="336"/>
      <c r="K610" s="336"/>
      <c r="L610" s="336"/>
      <c r="M610" s="336"/>
      <c r="N610" s="336"/>
      <c r="S610" s="336"/>
      <c r="V610" s="336"/>
      <c r="W610" s="336"/>
      <c r="X610" s="336"/>
      <c r="Y610" s="336"/>
      <c r="Z610" s="336"/>
      <c r="AA610" s="336"/>
      <c r="AB610" s="336"/>
      <c r="AC610" s="336"/>
    </row>
    <row r="611" spans="4:29">
      <c r="D611" s="336"/>
      <c r="G611" s="336"/>
      <c r="H611" s="336"/>
      <c r="I611" s="336"/>
      <c r="J611" s="336"/>
      <c r="K611" s="336"/>
      <c r="L611" s="336"/>
      <c r="M611" s="336"/>
      <c r="N611" s="336"/>
      <c r="S611" s="336"/>
      <c r="V611" s="336"/>
      <c r="W611" s="336"/>
      <c r="X611" s="336"/>
      <c r="Y611" s="336"/>
      <c r="Z611" s="336"/>
      <c r="AA611" s="336"/>
      <c r="AB611" s="336"/>
      <c r="AC611" s="336"/>
    </row>
    <row r="612" spans="4:29">
      <c r="D612" s="336"/>
      <c r="G612" s="336"/>
      <c r="H612" s="336"/>
      <c r="I612" s="336"/>
      <c r="J612" s="336"/>
      <c r="K612" s="336"/>
      <c r="L612" s="336"/>
      <c r="M612" s="336"/>
      <c r="N612" s="336"/>
      <c r="S612" s="336"/>
      <c r="V612" s="336"/>
      <c r="W612" s="336"/>
      <c r="X612" s="336"/>
      <c r="Y612" s="336"/>
      <c r="Z612" s="336"/>
      <c r="AA612" s="336"/>
      <c r="AB612" s="336"/>
      <c r="AC612" s="336"/>
    </row>
    <row r="613" spans="4:29">
      <c r="D613" s="336"/>
      <c r="G613" s="336"/>
      <c r="H613" s="336"/>
      <c r="I613" s="336"/>
      <c r="J613" s="336"/>
      <c r="K613" s="336"/>
      <c r="L613" s="336"/>
      <c r="M613" s="336"/>
      <c r="N613" s="336"/>
      <c r="S613" s="336"/>
      <c r="V613" s="336"/>
      <c r="W613" s="336"/>
      <c r="X613" s="336"/>
      <c r="Y613" s="336"/>
      <c r="Z613" s="336"/>
      <c r="AA613" s="336"/>
      <c r="AB613" s="336"/>
      <c r="AC613" s="336"/>
    </row>
    <row r="614" spans="4:29">
      <c r="D614" s="336"/>
      <c r="G614" s="336"/>
      <c r="H614" s="336"/>
      <c r="I614" s="336"/>
      <c r="J614" s="336"/>
      <c r="K614" s="336"/>
      <c r="L614" s="336"/>
      <c r="M614" s="336"/>
      <c r="N614" s="336"/>
      <c r="S614" s="336"/>
      <c r="V614" s="336"/>
      <c r="W614" s="336"/>
      <c r="X614" s="336"/>
      <c r="Y614" s="336"/>
      <c r="Z614" s="336"/>
      <c r="AA614" s="336"/>
      <c r="AB614" s="336"/>
      <c r="AC614" s="336"/>
    </row>
    <row r="615" spans="4:29">
      <c r="D615" s="336"/>
      <c r="G615" s="336"/>
      <c r="H615" s="336"/>
      <c r="I615" s="336"/>
      <c r="J615" s="336"/>
      <c r="K615" s="336"/>
      <c r="L615" s="336"/>
      <c r="M615" s="336"/>
      <c r="N615" s="336"/>
      <c r="S615" s="336"/>
      <c r="V615" s="336"/>
      <c r="W615" s="336"/>
      <c r="X615" s="336"/>
      <c r="Y615" s="336"/>
      <c r="Z615" s="336"/>
      <c r="AA615" s="336"/>
      <c r="AB615" s="336"/>
      <c r="AC615" s="336"/>
    </row>
    <row r="616" spans="4:29">
      <c r="D616" s="336"/>
      <c r="G616" s="336"/>
      <c r="H616" s="336"/>
      <c r="I616" s="336"/>
      <c r="J616" s="336"/>
      <c r="K616" s="336"/>
      <c r="L616" s="336"/>
      <c r="M616" s="336"/>
      <c r="N616" s="336"/>
      <c r="S616" s="336"/>
      <c r="V616" s="336"/>
      <c r="W616" s="336"/>
      <c r="X616" s="336"/>
      <c r="Y616" s="336"/>
      <c r="Z616" s="336"/>
      <c r="AA616" s="336"/>
      <c r="AB616" s="336"/>
      <c r="AC616" s="336"/>
    </row>
    <row r="617" spans="4:29">
      <c r="D617" s="336"/>
      <c r="G617" s="336"/>
      <c r="H617" s="336"/>
      <c r="I617" s="336"/>
      <c r="J617" s="336"/>
      <c r="K617" s="336"/>
      <c r="L617" s="336"/>
      <c r="M617" s="336"/>
      <c r="N617" s="336"/>
      <c r="S617" s="336"/>
      <c r="V617" s="336"/>
      <c r="W617" s="336"/>
      <c r="X617" s="336"/>
      <c r="Y617" s="336"/>
      <c r="Z617" s="336"/>
      <c r="AA617" s="336"/>
      <c r="AB617" s="336"/>
      <c r="AC617" s="336"/>
    </row>
    <row r="618" spans="4:29">
      <c r="D618" s="336"/>
      <c r="G618" s="336"/>
      <c r="H618" s="336"/>
      <c r="I618" s="336"/>
      <c r="J618" s="336"/>
      <c r="K618" s="336"/>
      <c r="L618" s="336"/>
      <c r="M618" s="336"/>
      <c r="N618" s="336"/>
      <c r="S618" s="336"/>
      <c r="V618" s="336"/>
      <c r="W618" s="336"/>
      <c r="X618" s="336"/>
      <c r="Y618" s="336"/>
      <c r="Z618" s="336"/>
      <c r="AA618" s="336"/>
      <c r="AB618" s="336"/>
      <c r="AC618" s="336"/>
    </row>
    <row r="619" spans="4:29">
      <c r="D619" s="336"/>
      <c r="G619" s="336"/>
      <c r="H619" s="336"/>
      <c r="I619" s="336"/>
      <c r="J619" s="336"/>
      <c r="K619" s="336"/>
      <c r="L619" s="336"/>
      <c r="M619" s="336"/>
      <c r="N619" s="336"/>
      <c r="S619" s="336"/>
      <c r="V619" s="336"/>
      <c r="W619" s="336"/>
      <c r="X619" s="336"/>
      <c r="Y619" s="336"/>
      <c r="Z619" s="336"/>
      <c r="AA619" s="336"/>
      <c r="AB619" s="336"/>
      <c r="AC619" s="336"/>
    </row>
    <row r="620" spans="4:29">
      <c r="D620" s="336"/>
      <c r="G620" s="336"/>
      <c r="H620" s="336"/>
      <c r="I620" s="336"/>
      <c r="J620" s="336"/>
      <c r="K620" s="336"/>
      <c r="L620" s="336"/>
      <c r="M620" s="336"/>
      <c r="N620" s="336"/>
      <c r="S620" s="336"/>
      <c r="V620" s="336"/>
      <c r="W620" s="336"/>
      <c r="X620" s="336"/>
      <c r="Y620" s="336"/>
      <c r="Z620" s="336"/>
      <c r="AA620" s="336"/>
      <c r="AB620" s="336"/>
      <c r="AC620" s="336"/>
    </row>
    <row r="621" spans="4:29">
      <c r="D621" s="336"/>
      <c r="G621" s="336"/>
      <c r="H621" s="336"/>
      <c r="I621" s="336"/>
      <c r="J621" s="336"/>
      <c r="K621" s="336"/>
      <c r="L621" s="336"/>
      <c r="M621" s="336"/>
      <c r="N621" s="336"/>
      <c r="S621" s="336"/>
      <c r="V621" s="336"/>
      <c r="W621" s="336"/>
      <c r="X621" s="336"/>
      <c r="Y621" s="336"/>
      <c r="Z621" s="336"/>
      <c r="AA621" s="336"/>
      <c r="AB621" s="336"/>
      <c r="AC621" s="336"/>
    </row>
    <row r="622" spans="4:29">
      <c r="D622" s="336"/>
      <c r="G622" s="336"/>
      <c r="H622" s="336"/>
      <c r="I622" s="336"/>
      <c r="J622" s="336"/>
      <c r="K622" s="336"/>
      <c r="L622" s="336"/>
      <c r="M622" s="336"/>
      <c r="N622" s="336"/>
      <c r="S622" s="336"/>
      <c r="V622" s="336"/>
      <c r="W622" s="336"/>
      <c r="X622" s="336"/>
      <c r="Y622" s="336"/>
      <c r="Z622" s="336"/>
      <c r="AA622" s="336"/>
      <c r="AB622" s="336"/>
      <c r="AC622" s="336"/>
    </row>
    <row r="623" spans="4:29">
      <c r="D623" s="336"/>
      <c r="G623" s="336"/>
      <c r="H623" s="336"/>
      <c r="I623" s="336"/>
      <c r="J623" s="336"/>
      <c r="K623" s="336"/>
      <c r="L623" s="336"/>
      <c r="M623" s="336"/>
      <c r="N623" s="336"/>
      <c r="S623" s="336"/>
      <c r="V623" s="336"/>
      <c r="W623" s="336"/>
      <c r="X623" s="336"/>
      <c r="Y623" s="336"/>
      <c r="Z623" s="336"/>
      <c r="AA623" s="336"/>
      <c r="AB623" s="336"/>
      <c r="AC623" s="336"/>
    </row>
    <row r="624" spans="4:29">
      <c r="D624" s="336"/>
      <c r="G624" s="336"/>
      <c r="H624" s="336"/>
      <c r="I624" s="336"/>
      <c r="J624" s="336"/>
      <c r="K624" s="336"/>
      <c r="L624" s="336"/>
      <c r="M624" s="336"/>
      <c r="N624" s="336"/>
      <c r="S624" s="336"/>
      <c r="V624" s="336"/>
      <c r="W624" s="336"/>
      <c r="X624" s="336"/>
      <c r="Y624" s="336"/>
      <c r="Z624" s="336"/>
      <c r="AA624" s="336"/>
      <c r="AB624" s="336"/>
      <c r="AC624" s="336"/>
    </row>
    <row r="625" spans="4:29">
      <c r="D625" s="336"/>
      <c r="G625" s="336"/>
      <c r="H625" s="336"/>
      <c r="I625" s="336"/>
      <c r="J625" s="336"/>
      <c r="K625" s="336"/>
      <c r="L625" s="336"/>
      <c r="M625" s="336"/>
      <c r="N625" s="336"/>
      <c r="S625" s="336"/>
      <c r="V625" s="336"/>
      <c r="W625" s="336"/>
      <c r="X625" s="336"/>
      <c r="Y625" s="336"/>
      <c r="Z625" s="336"/>
      <c r="AA625" s="336"/>
      <c r="AB625" s="336"/>
      <c r="AC625" s="336"/>
    </row>
    <row r="626" spans="4:29">
      <c r="D626" s="336"/>
      <c r="G626" s="336"/>
      <c r="H626" s="336"/>
      <c r="I626" s="336"/>
      <c r="J626" s="336"/>
      <c r="K626" s="336"/>
      <c r="L626" s="336"/>
      <c r="M626" s="336"/>
      <c r="N626" s="336"/>
      <c r="S626" s="336"/>
      <c r="V626" s="336"/>
      <c r="W626" s="336"/>
      <c r="X626" s="336"/>
      <c r="Y626" s="336"/>
      <c r="Z626" s="336"/>
      <c r="AA626" s="336"/>
      <c r="AB626" s="336"/>
      <c r="AC626" s="336"/>
    </row>
    <row r="627" spans="4:29">
      <c r="D627" s="336"/>
      <c r="G627" s="336"/>
      <c r="H627" s="336"/>
      <c r="I627" s="336"/>
      <c r="J627" s="336"/>
      <c r="K627" s="336"/>
      <c r="L627" s="336"/>
      <c r="M627" s="336"/>
      <c r="N627" s="336"/>
      <c r="S627" s="336"/>
      <c r="V627" s="336"/>
      <c r="W627" s="336"/>
      <c r="X627" s="336"/>
      <c r="Y627" s="336"/>
      <c r="Z627" s="336"/>
      <c r="AA627" s="336"/>
      <c r="AB627" s="336"/>
      <c r="AC627" s="336"/>
    </row>
    <row r="628" spans="4:29">
      <c r="D628" s="336"/>
      <c r="G628" s="336"/>
      <c r="H628" s="336"/>
      <c r="I628" s="336"/>
      <c r="J628" s="336"/>
      <c r="K628" s="336"/>
      <c r="L628" s="336"/>
      <c r="M628" s="336"/>
      <c r="N628" s="336"/>
      <c r="S628" s="336"/>
      <c r="V628" s="336"/>
      <c r="W628" s="336"/>
      <c r="X628" s="336"/>
      <c r="Y628" s="336"/>
      <c r="Z628" s="336"/>
      <c r="AA628" s="336"/>
      <c r="AB628" s="336"/>
      <c r="AC628" s="336"/>
    </row>
    <row r="629" spans="4:29">
      <c r="D629" s="336"/>
      <c r="G629" s="336"/>
      <c r="H629" s="336"/>
      <c r="I629" s="336"/>
      <c r="J629" s="336"/>
      <c r="K629" s="336"/>
      <c r="L629" s="336"/>
      <c r="M629" s="336"/>
      <c r="N629" s="336"/>
      <c r="S629" s="336"/>
      <c r="V629" s="336"/>
      <c r="W629" s="336"/>
      <c r="X629" s="336"/>
      <c r="Y629" s="336"/>
      <c r="Z629" s="336"/>
      <c r="AA629" s="336"/>
      <c r="AB629" s="336"/>
      <c r="AC629" s="336"/>
    </row>
    <row r="630" spans="4:29">
      <c r="D630" s="336"/>
      <c r="G630" s="336"/>
      <c r="H630" s="336"/>
      <c r="I630" s="336"/>
      <c r="J630" s="336"/>
      <c r="K630" s="336"/>
      <c r="L630" s="336"/>
      <c r="M630" s="336"/>
      <c r="N630" s="336"/>
      <c r="S630" s="336"/>
      <c r="V630" s="336"/>
      <c r="W630" s="336"/>
      <c r="X630" s="336"/>
      <c r="Y630" s="336"/>
      <c r="Z630" s="336"/>
      <c r="AA630" s="336"/>
      <c r="AB630" s="336"/>
      <c r="AC630" s="336"/>
    </row>
    <row r="631" spans="4:29">
      <c r="D631" s="336"/>
      <c r="G631" s="336"/>
      <c r="H631" s="336"/>
      <c r="I631" s="336"/>
      <c r="J631" s="336"/>
      <c r="K631" s="336"/>
      <c r="L631" s="336"/>
      <c r="M631" s="336"/>
      <c r="N631" s="336"/>
      <c r="S631" s="336"/>
      <c r="V631" s="336"/>
      <c r="W631" s="336"/>
      <c r="X631" s="336"/>
      <c r="Y631" s="336"/>
      <c r="Z631" s="336"/>
      <c r="AA631" s="336"/>
      <c r="AB631" s="336"/>
      <c r="AC631" s="336"/>
    </row>
    <row r="632" spans="4:29">
      <c r="D632" s="336"/>
      <c r="G632" s="336"/>
      <c r="H632" s="336"/>
      <c r="I632" s="336"/>
      <c r="J632" s="336"/>
      <c r="K632" s="336"/>
      <c r="L632" s="336"/>
      <c r="M632" s="336"/>
      <c r="N632" s="336"/>
      <c r="S632" s="336"/>
      <c r="V632" s="336"/>
      <c r="W632" s="336"/>
      <c r="X632" s="336"/>
      <c r="Y632" s="336"/>
      <c r="Z632" s="336"/>
      <c r="AA632" s="336"/>
      <c r="AB632" s="336"/>
      <c r="AC632" s="336"/>
    </row>
    <row r="633" spans="4:29">
      <c r="D633" s="336"/>
      <c r="G633" s="336"/>
      <c r="H633" s="336"/>
      <c r="I633" s="336"/>
      <c r="J633" s="336"/>
      <c r="K633" s="336"/>
      <c r="L633" s="336"/>
      <c r="M633" s="336"/>
      <c r="N633" s="336"/>
      <c r="S633" s="336"/>
      <c r="V633" s="336"/>
      <c r="W633" s="336"/>
      <c r="X633" s="336"/>
      <c r="Y633" s="336"/>
      <c r="Z633" s="336"/>
      <c r="AA633" s="336"/>
      <c r="AB633" s="336"/>
      <c r="AC633" s="336"/>
    </row>
    <row r="634" spans="4:29">
      <c r="D634" s="336"/>
      <c r="G634" s="336"/>
      <c r="H634" s="336"/>
      <c r="I634" s="336"/>
      <c r="J634" s="336"/>
      <c r="K634" s="336"/>
      <c r="L634" s="336"/>
      <c r="M634" s="336"/>
      <c r="N634" s="336"/>
      <c r="S634" s="336"/>
      <c r="V634" s="336"/>
      <c r="W634" s="336"/>
      <c r="X634" s="336"/>
      <c r="Y634" s="336"/>
      <c r="Z634" s="336"/>
      <c r="AA634" s="336"/>
      <c r="AB634" s="336"/>
      <c r="AC634" s="336"/>
    </row>
    <row r="635" spans="4:29">
      <c r="D635" s="336"/>
      <c r="G635" s="336"/>
      <c r="H635" s="336"/>
      <c r="I635" s="336"/>
      <c r="J635" s="336"/>
      <c r="K635" s="336"/>
      <c r="L635" s="336"/>
      <c r="M635" s="336"/>
      <c r="N635" s="336"/>
      <c r="S635" s="336"/>
      <c r="V635" s="336"/>
      <c r="W635" s="336"/>
      <c r="X635" s="336"/>
      <c r="Y635" s="336"/>
      <c r="Z635" s="336"/>
      <c r="AA635" s="336"/>
      <c r="AB635" s="336"/>
      <c r="AC635" s="336"/>
    </row>
    <row r="636" spans="4:29">
      <c r="D636" s="336"/>
      <c r="G636" s="336"/>
      <c r="H636" s="336"/>
      <c r="I636" s="336"/>
      <c r="J636" s="336"/>
      <c r="K636" s="336"/>
      <c r="L636" s="336"/>
      <c r="M636" s="336"/>
      <c r="N636" s="336"/>
      <c r="S636" s="336"/>
      <c r="V636" s="336"/>
      <c r="W636" s="336"/>
      <c r="X636" s="336"/>
      <c r="Y636" s="336"/>
      <c r="Z636" s="336"/>
      <c r="AA636" s="336"/>
      <c r="AB636" s="336"/>
      <c r="AC636" s="336"/>
    </row>
    <row r="637" spans="4:29">
      <c r="D637" s="336"/>
      <c r="G637" s="336"/>
      <c r="H637" s="336"/>
      <c r="I637" s="336"/>
      <c r="J637" s="336"/>
      <c r="K637" s="336"/>
      <c r="L637" s="336"/>
      <c r="M637" s="336"/>
      <c r="N637" s="336"/>
      <c r="S637" s="336"/>
      <c r="V637" s="336"/>
      <c r="W637" s="336"/>
      <c r="X637" s="336"/>
      <c r="Y637" s="336"/>
      <c r="Z637" s="336"/>
      <c r="AA637" s="336"/>
      <c r="AB637" s="336"/>
      <c r="AC637" s="336"/>
    </row>
    <row r="638" spans="4:29">
      <c r="D638" s="336"/>
      <c r="G638" s="336"/>
      <c r="H638" s="336"/>
      <c r="I638" s="336"/>
      <c r="J638" s="336"/>
      <c r="K638" s="336"/>
      <c r="L638" s="336"/>
      <c r="M638" s="336"/>
      <c r="N638" s="336"/>
      <c r="S638" s="336"/>
      <c r="V638" s="336"/>
      <c r="W638" s="336"/>
      <c r="X638" s="336"/>
      <c r="Y638" s="336"/>
      <c r="Z638" s="336"/>
      <c r="AA638" s="336"/>
      <c r="AB638" s="336"/>
      <c r="AC638" s="336"/>
    </row>
    <row r="639" spans="4:29">
      <c r="D639" s="336"/>
      <c r="G639" s="336"/>
      <c r="H639" s="336"/>
      <c r="I639" s="336"/>
      <c r="J639" s="336"/>
      <c r="K639" s="336"/>
      <c r="L639" s="336"/>
      <c r="M639" s="336"/>
      <c r="N639" s="336"/>
      <c r="S639" s="336"/>
      <c r="V639" s="336"/>
      <c r="W639" s="336"/>
      <c r="X639" s="336"/>
      <c r="Y639" s="336"/>
      <c r="Z639" s="336"/>
      <c r="AA639" s="336"/>
      <c r="AB639" s="336"/>
      <c r="AC639" s="336"/>
    </row>
    <row r="640" spans="4:29">
      <c r="D640" s="336"/>
      <c r="G640" s="336"/>
      <c r="H640" s="336"/>
      <c r="I640" s="336"/>
      <c r="J640" s="336"/>
      <c r="K640" s="336"/>
      <c r="L640" s="336"/>
      <c r="M640" s="336"/>
      <c r="N640" s="336"/>
      <c r="S640" s="336"/>
      <c r="V640" s="336"/>
      <c r="W640" s="336"/>
      <c r="X640" s="336"/>
      <c r="Y640" s="336"/>
      <c r="Z640" s="336"/>
      <c r="AA640" s="336"/>
      <c r="AB640" s="336"/>
      <c r="AC640" s="336"/>
    </row>
    <row r="641" spans="4:29">
      <c r="D641" s="336"/>
      <c r="G641" s="336"/>
      <c r="H641" s="336"/>
      <c r="I641" s="336"/>
      <c r="J641" s="336"/>
      <c r="K641" s="336"/>
      <c r="L641" s="336"/>
      <c r="M641" s="336"/>
      <c r="N641" s="336"/>
      <c r="S641" s="336"/>
      <c r="V641" s="336"/>
      <c r="W641" s="336"/>
      <c r="X641" s="336"/>
      <c r="Y641" s="336"/>
      <c r="Z641" s="336"/>
      <c r="AA641" s="336"/>
      <c r="AB641" s="336"/>
      <c r="AC641" s="336"/>
    </row>
    <row r="642" spans="4:29">
      <c r="D642" s="336"/>
      <c r="G642" s="336"/>
      <c r="H642" s="336"/>
      <c r="I642" s="336"/>
      <c r="J642" s="336"/>
      <c r="K642" s="336"/>
      <c r="L642" s="336"/>
      <c r="M642" s="336"/>
      <c r="N642" s="336"/>
      <c r="S642" s="336"/>
      <c r="V642" s="336"/>
      <c r="W642" s="336"/>
      <c r="X642" s="336"/>
      <c r="Y642" s="336"/>
      <c r="Z642" s="336"/>
      <c r="AA642" s="336"/>
      <c r="AB642" s="336"/>
      <c r="AC642" s="336"/>
    </row>
    <row r="643" spans="4:29">
      <c r="D643" s="336"/>
      <c r="G643" s="336"/>
      <c r="H643" s="336"/>
      <c r="I643" s="336"/>
      <c r="J643" s="336"/>
      <c r="K643" s="336"/>
      <c r="L643" s="336"/>
      <c r="M643" s="336"/>
      <c r="N643" s="336"/>
      <c r="S643" s="336"/>
      <c r="V643" s="336"/>
      <c r="W643" s="336"/>
      <c r="X643" s="336"/>
      <c r="Y643" s="336"/>
      <c r="Z643" s="336"/>
      <c r="AA643" s="336"/>
      <c r="AB643" s="336"/>
      <c r="AC643" s="336"/>
    </row>
    <row r="644" spans="4:29">
      <c r="D644" s="336"/>
      <c r="G644" s="336"/>
      <c r="H644" s="336"/>
      <c r="I644" s="336"/>
      <c r="J644" s="336"/>
      <c r="K644" s="336"/>
      <c r="L644" s="336"/>
      <c r="M644" s="336"/>
      <c r="N644" s="336"/>
      <c r="S644" s="336"/>
      <c r="V644" s="336"/>
      <c r="W644" s="336"/>
      <c r="X644" s="336"/>
      <c r="Y644" s="336"/>
      <c r="Z644" s="336"/>
      <c r="AA644" s="336"/>
      <c r="AB644" s="336"/>
      <c r="AC644" s="336"/>
    </row>
    <row r="645" spans="4:29">
      <c r="D645" s="336"/>
      <c r="G645" s="336"/>
      <c r="H645" s="336"/>
      <c r="I645" s="336"/>
      <c r="J645" s="336"/>
      <c r="K645" s="336"/>
      <c r="L645" s="336"/>
      <c r="M645" s="336"/>
      <c r="N645" s="336"/>
      <c r="S645" s="336"/>
      <c r="V645" s="336"/>
      <c r="W645" s="336"/>
      <c r="X645" s="336"/>
      <c r="Y645" s="336"/>
      <c r="Z645" s="336"/>
      <c r="AA645" s="336"/>
      <c r="AB645" s="336"/>
      <c r="AC645" s="336"/>
    </row>
    <row r="646" spans="4:29">
      <c r="D646" s="336"/>
      <c r="G646" s="336"/>
      <c r="H646" s="336"/>
      <c r="I646" s="336"/>
      <c r="J646" s="336"/>
      <c r="K646" s="336"/>
      <c r="L646" s="336"/>
      <c r="M646" s="336"/>
      <c r="N646" s="336"/>
      <c r="S646" s="336"/>
      <c r="V646" s="336"/>
      <c r="W646" s="336"/>
      <c r="X646" s="336"/>
      <c r="Y646" s="336"/>
      <c r="Z646" s="336"/>
      <c r="AA646" s="336"/>
      <c r="AB646" s="336"/>
      <c r="AC646" s="336"/>
    </row>
    <row r="647" spans="4:29">
      <c r="D647" s="336"/>
      <c r="G647" s="336"/>
      <c r="H647" s="336"/>
      <c r="I647" s="336"/>
      <c r="J647" s="336"/>
      <c r="K647" s="336"/>
      <c r="L647" s="336"/>
      <c r="M647" s="336"/>
      <c r="N647" s="336"/>
      <c r="S647" s="336"/>
      <c r="V647" s="336"/>
      <c r="W647" s="336"/>
      <c r="X647" s="336"/>
      <c r="Y647" s="336"/>
      <c r="Z647" s="336"/>
      <c r="AA647" s="336"/>
      <c r="AB647" s="336"/>
      <c r="AC647" s="336"/>
    </row>
    <row r="648" spans="4:29">
      <c r="D648" s="336"/>
      <c r="G648" s="336"/>
      <c r="H648" s="336"/>
      <c r="I648" s="336"/>
      <c r="J648" s="336"/>
      <c r="K648" s="336"/>
      <c r="L648" s="336"/>
      <c r="M648" s="336"/>
      <c r="N648" s="336"/>
      <c r="S648" s="336"/>
      <c r="V648" s="336"/>
      <c r="W648" s="336"/>
      <c r="X648" s="336"/>
      <c r="Y648" s="336"/>
      <c r="Z648" s="336"/>
      <c r="AA648" s="336"/>
      <c r="AB648" s="336"/>
      <c r="AC648" s="336"/>
    </row>
    <row r="649" spans="4:29">
      <c r="D649" s="336"/>
      <c r="G649" s="336"/>
      <c r="H649" s="336"/>
      <c r="I649" s="336"/>
      <c r="J649" s="336"/>
      <c r="K649" s="336"/>
      <c r="L649" s="336"/>
      <c r="M649" s="336"/>
      <c r="N649" s="336"/>
      <c r="S649" s="336"/>
      <c r="V649" s="336"/>
      <c r="W649" s="336"/>
      <c r="X649" s="336"/>
      <c r="Y649" s="336"/>
      <c r="Z649" s="336"/>
      <c r="AA649" s="336"/>
      <c r="AB649" s="336"/>
      <c r="AC649" s="336"/>
    </row>
    <row r="650" spans="4:29">
      <c r="D650" s="336"/>
      <c r="G650" s="336"/>
      <c r="H650" s="336"/>
      <c r="I650" s="336"/>
      <c r="J650" s="336"/>
      <c r="K650" s="336"/>
      <c r="L650" s="336"/>
      <c r="M650" s="336"/>
      <c r="N650" s="336"/>
      <c r="S650" s="336"/>
      <c r="V650" s="336"/>
      <c r="W650" s="336"/>
      <c r="X650" s="336"/>
      <c r="Y650" s="336"/>
      <c r="Z650" s="336"/>
      <c r="AA650" s="336"/>
      <c r="AB650" s="336"/>
      <c r="AC650" s="336"/>
    </row>
    <row r="651" spans="4:29">
      <c r="D651" s="336"/>
      <c r="G651" s="336"/>
      <c r="H651" s="336"/>
      <c r="I651" s="336"/>
      <c r="J651" s="336"/>
      <c r="K651" s="336"/>
      <c r="L651" s="336"/>
      <c r="M651" s="336"/>
      <c r="N651" s="336"/>
      <c r="S651" s="336"/>
      <c r="V651" s="336"/>
      <c r="W651" s="336"/>
      <c r="X651" s="336"/>
      <c r="Y651" s="336"/>
      <c r="Z651" s="336"/>
      <c r="AA651" s="336"/>
      <c r="AB651" s="336"/>
      <c r="AC651" s="336"/>
    </row>
    <row r="652" spans="4:29">
      <c r="D652" s="336"/>
      <c r="G652" s="336"/>
      <c r="H652" s="336"/>
      <c r="I652" s="336"/>
      <c r="J652" s="336"/>
      <c r="K652" s="336"/>
      <c r="L652" s="336"/>
      <c r="M652" s="336"/>
      <c r="N652" s="336"/>
      <c r="S652" s="336"/>
      <c r="V652" s="336"/>
      <c r="W652" s="336"/>
      <c r="X652" s="336"/>
      <c r="Y652" s="336"/>
      <c r="Z652" s="336"/>
      <c r="AA652" s="336"/>
      <c r="AB652" s="336"/>
      <c r="AC652" s="336"/>
    </row>
    <row r="653" spans="4:29">
      <c r="D653" s="336"/>
      <c r="G653" s="336"/>
      <c r="H653" s="336"/>
      <c r="I653" s="336"/>
      <c r="J653" s="336"/>
      <c r="K653" s="336"/>
      <c r="L653" s="336"/>
      <c r="M653" s="336"/>
      <c r="N653" s="336"/>
      <c r="S653" s="336"/>
      <c r="V653" s="336"/>
      <c r="W653" s="336"/>
      <c r="X653" s="336"/>
      <c r="Y653" s="336"/>
      <c r="Z653" s="336"/>
      <c r="AA653" s="336"/>
      <c r="AB653" s="336"/>
      <c r="AC653" s="336"/>
    </row>
    <row r="654" spans="4:29">
      <c r="D654" s="336"/>
      <c r="G654" s="336"/>
      <c r="H654" s="336"/>
      <c r="I654" s="336"/>
      <c r="J654" s="336"/>
      <c r="K654" s="336"/>
      <c r="L654" s="336"/>
      <c r="M654" s="336"/>
      <c r="N654" s="336"/>
      <c r="S654" s="336"/>
      <c r="V654" s="336"/>
      <c r="W654" s="336"/>
      <c r="X654" s="336"/>
      <c r="Y654" s="336"/>
      <c r="Z654" s="336"/>
      <c r="AA654" s="336"/>
      <c r="AB654" s="336"/>
      <c r="AC654" s="336"/>
    </row>
    <row r="655" spans="4:29">
      <c r="D655" s="336"/>
      <c r="G655" s="336"/>
      <c r="H655" s="336"/>
      <c r="I655" s="336"/>
      <c r="J655" s="336"/>
      <c r="K655" s="336"/>
      <c r="L655" s="336"/>
      <c r="M655" s="336"/>
      <c r="N655" s="336"/>
      <c r="S655" s="336"/>
      <c r="V655" s="336"/>
      <c r="W655" s="336"/>
      <c r="X655" s="336"/>
      <c r="Y655" s="336"/>
      <c r="Z655" s="336"/>
      <c r="AA655" s="336"/>
      <c r="AB655" s="336"/>
      <c r="AC655" s="336"/>
    </row>
    <row r="656" spans="4:29">
      <c r="D656" s="336"/>
      <c r="G656" s="336"/>
      <c r="H656" s="336"/>
      <c r="I656" s="336"/>
      <c r="J656" s="336"/>
      <c r="K656" s="336"/>
      <c r="L656" s="336"/>
      <c r="M656" s="336"/>
      <c r="N656" s="336"/>
      <c r="S656" s="336"/>
      <c r="V656" s="336"/>
      <c r="W656" s="336"/>
      <c r="X656" s="336"/>
      <c r="Y656" s="336"/>
      <c r="Z656" s="336"/>
      <c r="AA656" s="336"/>
      <c r="AB656" s="336"/>
      <c r="AC656" s="336"/>
    </row>
    <row r="657" spans="4:29">
      <c r="D657" s="336"/>
      <c r="G657" s="336"/>
      <c r="H657" s="336"/>
      <c r="I657" s="336"/>
      <c r="J657" s="336"/>
      <c r="K657" s="336"/>
      <c r="L657" s="336"/>
      <c r="M657" s="336"/>
      <c r="N657" s="336"/>
      <c r="S657" s="336"/>
      <c r="V657" s="336"/>
      <c r="W657" s="336"/>
      <c r="X657" s="336"/>
      <c r="Y657" s="336"/>
      <c r="Z657" s="336"/>
      <c r="AA657" s="336"/>
      <c r="AB657" s="336"/>
      <c r="AC657" s="336"/>
    </row>
    <row r="658" spans="4:29">
      <c r="D658" s="336"/>
      <c r="G658" s="336"/>
      <c r="H658" s="336"/>
      <c r="I658" s="336"/>
      <c r="J658" s="336"/>
      <c r="K658" s="336"/>
      <c r="L658" s="336"/>
      <c r="M658" s="336"/>
      <c r="N658" s="336"/>
      <c r="S658" s="336"/>
      <c r="V658" s="336"/>
      <c r="W658" s="336"/>
      <c r="X658" s="336"/>
      <c r="Y658" s="336"/>
      <c r="Z658" s="336"/>
      <c r="AA658" s="336"/>
      <c r="AB658" s="336"/>
      <c r="AC658" s="336"/>
    </row>
    <row r="659" spans="4:29">
      <c r="D659" s="336"/>
      <c r="G659" s="336"/>
      <c r="H659" s="336"/>
      <c r="I659" s="336"/>
      <c r="J659" s="336"/>
      <c r="K659" s="336"/>
      <c r="L659" s="336"/>
      <c r="M659" s="336"/>
      <c r="N659" s="336"/>
      <c r="S659" s="336"/>
      <c r="V659" s="336"/>
      <c r="W659" s="336"/>
      <c r="X659" s="336"/>
      <c r="Y659" s="336"/>
      <c r="Z659" s="336"/>
      <c r="AA659" s="336"/>
      <c r="AB659" s="336"/>
      <c r="AC659" s="336"/>
    </row>
    <row r="660" spans="4:29">
      <c r="D660" s="336"/>
      <c r="G660" s="336"/>
      <c r="H660" s="336"/>
      <c r="I660" s="336"/>
      <c r="J660" s="336"/>
      <c r="K660" s="336"/>
      <c r="L660" s="336"/>
      <c r="M660" s="336"/>
      <c r="N660" s="336"/>
      <c r="S660" s="336"/>
      <c r="V660" s="336"/>
      <c r="W660" s="336"/>
      <c r="X660" s="336"/>
      <c r="Y660" s="336"/>
      <c r="Z660" s="336"/>
      <c r="AA660" s="336"/>
      <c r="AB660" s="336"/>
      <c r="AC660" s="336"/>
    </row>
    <row r="661" spans="4:29">
      <c r="D661" s="336"/>
      <c r="G661" s="336"/>
      <c r="H661" s="336"/>
      <c r="I661" s="336"/>
      <c r="J661" s="336"/>
      <c r="K661" s="336"/>
      <c r="L661" s="336"/>
      <c r="M661" s="336"/>
      <c r="N661" s="336"/>
      <c r="S661" s="336"/>
      <c r="V661" s="336"/>
      <c r="W661" s="336"/>
      <c r="X661" s="336"/>
      <c r="Y661" s="336"/>
      <c r="Z661" s="336"/>
      <c r="AA661" s="336"/>
      <c r="AB661" s="336"/>
      <c r="AC661" s="336"/>
    </row>
    <row r="662" spans="4:29">
      <c r="D662" s="336"/>
      <c r="G662" s="336"/>
      <c r="H662" s="336"/>
      <c r="I662" s="336"/>
      <c r="J662" s="336"/>
      <c r="K662" s="336"/>
      <c r="L662" s="336"/>
      <c r="M662" s="336"/>
      <c r="N662" s="336"/>
      <c r="S662" s="336"/>
      <c r="V662" s="336"/>
      <c r="W662" s="336"/>
      <c r="X662" s="336"/>
      <c r="Y662" s="336"/>
      <c r="Z662" s="336"/>
      <c r="AA662" s="336"/>
      <c r="AB662" s="336"/>
      <c r="AC662" s="336"/>
    </row>
    <row r="663" spans="4:29">
      <c r="D663" s="336"/>
      <c r="G663" s="336"/>
      <c r="H663" s="336"/>
      <c r="I663" s="336"/>
      <c r="J663" s="336"/>
      <c r="K663" s="336"/>
      <c r="L663" s="336"/>
      <c r="M663" s="336"/>
      <c r="N663" s="336"/>
      <c r="S663" s="336"/>
      <c r="V663" s="336"/>
      <c r="W663" s="336"/>
      <c r="X663" s="336"/>
      <c r="Y663" s="336"/>
      <c r="Z663" s="336"/>
      <c r="AA663" s="336"/>
      <c r="AB663" s="336"/>
      <c r="AC663" s="336"/>
    </row>
    <row r="664" spans="4:29">
      <c r="D664" s="336"/>
      <c r="G664" s="336"/>
      <c r="H664" s="336"/>
      <c r="I664" s="336"/>
      <c r="J664" s="336"/>
      <c r="K664" s="336"/>
      <c r="L664" s="336"/>
      <c r="M664" s="336"/>
      <c r="N664" s="336"/>
      <c r="S664" s="336"/>
      <c r="V664" s="336"/>
      <c r="W664" s="336"/>
      <c r="X664" s="336"/>
      <c r="Y664" s="336"/>
      <c r="Z664" s="336"/>
      <c r="AA664" s="336"/>
      <c r="AB664" s="336"/>
      <c r="AC664" s="336"/>
    </row>
    <row r="665" spans="4:29">
      <c r="D665" s="336"/>
      <c r="G665" s="336"/>
      <c r="H665" s="336"/>
      <c r="I665" s="336"/>
      <c r="J665" s="336"/>
      <c r="K665" s="336"/>
      <c r="L665" s="336"/>
      <c r="M665" s="336"/>
      <c r="N665" s="336"/>
      <c r="S665" s="336"/>
      <c r="V665" s="336"/>
      <c r="W665" s="336"/>
      <c r="X665" s="336"/>
      <c r="Y665" s="336"/>
      <c r="Z665" s="336"/>
      <c r="AA665" s="336"/>
      <c r="AB665" s="336"/>
      <c r="AC665" s="336"/>
    </row>
    <row r="666" spans="4:29">
      <c r="D666" s="336"/>
      <c r="G666" s="336"/>
      <c r="H666" s="336"/>
      <c r="I666" s="336"/>
      <c r="J666" s="336"/>
      <c r="K666" s="336"/>
      <c r="L666" s="336"/>
      <c r="M666" s="336"/>
      <c r="N666" s="336"/>
      <c r="S666" s="336"/>
      <c r="V666" s="336"/>
      <c r="W666" s="336"/>
      <c r="X666" s="336"/>
      <c r="Y666" s="336"/>
      <c r="Z666" s="336"/>
      <c r="AA666" s="336"/>
      <c r="AB666" s="336"/>
      <c r="AC666" s="336"/>
    </row>
    <row r="667" spans="4:29">
      <c r="D667" s="336"/>
      <c r="G667" s="336"/>
      <c r="H667" s="336"/>
      <c r="I667" s="336"/>
      <c r="J667" s="336"/>
      <c r="K667" s="336"/>
      <c r="L667" s="336"/>
      <c r="M667" s="336"/>
      <c r="N667" s="336"/>
      <c r="S667" s="336"/>
      <c r="V667" s="336"/>
      <c r="W667" s="336"/>
      <c r="X667" s="336"/>
      <c r="Y667" s="336"/>
      <c r="Z667" s="336"/>
      <c r="AA667" s="336"/>
      <c r="AB667" s="336"/>
      <c r="AC667" s="336"/>
    </row>
    <row r="668" spans="4:29">
      <c r="D668" s="336"/>
      <c r="G668" s="336"/>
      <c r="H668" s="336"/>
      <c r="I668" s="336"/>
      <c r="J668" s="336"/>
      <c r="K668" s="336"/>
      <c r="L668" s="336"/>
      <c r="M668" s="336"/>
      <c r="N668" s="336"/>
      <c r="S668" s="336"/>
      <c r="V668" s="336"/>
      <c r="W668" s="336"/>
      <c r="X668" s="336"/>
      <c r="Y668" s="336"/>
      <c r="Z668" s="336"/>
      <c r="AA668" s="336"/>
      <c r="AB668" s="336"/>
      <c r="AC668" s="336"/>
    </row>
    <row r="669" spans="4:29">
      <c r="D669" s="336"/>
      <c r="G669" s="336"/>
      <c r="H669" s="336"/>
      <c r="I669" s="336"/>
      <c r="J669" s="336"/>
      <c r="K669" s="336"/>
      <c r="L669" s="336"/>
      <c r="M669" s="336"/>
      <c r="N669" s="336"/>
      <c r="S669" s="336"/>
      <c r="V669" s="336"/>
      <c r="W669" s="336"/>
      <c r="X669" s="336"/>
      <c r="Y669" s="336"/>
      <c r="Z669" s="336"/>
      <c r="AA669" s="336"/>
      <c r="AB669" s="336"/>
      <c r="AC669" s="336"/>
    </row>
    <row r="670" spans="4:29">
      <c r="D670" s="336"/>
      <c r="G670" s="336"/>
      <c r="H670" s="336"/>
      <c r="I670" s="336"/>
      <c r="J670" s="336"/>
      <c r="K670" s="336"/>
      <c r="L670" s="336"/>
      <c r="M670" s="336"/>
      <c r="N670" s="336"/>
      <c r="S670" s="336"/>
      <c r="V670" s="336"/>
      <c r="W670" s="336"/>
      <c r="X670" s="336"/>
      <c r="Y670" s="336"/>
      <c r="Z670" s="336"/>
      <c r="AA670" s="336"/>
      <c r="AB670" s="336"/>
      <c r="AC670" s="336"/>
    </row>
    <row r="671" spans="4:29">
      <c r="D671" s="336"/>
      <c r="G671" s="336"/>
      <c r="H671" s="336"/>
      <c r="I671" s="336"/>
      <c r="J671" s="336"/>
      <c r="K671" s="336"/>
      <c r="L671" s="336"/>
      <c r="M671" s="336"/>
      <c r="N671" s="336"/>
      <c r="S671" s="336"/>
      <c r="V671" s="336"/>
      <c r="W671" s="336"/>
      <c r="X671" s="336"/>
      <c r="Y671" s="336"/>
      <c r="Z671" s="336"/>
      <c r="AA671" s="336"/>
      <c r="AB671" s="336"/>
      <c r="AC671" s="336"/>
    </row>
    <row r="672" spans="4:29">
      <c r="D672" s="336"/>
      <c r="G672" s="336"/>
      <c r="H672" s="336"/>
      <c r="I672" s="336"/>
      <c r="J672" s="336"/>
      <c r="K672" s="336"/>
      <c r="L672" s="336"/>
      <c r="M672" s="336"/>
      <c r="N672" s="336"/>
      <c r="S672" s="336"/>
      <c r="V672" s="336"/>
      <c r="W672" s="336"/>
      <c r="X672" s="336"/>
      <c r="Y672" s="336"/>
      <c r="Z672" s="336"/>
      <c r="AA672" s="336"/>
      <c r="AB672" s="336"/>
      <c r="AC672" s="336"/>
    </row>
    <row r="673" spans="4:29">
      <c r="D673" s="336"/>
      <c r="G673" s="336"/>
      <c r="H673" s="336"/>
      <c r="I673" s="336"/>
      <c r="J673" s="336"/>
      <c r="K673" s="336"/>
      <c r="L673" s="336"/>
      <c r="M673" s="336"/>
      <c r="N673" s="336"/>
      <c r="S673" s="336"/>
      <c r="V673" s="336"/>
      <c r="W673" s="336"/>
      <c r="X673" s="336"/>
      <c r="Y673" s="336"/>
      <c r="Z673" s="336"/>
      <c r="AA673" s="336"/>
      <c r="AB673" s="336"/>
      <c r="AC673" s="336"/>
    </row>
    <row r="674" spans="4:29">
      <c r="D674" s="336"/>
      <c r="G674" s="336"/>
      <c r="H674" s="336"/>
      <c r="I674" s="336"/>
      <c r="J674" s="336"/>
      <c r="K674" s="336"/>
      <c r="L674" s="336"/>
      <c r="M674" s="336"/>
      <c r="N674" s="336"/>
      <c r="S674" s="336"/>
      <c r="V674" s="336"/>
      <c r="W674" s="336"/>
      <c r="X674" s="336"/>
      <c r="Y674" s="336"/>
      <c r="Z674" s="336"/>
      <c r="AA674" s="336"/>
      <c r="AB674" s="336"/>
      <c r="AC674" s="336"/>
    </row>
    <row r="675" spans="4:29">
      <c r="D675" s="336"/>
      <c r="G675" s="336"/>
      <c r="H675" s="336"/>
      <c r="I675" s="336"/>
      <c r="J675" s="336"/>
      <c r="K675" s="336"/>
      <c r="L675" s="336"/>
      <c r="M675" s="336"/>
      <c r="N675" s="336"/>
      <c r="S675" s="336"/>
      <c r="V675" s="336"/>
      <c r="W675" s="336"/>
      <c r="X675" s="336"/>
      <c r="Y675" s="336"/>
      <c r="Z675" s="336"/>
      <c r="AA675" s="336"/>
      <c r="AB675" s="336"/>
      <c r="AC675" s="336"/>
    </row>
    <row r="676" spans="4:29">
      <c r="D676" s="336"/>
      <c r="G676" s="336"/>
      <c r="H676" s="336"/>
      <c r="I676" s="336"/>
      <c r="J676" s="336"/>
      <c r="K676" s="336"/>
      <c r="L676" s="336"/>
      <c r="M676" s="336"/>
      <c r="N676" s="336"/>
      <c r="S676" s="336"/>
      <c r="V676" s="336"/>
      <c r="W676" s="336"/>
      <c r="X676" s="336"/>
      <c r="Y676" s="336"/>
      <c r="Z676" s="336"/>
      <c r="AA676" s="336"/>
      <c r="AB676" s="336"/>
      <c r="AC676" s="336"/>
    </row>
    <row r="677" spans="4:29">
      <c r="D677" s="336"/>
      <c r="G677" s="336"/>
      <c r="H677" s="336"/>
      <c r="I677" s="336"/>
      <c r="J677" s="336"/>
      <c r="K677" s="336"/>
      <c r="L677" s="336"/>
      <c r="M677" s="336"/>
      <c r="N677" s="336"/>
      <c r="S677" s="336"/>
      <c r="V677" s="336"/>
      <c r="W677" s="336"/>
      <c r="X677" s="336"/>
      <c r="Y677" s="336"/>
      <c r="Z677" s="336"/>
      <c r="AA677" s="336"/>
      <c r="AB677" s="336"/>
      <c r="AC677" s="336"/>
    </row>
    <row r="678" spans="4:29">
      <c r="D678" s="336"/>
      <c r="G678" s="336"/>
      <c r="H678" s="336"/>
      <c r="I678" s="336"/>
      <c r="J678" s="336"/>
      <c r="K678" s="336"/>
      <c r="L678" s="336"/>
      <c r="M678" s="336"/>
      <c r="N678" s="336"/>
      <c r="S678" s="336"/>
      <c r="V678" s="336"/>
      <c r="W678" s="336"/>
      <c r="X678" s="336"/>
      <c r="Y678" s="336"/>
      <c r="Z678" s="336"/>
      <c r="AA678" s="336"/>
      <c r="AB678" s="336"/>
      <c r="AC678" s="336"/>
    </row>
    <row r="679" spans="4:29">
      <c r="D679" s="336"/>
      <c r="G679" s="336"/>
      <c r="H679" s="336"/>
      <c r="I679" s="336"/>
      <c r="J679" s="336"/>
      <c r="K679" s="336"/>
      <c r="L679" s="336"/>
      <c r="M679" s="336"/>
      <c r="N679" s="336"/>
      <c r="S679" s="336"/>
      <c r="V679" s="336"/>
      <c r="W679" s="336"/>
      <c r="X679" s="336"/>
      <c r="Y679" s="336"/>
      <c r="Z679" s="336"/>
      <c r="AA679" s="336"/>
      <c r="AB679" s="336"/>
      <c r="AC679" s="336"/>
    </row>
    <row r="680" spans="4:29">
      <c r="D680" s="336"/>
      <c r="G680" s="336"/>
      <c r="H680" s="336"/>
      <c r="I680" s="336"/>
      <c r="J680" s="336"/>
      <c r="K680" s="336"/>
      <c r="L680" s="336"/>
      <c r="M680" s="336"/>
      <c r="N680" s="336"/>
      <c r="S680" s="336"/>
      <c r="V680" s="336"/>
      <c r="W680" s="336"/>
      <c r="X680" s="336"/>
      <c r="Y680" s="336"/>
      <c r="Z680" s="336"/>
      <c r="AA680" s="336"/>
      <c r="AB680" s="336"/>
      <c r="AC680" s="336"/>
    </row>
    <row r="681" spans="4:29">
      <c r="D681" s="336"/>
      <c r="G681" s="336"/>
      <c r="H681" s="336"/>
      <c r="I681" s="336"/>
      <c r="J681" s="336"/>
      <c r="K681" s="336"/>
      <c r="L681" s="336"/>
      <c r="M681" s="336"/>
      <c r="N681" s="336"/>
      <c r="S681" s="336"/>
      <c r="V681" s="336"/>
      <c r="W681" s="336"/>
      <c r="X681" s="336"/>
      <c r="Y681" s="336"/>
      <c r="Z681" s="336"/>
      <c r="AA681" s="336"/>
      <c r="AB681" s="336"/>
      <c r="AC681" s="336"/>
    </row>
    <row r="682" spans="4:29">
      <c r="D682" s="336"/>
      <c r="G682" s="336"/>
      <c r="H682" s="336"/>
      <c r="I682" s="336"/>
      <c r="J682" s="336"/>
      <c r="K682" s="336"/>
      <c r="L682" s="336"/>
      <c r="M682" s="336"/>
      <c r="N682" s="336"/>
      <c r="S682" s="336"/>
      <c r="V682" s="336"/>
      <c r="W682" s="336"/>
      <c r="X682" s="336"/>
      <c r="Y682" s="336"/>
      <c r="Z682" s="336"/>
      <c r="AA682" s="336"/>
      <c r="AB682" s="336"/>
      <c r="AC682" s="336"/>
    </row>
    <row r="683" spans="4:29">
      <c r="D683" s="336"/>
      <c r="G683" s="336"/>
      <c r="H683" s="336"/>
      <c r="I683" s="336"/>
      <c r="J683" s="336"/>
      <c r="K683" s="336"/>
      <c r="L683" s="336"/>
      <c r="M683" s="336"/>
      <c r="N683" s="336"/>
      <c r="S683" s="336"/>
      <c r="V683" s="336"/>
      <c r="W683" s="336"/>
      <c r="X683" s="336"/>
      <c r="Y683" s="336"/>
      <c r="Z683" s="336"/>
      <c r="AA683" s="336"/>
      <c r="AB683" s="336"/>
      <c r="AC683" s="336"/>
    </row>
    <row r="684" spans="4:29">
      <c r="D684" s="336"/>
      <c r="G684" s="336"/>
      <c r="H684" s="336"/>
      <c r="I684" s="336"/>
      <c r="J684" s="336"/>
      <c r="K684" s="336"/>
      <c r="L684" s="336"/>
      <c r="M684" s="336"/>
      <c r="N684" s="336"/>
      <c r="S684" s="336"/>
      <c r="V684" s="336"/>
      <c r="W684" s="336"/>
      <c r="X684" s="336"/>
      <c r="Y684" s="336"/>
      <c r="Z684" s="336"/>
      <c r="AA684" s="336"/>
      <c r="AB684" s="336"/>
      <c r="AC684" s="336"/>
    </row>
    <row r="685" spans="4:29">
      <c r="D685" s="336"/>
      <c r="G685" s="336"/>
      <c r="H685" s="336"/>
      <c r="I685" s="336"/>
      <c r="J685" s="336"/>
      <c r="K685" s="336"/>
      <c r="L685" s="336"/>
      <c r="M685" s="336"/>
      <c r="N685" s="336"/>
      <c r="S685" s="336"/>
      <c r="V685" s="336"/>
      <c r="W685" s="336"/>
      <c r="X685" s="336"/>
      <c r="Y685" s="336"/>
      <c r="Z685" s="336"/>
      <c r="AA685" s="336"/>
      <c r="AB685" s="336"/>
      <c r="AC685" s="336"/>
    </row>
    <row r="686" spans="4:29">
      <c r="D686" s="336"/>
      <c r="G686" s="336"/>
      <c r="H686" s="336"/>
      <c r="I686" s="336"/>
      <c r="J686" s="336"/>
      <c r="K686" s="336"/>
      <c r="L686" s="336"/>
      <c r="M686" s="336"/>
      <c r="N686" s="336"/>
      <c r="S686" s="336"/>
      <c r="V686" s="336"/>
      <c r="W686" s="336"/>
      <c r="X686" s="336"/>
      <c r="Y686" s="336"/>
      <c r="Z686" s="336"/>
      <c r="AA686" s="336"/>
      <c r="AB686" s="336"/>
      <c r="AC686" s="336"/>
    </row>
    <row r="687" spans="4:29">
      <c r="D687" s="336"/>
      <c r="G687" s="336"/>
      <c r="H687" s="336"/>
      <c r="I687" s="336"/>
      <c r="J687" s="336"/>
      <c r="K687" s="336"/>
      <c r="L687" s="336"/>
      <c r="M687" s="336"/>
      <c r="N687" s="336"/>
      <c r="S687" s="336"/>
      <c r="V687" s="336"/>
      <c r="W687" s="336"/>
      <c r="X687" s="336"/>
      <c r="Y687" s="336"/>
      <c r="Z687" s="336"/>
      <c r="AA687" s="336"/>
      <c r="AB687" s="336"/>
      <c r="AC687" s="336"/>
    </row>
    <row r="688" spans="4:29">
      <c r="D688" s="336"/>
      <c r="G688" s="336"/>
      <c r="H688" s="336"/>
      <c r="I688" s="336"/>
      <c r="J688" s="336"/>
      <c r="K688" s="336"/>
      <c r="L688" s="336"/>
      <c r="M688" s="336"/>
      <c r="N688" s="336"/>
      <c r="S688" s="336"/>
      <c r="V688" s="336"/>
      <c r="W688" s="336"/>
      <c r="X688" s="336"/>
      <c r="Y688" s="336"/>
      <c r="Z688" s="336"/>
      <c r="AA688" s="336"/>
      <c r="AB688" s="336"/>
      <c r="AC688" s="336"/>
    </row>
    <row r="689" spans="4:29">
      <c r="D689" s="336"/>
      <c r="G689" s="336"/>
      <c r="H689" s="336"/>
      <c r="I689" s="336"/>
      <c r="J689" s="336"/>
      <c r="K689" s="336"/>
      <c r="L689" s="336"/>
      <c r="M689" s="336"/>
      <c r="N689" s="336"/>
      <c r="S689" s="336"/>
      <c r="V689" s="336"/>
      <c r="W689" s="336"/>
      <c r="X689" s="336"/>
      <c r="Y689" s="336"/>
      <c r="Z689" s="336"/>
      <c r="AA689" s="336"/>
      <c r="AB689" s="336"/>
      <c r="AC689" s="336"/>
    </row>
    <row r="690" spans="4:29">
      <c r="D690" s="336"/>
      <c r="G690" s="336"/>
      <c r="H690" s="336"/>
      <c r="I690" s="336"/>
      <c r="J690" s="336"/>
      <c r="K690" s="336"/>
      <c r="L690" s="336"/>
      <c r="M690" s="336"/>
      <c r="N690" s="336"/>
      <c r="S690" s="336"/>
      <c r="V690" s="336"/>
      <c r="W690" s="336"/>
      <c r="X690" s="336"/>
      <c r="Y690" s="336"/>
      <c r="Z690" s="336"/>
      <c r="AA690" s="336"/>
      <c r="AB690" s="336"/>
      <c r="AC690" s="336"/>
    </row>
    <row r="691" spans="4:29">
      <c r="D691" s="336"/>
      <c r="G691" s="336"/>
      <c r="H691" s="336"/>
      <c r="I691" s="336"/>
      <c r="J691" s="336"/>
      <c r="K691" s="336"/>
      <c r="L691" s="336"/>
      <c r="M691" s="336"/>
      <c r="N691" s="336"/>
      <c r="S691" s="336"/>
      <c r="V691" s="336"/>
      <c r="W691" s="336"/>
      <c r="X691" s="336"/>
      <c r="Y691" s="336"/>
      <c r="Z691" s="336"/>
      <c r="AA691" s="336"/>
      <c r="AB691" s="336"/>
      <c r="AC691" s="336"/>
    </row>
    <row r="692" spans="4:29">
      <c r="D692" s="336"/>
      <c r="G692" s="336"/>
      <c r="H692" s="336"/>
      <c r="I692" s="336"/>
      <c r="J692" s="336"/>
      <c r="K692" s="336"/>
      <c r="L692" s="336"/>
      <c r="M692" s="336"/>
      <c r="N692" s="336"/>
      <c r="S692" s="336"/>
      <c r="V692" s="336"/>
      <c r="W692" s="336"/>
      <c r="X692" s="336"/>
      <c r="Y692" s="336"/>
      <c r="Z692" s="336"/>
      <c r="AA692" s="336"/>
      <c r="AB692" s="336"/>
      <c r="AC692" s="336"/>
    </row>
    <row r="693" spans="4:29">
      <c r="D693" s="336"/>
      <c r="G693" s="336"/>
      <c r="H693" s="336"/>
      <c r="I693" s="336"/>
      <c r="J693" s="336"/>
      <c r="K693" s="336"/>
      <c r="L693" s="336"/>
      <c r="M693" s="336"/>
      <c r="N693" s="336"/>
      <c r="S693" s="336"/>
      <c r="V693" s="336"/>
      <c r="W693" s="336"/>
      <c r="X693" s="336"/>
      <c r="Y693" s="336"/>
      <c r="Z693" s="336"/>
      <c r="AA693" s="336"/>
      <c r="AB693" s="336"/>
      <c r="AC693" s="336"/>
    </row>
    <row r="694" spans="4:29">
      <c r="D694" s="336"/>
      <c r="G694" s="336"/>
      <c r="H694" s="336"/>
      <c r="I694" s="336"/>
      <c r="J694" s="336"/>
      <c r="K694" s="336"/>
      <c r="L694" s="336"/>
      <c r="M694" s="336"/>
      <c r="N694" s="336"/>
      <c r="S694" s="336"/>
      <c r="V694" s="336"/>
      <c r="W694" s="336"/>
      <c r="X694" s="336"/>
      <c r="Y694" s="336"/>
      <c r="Z694" s="336"/>
      <c r="AA694" s="336"/>
      <c r="AB694" s="336"/>
      <c r="AC694" s="336"/>
    </row>
    <row r="695" spans="4:29">
      <c r="D695" s="336"/>
      <c r="G695" s="336"/>
      <c r="H695" s="336"/>
      <c r="I695" s="336"/>
      <c r="J695" s="336"/>
      <c r="K695" s="336"/>
      <c r="L695" s="336"/>
      <c r="M695" s="336"/>
      <c r="N695" s="336"/>
      <c r="S695" s="336"/>
      <c r="V695" s="336"/>
      <c r="W695" s="336"/>
      <c r="X695" s="336"/>
      <c r="Y695" s="336"/>
      <c r="Z695" s="336"/>
      <c r="AA695" s="336"/>
      <c r="AB695" s="336"/>
      <c r="AC695" s="336"/>
    </row>
    <row r="696" spans="4:29">
      <c r="D696" s="336"/>
      <c r="G696" s="336"/>
      <c r="H696" s="336"/>
      <c r="I696" s="336"/>
      <c r="J696" s="336"/>
      <c r="K696" s="336"/>
      <c r="L696" s="336"/>
      <c r="M696" s="336"/>
      <c r="N696" s="336"/>
      <c r="S696" s="336"/>
      <c r="V696" s="336"/>
      <c r="W696" s="336"/>
      <c r="X696" s="336"/>
      <c r="Y696" s="336"/>
      <c r="Z696" s="336"/>
      <c r="AA696" s="336"/>
      <c r="AB696" s="336"/>
      <c r="AC696" s="336"/>
    </row>
    <row r="697" spans="4:29">
      <c r="D697" s="336"/>
      <c r="G697" s="336"/>
      <c r="H697" s="336"/>
      <c r="I697" s="336"/>
      <c r="J697" s="336"/>
      <c r="K697" s="336"/>
      <c r="L697" s="336"/>
      <c r="M697" s="336"/>
      <c r="N697" s="336"/>
      <c r="S697" s="336"/>
      <c r="V697" s="336"/>
      <c r="W697" s="336"/>
      <c r="X697" s="336"/>
      <c r="Y697" s="336"/>
      <c r="Z697" s="336"/>
      <c r="AA697" s="336"/>
      <c r="AB697" s="336"/>
      <c r="AC697" s="336"/>
    </row>
    <row r="698" spans="4:29">
      <c r="D698" s="336"/>
      <c r="G698" s="336"/>
      <c r="H698" s="336"/>
      <c r="I698" s="336"/>
      <c r="J698" s="336"/>
      <c r="K698" s="336"/>
      <c r="L698" s="336"/>
      <c r="M698" s="336"/>
      <c r="N698" s="336"/>
      <c r="S698" s="336"/>
      <c r="V698" s="336"/>
      <c r="W698" s="336"/>
      <c r="X698" s="336"/>
      <c r="Y698" s="336"/>
      <c r="Z698" s="336"/>
      <c r="AA698" s="336"/>
      <c r="AB698" s="336"/>
      <c r="AC698" s="336"/>
    </row>
    <row r="699" spans="4:29">
      <c r="D699" s="336"/>
      <c r="G699" s="336"/>
      <c r="H699" s="336"/>
      <c r="I699" s="336"/>
      <c r="J699" s="336"/>
      <c r="K699" s="336"/>
      <c r="L699" s="336"/>
      <c r="M699" s="336"/>
      <c r="N699" s="336"/>
      <c r="S699" s="336"/>
      <c r="V699" s="336"/>
      <c r="W699" s="336"/>
      <c r="X699" s="336"/>
      <c r="Y699" s="336"/>
      <c r="Z699" s="336"/>
      <c r="AA699" s="336"/>
      <c r="AB699" s="336"/>
      <c r="AC699" s="336"/>
    </row>
    <row r="700" spans="4:29">
      <c r="D700" s="336"/>
      <c r="G700" s="336"/>
      <c r="H700" s="336"/>
      <c r="I700" s="336"/>
      <c r="J700" s="336"/>
      <c r="K700" s="336"/>
      <c r="L700" s="336"/>
      <c r="M700" s="336"/>
      <c r="N700" s="336"/>
      <c r="S700" s="336"/>
      <c r="V700" s="336"/>
      <c r="W700" s="336"/>
      <c r="X700" s="336"/>
      <c r="Y700" s="336"/>
      <c r="Z700" s="336"/>
      <c r="AA700" s="336"/>
      <c r="AB700" s="336"/>
      <c r="AC700" s="336"/>
    </row>
    <row r="701" spans="4:29">
      <c r="D701" s="336"/>
      <c r="G701" s="336"/>
      <c r="H701" s="336"/>
      <c r="I701" s="336"/>
      <c r="J701" s="336"/>
      <c r="K701" s="336"/>
      <c r="L701" s="336"/>
      <c r="M701" s="336"/>
      <c r="N701" s="336"/>
      <c r="S701" s="336"/>
      <c r="V701" s="336"/>
      <c r="W701" s="336"/>
      <c r="X701" s="336"/>
      <c r="Y701" s="336"/>
      <c r="Z701" s="336"/>
      <c r="AA701" s="336"/>
      <c r="AB701" s="336"/>
      <c r="AC701" s="336"/>
    </row>
    <row r="702" spans="4:29">
      <c r="D702" s="336"/>
      <c r="G702" s="336"/>
      <c r="H702" s="336"/>
      <c r="I702" s="336"/>
      <c r="J702" s="336"/>
      <c r="K702" s="336"/>
      <c r="L702" s="336"/>
      <c r="M702" s="336"/>
      <c r="N702" s="336"/>
      <c r="S702" s="336"/>
      <c r="V702" s="336"/>
      <c r="W702" s="336"/>
      <c r="X702" s="336"/>
      <c r="Y702" s="336"/>
      <c r="Z702" s="336"/>
      <c r="AA702" s="336"/>
      <c r="AB702" s="336"/>
      <c r="AC702" s="336"/>
    </row>
    <row r="703" spans="4:29">
      <c r="D703" s="336"/>
      <c r="G703" s="336"/>
      <c r="H703" s="336"/>
      <c r="I703" s="336"/>
      <c r="J703" s="336"/>
      <c r="K703" s="336"/>
      <c r="L703" s="336"/>
      <c r="M703" s="336"/>
      <c r="N703" s="336"/>
      <c r="S703" s="336"/>
      <c r="V703" s="336"/>
      <c r="W703" s="336"/>
      <c r="X703" s="336"/>
      <c r="Y703" s="336"/>
      <c r="Z703" s="336"/>
      <c r="AA703" s="336"/>
      <c r="AB703" s="336"/>
      <c r="AC703" s="336"/>
    </row>
    <row r="704" spans="4:29">
      <c r="D704" s="336"/>
      <c r="G704" s="336"/>
      <c r="H704" s="336"/>
      <c r="I704" s="336"/>
      <c r="J704" s="336"/>
      <c r="K704" s="336"/>
      <c r="L704" s="336"/>
      <c r="M704" s="336"/>
      <c r="N704" s="336"/>
      <c r="S704" s="336"/>
      <c r="V704" s="336"/>
      <c r="W704" s="336"/>
      <c r="X704" s="336"/>
      <c r="Y704" s="336"/>
      <c r="Z704" s="336"/>
      <c r="AA704" s="336"/>
      <c r="AB704" s="336"/>
      <c r="AC704" s="336"/>
    </row>
    <row r="705" spans="4:29">
      <c r="D705" s="336"/>
      <c r="G705" s="336"/>
      <c r="H705" s="336"/>
      <c r="I705" s="336"/>
      <c r="J705" s="336"/>
      <c r="K705" s="336"/>
      <c r="L705" s="336"/>
      <c r="M705" s="336"/>
      <c r="N705" s="336"/>
      <c r="S705" s="336"/>
      <c r="V705" s="336"/>
      <c r="W705" s="336"/>
      <c r="X705" s="336"/>
      <c r="Y705" s="336"/>
      <c r="Z705" s="336"/>
      <c r="AA705" s="336"/>
      <c r="AB705" s="336"/>
      <c r="AC705" s="336"/>
    </row>
    <row r="706" spans="4:29">
      <c r="D706" s="336"/>
      <c r="G706" s="336"/>
      <c r="H706" s="336"/>
      <c r="I706" s="336"/>
      <c r="J706" s="336"/>
      <c r="K706" s="336"/>
      <c r="L706" s="336"/>
      <c r="M706" s="336"/>
      <c r="N706" s="336"/>
      <c r="S706" s="336"/>
      <c r="V706" s="336"/>
      <c r="W706" s="336"/>
      <c r="X706" s="336"/>
      <c r="Y706" s="336"/>
      <c r="Z706" s="336"/>
      <c r="AA706" s="336"/>
      <c r="AB706" s="336"/>
      <c r="AC706" s="336"/>
    </row>
    <row r="707" spans="4:29">
      <c r="D707" s="336"/>
      <c r="G707" s="336"/>
      <c r="H707" s="336"/>
      <c r="I707" s="336"/>
      <c r="J707" s="336"/>
      <c r="K707" s="336"/>
      <c r="L707" s="336"/>
      <c r="M707" s="336"/>
      <c r="N707" s="336"/>
      <c r="S707" s="336"/>
      <c r="V707" s="336"/>
      <c r="W707" s="336"/>
      <c r="X707" s="336"/>
      <c r="Y707" s="336"/>
      <c r="Z707" s="336"/>
      <c r="AA707" s="336"/>
      <c r="AB707" s="336"/>
      <c r="AC707" s="336"/>
    </row>
    <row r="708" spans="4:29">
      <c r="D708" s="336"/>
      <c r="G708" s="336"/>
      <c r="H708" s="336"/>
      <c r="I708" s="336"/>
      <c r="J708" s="336"/>
      <c r="K708" s="336"/>
      <c r="L708" s="336"/>
      <c r="M708" s="336"/>
      <c r="N708" s="336"/>
      <c r="S708" s="336"/>
      <c r="V708" s="336"/>
      <c r="W708" s="336"/>
      <c r="X708" s="336"/>
      <c r="Y708" s="336"/>
      <c r="Z708" s="336"/>
      <c r="AA708" s="336"/>
      <c r="AB708" s="336"/>
      <c r="AC708" s="336"/>
    </row>
    <row r="709" spans="4:29">
      <c r="D709" s="336"/>
      <c r="G709" s="336"/>
      <c r="H709" s="336"/>
      <c r="I709" s="336"/>
      <c r="J709" s="336"/>
      <c r="K709" s="336"/>
      <c r="L709" s="336"/>
      <c r="M709" s="336"/>
      <c r="N709" s="336"/>
      <c r="S709" s="336"/>
      <c r="V709" s="336"/>
      <c r="W709" s="336"/>
      <c r="X709" s="336"/>
      <c r="Y709" s="336"/>
      <c r="Z709" s="336"/>
      <c r="AA709" s="336"/>
      <c r="AB709" s="336"/>
      <c r="AC709" s="336"/>
    </row>
    <row r="710" spans="4:29">
      <c r="D710" s="336"/>
      <c r="G710" s="336"/>
      <c r="H710" s="336"/>
      <c r="I710" s="336"/>
      <c r="J710" s="336"/>
      <c r="K710" s="336"/>
      <c r="L710" s="336"/>
      <c r="M710" s="336"/>
      <c r="N710" s="336"/>
      <c r="S710" s="336"/>
      <c r="V710" s="336"/>
      <c r="W710" s="336"/>
      <c r="X710" s="336"/>
      <c r="Y710" s="336"/>
      <c r="Z710" s="336"/>
      <c r="AA710" s="336"/>
      <c r="AB710" s="336"/>
      <c r="AC710" s="336"/>
    </row>
    <row r="711" spans="4:29">
      <c r="D711" s="336"/>
      <c r="G711" s="336"/>
      <c r="H711" s="336"/>
      <c r="I711" s="336"/>
      <c r="J711" s="336"/>
      <c r="K711" s="336"/>
      <c r="L711" s="336"/>
      <c r="M711" s="336"/>
      <c r="N711" s="336"/>
      <c r="S711" s="336"/>
      <c r="V711" s="336"/>
      <c r="W711" s="336"/>
      <c r="X711" s="336"/>
      <c r="Y711" s="336"/>
      <c r="Z711" s="336"/>
      <c r="AA711" s="336"/>
      <c r="AB711" s="336"/>
      <c r="AC711" s="336"/>
    </row>
    <row r="712" spans="4:29">
      <c r="D712" s="336"/>
      <c r="G712" s="336"/>
      <c r="H712" s="336"/>
      <c r="I712" s="336"/>
      <c r="J712" s="336"/>
      <c r="K712" s="336"/>
      <c r="L712" s="336"/>
      <c r="M712" s="336"/>
      <c r="N712" s="336"/>
      <c r="S712" s="336"/>
      <c r="V712" s="336"/>
      <c r="W712" s="336"/>
      <c r="X712" s="336"/>
      <c r="Y712" s="336"/>
      <c r="Z712" s="336"/>
      <c r="AA712" s="336"/>
      <c r="AB712" s="336"/>
      <c r="AC712" s="336"/>
    </row>
    <row r="713" spans="4:29">
      <c r="D713" s="336"/>
      <c r="G713" s="336"/>
      <c r="H713" s="336"/>
      <c r="I713" s="336"/>
      <c r="J713" s="336"/>
      <c r="K713" s="336"/>
      <c r="L713" s="336"/>
      <c r="M713" s="336"/>
      <c r="N713" s="336"/>
      <c r="S713" s="336"/>
      <c r="V713" s="336"/>
      <c r="W713" s="336"/>
      <c r="X713" s="336"/>
      <c r="Y713" s="336"/>
      <c r="Z713" s="336"/>
      <c r="AA713" s="336"/>
      <c r="AB713" s="336"/>
      <c r="AC713" s="336"/>
    </row>
    <row r="714" spans="4:29">
      <c r="D714" s="336"/>
      <c r="G714" s="336"/>
      <c r="H714" s="336"/>
      <c r="I714" s="336"/>
      <c r="J714" s="336"/>
      <c r="K714" s="336"/>
      <c r="L714" s="336"/>
      <c r="M714" s="336"/>
      <c r="N714" s="336"/>
      <c r="S714" s="336"/>
      <c r="V714" s="336"/>
      <c r="W714" s="336"/>
      <c r="X714" s="336"/>
      <c r="Y714" s="336"/>
      <c r="Z714" s="336"/>
      <c r="AA714" s="336"/>
      <c r="AB714" s="336"/>
      <c r="AC714" s="336"/>
    </row>
    <row r="715" spans="4:29">
      <c r="D715" s="336"/>
      <c r="G715" s="336"/>
      <c r="H715" s="336"/>
      <c r="I715" s="336"/>
      <c r="J715" s="336"/>
      <c r="K715" s="336"/>
      <c r="L715" s="336"/>
      <c r="M715" s="336"/>
      <c r="N715" s="336"/>
      <c r="S715" s="336"/>
      <c r="V715" s="336"/>
      <c r="W715" s="336"/>
      <c r="X715" s="336"/>
      <c r="Y715" s="336"/>
      <c r="Z715" s="336"/>
      <c r="AA715" s="336"/>
      <c r="AB715" s="336"/>
      <c r="AC715" s="336"/>
    </row>
    <row r="716" spans="4:29">
      <c r="D716" s="336"/>
      <c r="G716" s="336"/>
      <c r="H716" s="336"/>
      <c r="I716" s="336"/>
      <c r="J716" s="336"/>
      <c r="K716" s="336"/>
      <c r="L716" s="336"/>
      <c r="M716" s="336"/>
      <c r="N716" s="336"/>
      <c r="S716" s="336"/>
      <c r="V716" s="336"/>
      <c r="W716" s="336"/>
      <c r="X716" s="336"/>
      <c r="Y716" s="336"/>
      <c r="Z716" s="336"/>
      <c r="AA716" s="336"/>
      <c r="AB716" s="336"/>
      <c r="AC716" s="336"/>
    </row>
    <row r="717" spans="4:29">
      <c r="D717" s="336"/>
      <c r="G717" s="336"/>
      <c r="H717" s="336"/>
      <c r="I717" s="336"/>
      <c r="J717" s="336"/>
      <c r="K717" s="336"/>
      <c r="L717" s="336"/>
      <c r="M717" s="336"/>
      <c r="N717" s="336"/>
      <c r="S717" s="336"/>
      <c r="V717" s="336"/>
      <c r="W717" s="336"/>
      <c r="X717" s="336"/>
      <c r="Y717" s="336"/>
      <c r="Z717" s="336"/>
      <c r="AA717" s="336"/>
      <c r="AB717" s="336"/>
      <c r="AC717" s="336"/>
    </row>
    <row r="718" spans="4:29">
      <c r="D718" s="336"/>
      <c r="G718" s="336"/>
      <c r="H718" s="336"/>
      <c r="I718" s="336"/>
      <c r="J718" s="336"/>
      <c r="K718" s="336"/>
      <c r="L718" s="336"/>
      <c r="M718" s="336"/>
      <c r="N718" s="336"/>
      <c r="S718" s="336"/>
      <c r="V718" s="336"/>
      <c r="W718" s="336"/>
      <c r="X718" s="336"/>
      <c r="Y718" s="336"/>
      <c r="Z718" s="336"/>
      <c r="AA718" s="336"/>
      <c r="AB718" s="336"/>
      <c r="AC718" s="336"/>
    </row>
    <row r="719" spans="4:29">
      <c r="D719" s="336"/>
      <c r="G719" s="336"/>
      <c r="H719" s="336"/>
      <c r="I719" s="336"/>
      <c r="J719" s="336"/>
      <c r="K719" s="336"/>
      <c r="L719" s="336"/>
      <c r="M719" s="336"/>
      <c r="N719" s="336"/>
      <c r="S719" s="336"/>
      <c r="V719" s="336"/>
      <c r="W719" s="336"/>
      <c r="X719" s="336"/>
      <c r="Y719" s="336"/>
      <c r="Z719" s="336"/>
      <c r="AA719" s="336"/>
      <c r="AB719" s="336"/>
      <c r="AC719" s="336"/>
    </row>
    <row r="720" spans="4:29">
      <c r="D720" s="336"/>
      <c r="G720" s="336"/>
      <c r="H720" s="336"/>
      <c r="I720" s="336"/>
      <c r="J720" s="336"/>
      <c r="K720" s="336"/>
      <c r="L720" s="336"/>
      <c r="M720" s="336"/>
      <c r="N720" s="336"/>
      <c r="S720" s="336"/>
      <c r="V720" s="336"/>
      <c r="W720" s="336"/>
      <c r="X720" s="336"/>
      <c r="Y720" s="336"/>
      <c r="Z720" s="336"/>
      <c r="AA720" s="336"/>
      <c r="AB720" s="336"/>
      <c r="AC720" s="336"/>
    </row>
    <row r="721" spans="4:29">
      <c r="D721" s="336"/>
      <c r="G721" s="336"/>
      <c r="H721" s="336"/>
      <c r="I721" s="336"/>
      <c r="J721" s="336"/>
      <c r="K721" s="336"/>
      <c r="L721" s="336"/>
      <c r="M721" s="336"/>
      <c r="N721" s="336"/>
      <c r="S721" s="336"/>
      <c r="V721" s="336"/>
      <c r="W721" s="336"/>
      <c r="X721" s="336"/>
      <c r="Y721" s="336"/>
      <c r="Z721" s="336"/>
      <c r="AA721" s="336"/>
      <c r="AB721" s="336"/>
      <c r="AC721" s="336"/>
    </row>
    <row r="722" spans="4:29">
      <c r="D722" s="336"/>
      <c r="G722" s="336"/>
      <c r="H722" s="336"/>
      <c r="I722" s="336"/>
      <c r="J722" s="336"/>
      <c r="K722" s="336"/>
      <c r="L722" s="336"/>
      <c r="M722" s="336"/>
      <c r="N722" s="336"/>
      <c r="S722" s="336"/>
      <c r="V722" s="336"/>
      <c r="W722" s="336"/>
      <c r="X722" s="336"/>
      <c r="Y722" s="336"/>
      <c r="Z722" s="336"/>
      <c r="AA722" s="336"/>
      <c r="AB722" s="336"/>
      <c r="AC722" s="336"/>
    </row>
    <row r="723" spans="4:29">
      <c r="D723" s="336"/>
      <c r="G723" s="336"/>
      <c r="H723" s="336"/>
      <c r="I723" s="336"/>
      <c r="J723" s="336"/>
      <c r="K723" s="336"/>
      <c r="L723" s="336"/>
      <c r="M723" s="336"/>
      <c r="N723" s="336"/>
      <c r="S723" s="336"/>
      <c r="V723" s="336"/>
      <c r="W723" s="336"/>
      <c r="X723" s="336"/>
      <c r="Y723" s="336"/>
      <c r="Z723" s="336"/>
      <c r="AA723" s="336"/>
      <c r="AB723" s="336"/>
      <c r="AC723" s="336"/>
    </row>
    <row r="724" spans="4:29">
      <c r="D724" s="336"/>
      <c r="G724" s="336"/>
      <c r="H724" s="336"/>
      <c r="I724" s="336"/>
      <c r="J724" s="336"/>
      <c r="K724" s="336"/>
      <c r="L724" s="336"/>
      <c r="M724" s="336"/>
      <c r="N724" s="336"/>
      <c r="S724" s="336"/>
      <c r="V724" s="336"/>
      <c r="W724" s="336"/>
      <c r="X724" s="336"/>
      <c r="Y724" s="336"/>
      <c r="Z724" s="336"/>
      <c r="AA724" s="336"/>
      <c r="AB724" s="336"/>
      <c r="AC724" s="336"/>
    </row>
    <row r="725" spans="4:29">
      <c r="D725" s="336"/>
      <c r="G725" s="336"/>
      <c r="H725" s="336"/>
      <c r="I725" s="336"/>
      <c r="J725" s="336"/>
      <c r="K725" s="336"/>
      <c r="L725" s="336"/>
      <c r="M725" s="336"/>
      <c r="N725" s="336"/>
      <c r="S725" s="336"/>
      <c r="V725" s="336"/>
      <c r="W725" s="336"/>
      <c r="X725" s="336"/>
      <c r="Y725" s="336"/>
      <c r="Z725" s="336"/>
      <c r="AA725" s="336"/>
      <c r="AB725" s="336"/>
      <c r="AC725" s="336"/>
    </row>
    <row r="726" spans="4:29">
      <c r="D726" s="336"/>
      <c r="G726" s="336"/>
      <c r="H726" s="336"/>
      <c r="I726" s="336"/>
      <c r="J726" s="336"/>
      <c r="K726" s="336"/>
      <c r="L726" s="336"/>
      <c r="M726" s="336"/>
      <c r="N726" s="336"/>
      <c r="S726" s="336"/>
      <c r="V726" s="336"/>
      <c r="W726" s="336"/>
      <c r="X726" s="336"/>
      <c r="Y726" s="336"/>
      <c r="Z726" s="336"/>
      <c r="AA726" s="336"/>
      <c r="AB726" s="336"/>
      <c r="AC726" s="336"/>
    </row>
    <row r="727" spans="4:29">
      <c r="D727" s="336"/>
      <c r="G727" s="336"/>
      <c r="H727" s="336"/>
      <c r="I727" s="336"/>
      <c r="J727" s="336"/>
      <c r="K727" s="336"/>
      <c r="L727" s="336"/>
      <c r="M727" s="336"/>
      <c r="N727" s="336"/>
      <c r="S727" s="336"/>
      <c r="V727" s="336"/>
      <c r="W727" s="336"/>
      <c r="X727" s="336"/>
      <c r="Y727" s="336"/>
      <c r="Z727" s="336"/>
      <c r="AA727" s="336"/>
      <c r="AB727" s="336"/>
      <c r="AC727" s="336"/>
    </row>
    <row r="728" spans="4:29">
      <c r="D728" s="336"/>
      <c r="G728" s="336"/>
      <c r="H728" s="336"/>
      <c r="I728" s="336"/>
      <c r="J728" s="336"/>
      <c r="K728" s="336"/>
      <c r="L728" s="336"/>
      <c r="M728" s="336"/>
      <c r="N728" s="336"/>
      <c r="S728" s="336"/>
      <c r="V728" s="336"/>
      <c r="W728" s="336"/>
      <c r="X728" s="336"/>
      <c r="Y728" s="336"/>
      <c r="Z728" s="336"/>
      <c r="AA728" s="336"/>
      <c r="AB728" s="336"/>
      <c r="AC728" s="336"/>
    </row>
    <row r="729" spans="4:29">
      <c r="D729" s="336"/>
      <c r="G729" s="336"/>
      <c r="H729" s="336"/>
      <c r="I729" s="336"/>
      <c r="J729" s="336"/>
      <c r="K729" s="336"/>
      <c r="L729" s="336"/>
      <c r="M729" s="336"/>
      <c r="N729" s="336"/>
      <c r="S729" s="336"/>
      <c r="V729" s="336"/>
      <c r="W729" s="336"/>
      <c r="X729" s="336"/>
      <c r="Y729" s="336"/>
      <c r="Z729" s="336"/>
      <c r="AA729" s="336"/>
      <c r="AB729" s="336"/>
      <c r="AC729" s="336"/>
    </row>
    <row r="730" spans="4:29">
      <c r="D730" s="336"/>
      <c r="G730" s="336"/>
      <c r="H730" s="336"/>
      <c r="I730" s="336"/>
      <c r="J730" s="336"/>
      <c r="K730" s="336"/>
      <c r="L730" s="336"/>
      <c r="M730" s="336"/>
      <c r="N730" s="336"/>
      <c r="S730" s="336"/>
      <c r="V730" s="336"/>
      <c r="W730" s="336"/>
      <c r="X730" s="336"/>
      <c r="Y730" s="336"/>
      <c r="Z730" s="336"/>
      <c r="AA730" s="336"/>
      <c r="AB730" s="336"/>
      <c r="AC730" s="336"/>
    </row>
    <row r="731" spans="4:29">
      <c r="D731" s="336"/>
      <c r="G731" s="336"/>
      <c r="H731" s="336"/>
      <c r="I731" s="336"/>
      <c r="J731" s="336"/>
      <c r="K731" s="336"/>
      <c r="L731" s="336"/>
      <c r="M731" s="336"/>
      <c r="N731" s="336"/>
      <c r="S731" s="336"/>
      <c r="V731" s="336"/>
      <c r="W731" s="336"/>
      <c r="X731" s="336"/>
      <c r="Y731" s="336"/>
      <c r="Z731" s="336"/>
      <c r="AA731" s="336"/>
      <c r="AB731" s="336"/>
      <c r="AC731" s="336"/>
    </row>
    <row r="732" spans="4:29">
      <c r="D732" s="336"/>
      <c r="G732" s="336"/>
      <c r="H732" s="336"/>
      <c r="I732" s="336"/>
      <c r="J732" s="336"/>
      <c r="K732" s="336"/>
      <c r="L732" s="336"/>
      <c r="M732" s="336"/>
      <c r="N732" s="336"/>
      <c r="S732" s="336"/>
      <c r="V732" s="336"/>
      <c r="W732" s="336"/>
      <c r="X732" s="336"/>
      <c r="Y732" s="336"/>
      <c r="Z732" s="336"/>
      <c r="AA732" s="336"/>
      <c r="AB732" s="336"/>
      <c r="AC732" s="336"/>
    </row>
    <row r="733" spans="4:29">
      <c r="D733" s="336"/>
      <c r="G733" s="336"/>
      <c r="H733" s="336"/>
      <c r="I733" s="336"/>
      <c r="J733" s="336"/>
      <c r="K733" s="336"/>
      <c r="L733" s="336"/>
      <c r="M733" s="336"/>
      <c r="N733" s="336"/>
      <c r="S733" s="336"/>
      <c r="V733" s="336"/>
      <c r="W733" s="336"/>
      <c r="X733" s="336"/>
      <c r="Y733" s="336"/>
      <c r="Z733" s="336"/>
      <c r="AA733" s="336"/>
      <c r="AB733" s="336"/>
      <c r="AC733" s="336"/>
    </row>
    <row r="734" spans="4:29">
      <c r="D734" s="336"/>
      <c r="G734" s="336"/>
      <c r="H734" s="336"/>
      <c r="I734" s="336"/>
      <c r="J734" s="336"/>
      <c r="K734" s="336"/>
      <c r="L734" s="336"/>
      <c r="M734" s="336"/>
      <c r="N734" s="336"/>
      <c r="S734" s="336"/>
      <c r="V734" s="336"/>
      <c r="W734" s="336"/>
      <c r="X734" s="336"/>
      <c r="Y734" s="336"/>
      <c r="Z734" s="336"/>
      <c r="AA734" s="336"/>
      <c r="AB734" s="336"/>
      <c r="AC734" s="336"/>
    </row>
    <row r="735" spans="4:29">
      <c r="D735" s="336"/>
      <c r="G735" s="336"/>
      <c r="H735" s="336"/>
      <c r="I735" s="336"/>
      <c r="J735" s="336"/>
      <c r="K735" s="336"/>
      <c r="L735" s="336"/>
      <c r="M735" s="336"/>
      <c r="N735" s="336"/>
      <c r="S735" s="336"/>
      <c r="V735" s="336"/>
      <c r="W735" s="336"/>
      <c r="X735" s="336"/>
      <c r="Y735" s="336"/>
      <c r="Z735" s="336"/>
      <c r="AA735" s="336"/>
      <c r="AB735" s="336"/>
      <c r="AC735" s="336"/>
    </row>
    <row r="736" spans="4:29">
      <c r="D736" s="336"/>
      <c r="G736" s="336"/>
      <c r="H736" s="336"/>
      <c r="I736" s="336"/>
      <c r="J736" s="336"/>
      <c r="K736" s="336"/>
      <c r="L736" s="336"/>
      <c r="M736" s="336"/>
      <c r="N736" s="336"/>
      <c r="S736" s="336"/>
      <c r="V736" s="336"/>
      <c r="W736" s="336"/>
      <c r="X736" s="336"/>
      <c r="Y736" s="336"/>
      <c r="Z736" s="336"/>
      <c r="AA736" s="336"/>
      <c r="AB736" s="336"/>
      <c r="AC736" s="336"/>
    </row>
    <row r="737" spans="4:29">
      <c r="D737" s="336"/>
      <c r="G737" s="336"/>
      <c r="H737" s="336"/>
      <c r="I737" s="336"/>
      <c r="J737" s="336"/>
      <c r="K737" s="336"/>
      <c r="L737" s="336"/>
      <c r="M737" s="336"/>
      <c r="N737" s="336"/>
      <c r="S737" s="336"/>
      <c r="V737" s="336"/>
      <c r="W737" s="336"/>
      <c r="X737" s="336"/>
      <c r="Y737" s="336"/>
      <c r="Z737" s="336"/>
      <c r="AA737" s="336"/>
      <c r="AB737" s="336"/>
      <c r="AC737" s="336"/>
    </row>
    <row r="738" spans="4:29">
      <c r="D738" s="336"/>
      <c r="G738" s="336"/>
      <c r="H738" s="336"/>
      <c r="I738" s="336"/>
      <c r="J738" s="336"/>
      <c r="K738" s="336"/>
      <c r="L738" s="336"/>
      <c r="M738" s="336"/>
      <c r="N738" s="336"/>
      <c r="S738" s="336"/>
      <c r="V738" s="336"/>
      <c r="W738" s="336"/>
      <c r="X738" s="336"/>
      <c r="Y738" s="336"/>
      <c r="Z738" s="336"/>
      <c r="AA738" s="336"/>
      <c r="AB738" s="336"/>
      <c r="AC738" s="336"/>
    </row>
    <row r="739" spans="4:29">
      <c r="D739" s="336"/>
      <c r="G739" s="336"/>
      <c r="H739" s="336"/>
      <c r="I739" s="336"/>
      <c r="J739" s="336"/>
      <c r="K739" s="336"/>
      <c r="L739" s="336"/>
      <c r="M739" s="336"/>
      <c r="N739" s="336"/>
      <c r="S739" s="336"/>
      <c r="V739" s="336"/>
      <c r="W739" s="336"/>
      <c r="X739" s="336"/>
      <c r="Y739" s="336"/>
      <c r="Z739" s="336"/>
      <c r="AA739" s="336"/>
      <c r="AB739" s="336"/>
      <c r="AC739" s="336"/>
    </row>
    <row r="740" spans="4:29">
      <c r="D740" s="336"/>
      <c r="G740" s="336"/>
      <c r="H740" s="336"/>
      <c r="I740" s="336"/>
      <c r="J740" s="336"/>
      <c r="K740" s="336"/>
      <c r="L740" s="336"/>
      <c r="M740" s="336"/>
      <c r="N740" s="336"/>
      <c r="S740" s="336"/>
      <c r="V740" s="336"/>
      <c r="W740" s="336"/>
      <c r="X740" s="336"/>
      <c r="Y740" s="336"/>
      <c r="Z740" s="336"/>
      <c r="AA740" s="336"/>
      <c r="AB740" s="336"/>
      <c r="AC740" s="336"/>
    </row>
    <row r="741" spans="4:29">
      <c r="D741" s="336"/>
      <c r="G741" s="336"/>
      <c r="H741" s="336"/>
      <c r="I741" s="336"/>
      <c r="J741" s="336"/>
      <c r="K741" s="336"/>
      <c r="L741" s="336"/>
      <c r="M741" s="336"/>
      <c r="N741" s="336"/>
      <c r="S741" s="336"/>
      <c r="V741" s="336"/>
      <c r="W741" s="336"/>
      <c r="X741" s="336"/>
      <c r="Y741" s="336"/>
      <c r="Z741" s="336"/>
      <c r="AA741" s="336"/>
      <c r="AB741" s="336"/>
      <c r="AC741" s="336"/>
    </row>
    <row r="742" spans="4:29">
      <c r="D742" s="336"/>
      <c r="G742" s="336"/>
      <c r="H742" s="336"/>
      <c r="I742" s="336"/>
      <c r="J742" s="336"/>
      <c r="K742" s="336"/>
      <c r="L742" s="336"/>
      <c r="M742" s="336"/>
      <c r="N742" s="336"/>
      <c r="S742" s="336"/>
      <c r="V742" s="336"/>
      <c r="W742" s="336"/>
      <c r="X742" s="336"/>
      <c r="Y742" s="336"/>
      <c r="Z742" s="336"/>
      <c r="AA742" s="336"/>
      <c r="AB742" s="336"/>
      <c r="AC742" s="336"/>
    </row>
    <row r="743" spans="4:29">
      <c r="D743" s="336"/>
      <c r="G743" s="336"/>
      <c r="H743" s="336"/>
      <c r="I743" s="336"/>
      <c r="J743" s="336"/>
      <c r="K743" s="336"/>
      <c r="L743" s="336"/>
      <c r="M743" s="336"/>
      <c r="N743" s="336"/>
      <c r="S743" s="336"/>
      <c r="V743" s="336"/>
      <c r="W743" s="336"/>
      <c r="X743" s="336"/>
      <c r="Y743" s="336"/>
      <c r="Z743" s="336"/>
      <c r="AA743" s="336"/>
      <c r="AB743" s="336"/>
      <c r="AC743" s="336"/>
    </row>
    <row r="744" spans="4:29">
      <c r="D744" s="336"/>
      <c r="G744" s="336"/>
      <c r="H744" s="336"/>
      <c r="I744" s="336"/>
      <c r="J744" s="336"/>
      <c r="K744" s="336"/>
      <c r="L744" s="336"/>
      <c r="M744" s="336"/>
      <c r="N744" s="336"/>
      <c r="S744" s="336"/>
      <c r="V744" s="336"/>
      <c r="W744" s="336"/>
      <c r="X744" s="336"/>
      <c r="Y744" s="336"/>
      <c r="Z744" s="336"/>
      <c r="AA744" s="336"/>
      <c r="AB744" s="336"/>
      <c r="AC744" s="336"/>
    </row>
    <row r="745" spans="4:29">
      <c r="D745" s="336"/>
      <c r="G745" s="336"/>
      <c r="H745" s="336"/>
      <c r="I745" s="336"/>
      <c r="J745" s="336"/>
      <c r="K745" s="336"/>
      <c r="L745" s="336"/>
      <c r="M745" s="336"/>
      <c r="N745" s="336"/>
      <c r="S745" s="336"/>
      <c r="V745" s="336"/>
      <c r="W745" s="336"/>
      <c r="X745" s="336"/>
      <c r="Y745" s="336"/>
      <c r="Z745" s="336"/>
      <c r="AA745" s="336"/>
      <c r="AB745" s="336"/>
      <c r="AC745" s="336"/>
    </row>
    <row r="746" spans="4:29">
      <c r="D746" s="336"/>
      <c r="G746" s="336"/>
      <c r="H746" s="336"/>
      <c r="I746" s="336"/>
      <c r="J746" s="336"/>
      <c r="K746" s="336"/>
      <c r="L746" s="336"/>
      <c r="M746" s="336"/>
      <c r="N746" s="336"/>
      <c r="S746" s="336"/>
      <c r="V746" s="336"/>
      <c r="W746" s="336"/>
      <c r="X746" s="336"/>
      <c r="Y746" s="336"/>
      <c r="Z746" s="336"/>
      <c r="AA746" s="336"/>
      <c r="AB746" s="336"/>
      <c r="AC746" s="336"/>
    </row>
    <row r="747" spans="4:29">
      <c r="D747" s="336"/>
      <c r="G747" s="336"/>
      <c r="H747" s="336"/>
      <c r="I747" s="336"/>
      <c r="J747" s="336"/>
      <c r="K747" s="336"/>
      <c r="L747" s="336"/>
      <c r="M747" s="336"/>
      <c r="N747" s="336"/>
      <c r="S747" s="336"/>
      <c r="V747" s="336"/>
      <c r="W747" s="336"/>
      <c r="X747" s="336"/>
      <c r="Y747" s="336"/>
      <c r="Z747" s="336"/>
      <c r="AA747" s="336"/>
      <c r="AB747" s="336"/>
      <c r="AC747" s="336"/>
    </row>
    <row r="748" spans="4:29">
      <c r="D748" s="336"/>
      <c r="G748" s="336"/>
      <c r="H748" s="336"/>
      <c r="I748" s="336"/>
      <c r="J748" s="336"/>
      <c r="K748" s="336"/>
      <c r="L748" s="336"/>
      <c r="M748" s="336"/>
      <c r="N748" s="336"/>
      <c r="S748" s="336"/>
      <c r="V748" s="336"/>
      <c r="W748" s="336"/>
      <c r="X748" s="336"/>
      <c r="Y748" s="336"/>
      <c r="Z748" s="336"/>
      <c r="AA748" s="336"/>
      <c r="AB748" s="336"/>
      <c r="AC748" s="336"/>
    </row>
    <row r="749" spans="4:29">
      <c r="D749" s="336"/>
      <c r="G749" s="336"/>
      <c r="H749" s="336"/>
      <c r="I749" s="336"/>
      <c r="J749" s="336"/>
      <c r="K749" s="336"/>
      <c r="L749" s="336"/>
      <c r="M749" s="336"/>
      <c r="N749" s="336"/>
      <c r="S749" s="336"/>
      <c r="V749" s="336"/>
      <c r="W749" s="336"/>
      <c r="X749" s="336"/>
      <c r="Y749" s="336"/>
      <c r="Z749" s="336"/>
      <c r="AA749" s="336"/>
      <c r="AB749" s="336"/>
      <c r="AC749" s="336"/>
    </row>
    <row r="750" spans="4:29">
      <c r="D750" s="336"/>
      <c r="G750" s="336"/>
      <c r="H750" s="336"/>
      <c r="I750" s="336"/>
      <c r="J750" s="336"/>
      <c r="K750" s="336"/>
      <c r="L750" s="336"/>
      <c r="M750" s="336"/>
      <c r="N750" s="336"/>
      <c r="S750" s="336"/>
      <c r="V750" s="336"/>
      <c r="W750" s="336"/>
      <c r="X750" s="336"/>
      <c r="Y750" s="336"/>
      <c r="Z750" s="336"/>
      <c r="AA750" s="336"/>
      <c r="AB750" s="336"/>
      <c r="AC750" s="336"/>
    </row>
    <row r="751" spans="4:29">
      <c r="D751" s="336"/>
      <c r="G751" s="336"/>
      <c r="H751" s="336"/>
      <c r="I751" s="336"/>
      <c r="J751" s="336"/>
      <c r="K751" s="336"/>
      <c r="L751" s="336"/>
      <c r="M751" s="336"/>
      <c r="N751" s="336"/>
      <c r="S751" s="336"/>
      <c r="V751" s="336"/>
      <c r="W751" s="336"/>
      <c r="X751" s="336"/>
      <c r="Y751" s="336"/>
      <c r="Z751" s="336"/>
      <c r="AA751" s="336"/>
      <c r="AB751" s="336"/>
      <c r="AC751" s="336"/>
    </row>
    <row r="752" spans="4:29">
      <c r="D752" s="336"/>
      <c r="G752" s="336"/>
      <c r="H752" s="336"/>
      <c r="I752" s="336"/>
      <c r="J752" s="336"/>
      <c r="K752" s="336"/>
      <c r="L752" s="336"/>
      <c r="M752" s="336"/>
      <c r="N752" s="336"/>
      <c r="S752" s="336"/>
      <c r="V752" s="336"/>
      <c r="W752" s="336"/>
      <c r="X752" s="336"/>
      <c r="Y752" s="336"/>
      <c r="Z752" s="336"/>
      <c r="AA752" s="336"/>
      <c r="AB752" s="336"/>
      <c r="AC752" s="336"/>
    </row>
    <row r="753" spans="4:29">
      <c r="D753" s="336"/>
      <c r="G753" s="336"/>
      <c r="H753" s="336"/>
      <c r="I753" s="336"/>
      <c r="J753" s="336"/>
      <c r="K753" s="336"/>
      <c r="L753" s="336"/>
      <c r="M753" s="336"/>
      <c r="N753" s="336"/>
      <c r="S753" s="336"/>
      <c r="V753" s="336"/>
      <c r="W753" s="336"/>
      <c r="X753" s="336"/>
      <c r="Y753" s="336"/>
      <c r="Z753" s="336"/>
      <c r="AA753" s="336"/>
      <c r="AB753" s="336"/>
      <c r="AC753" s="336"/>
    </row>
    <row r="754" spans="4:29">
      <c r="D754" s="336"/>
      <c r="G754" s="336"/>
      <c r="H754" s="336"/>
      <c r="I754" s="336"/>
      <c r="J754" s="336"/>
      <c r="K754" s="336"/>
      <c r="L754" s="336"/>
      <c r="M754" s="336"/>
      <c r="N754" s="336"/>
      <c r="S754" s="336"/>
      <c r="V754" s="336"/>
      <c r="W754" s="336"/>
      <c r="X754" s="336"/>
      <c r="Y754" s="336"/>
      <c r="Z754" s="336"/>
      <c r="AA754" s="336"/>
      <c r="AB754" s="336"/>
      <c r="AC754" s="336"/>
    </row>
    <row r="755" spans="4:29">
      <c r="D755" s="336"/>
      <c r="G755" s="336"/>
      <c r="H755" s="336"/>
      <c r="I755" s="336"/>
      <c r="J755" s="336"/>
      <c r="K755" s="336"/>
      <c r="L755" s="336"/>
      <c r="M755" s="336"/>
      <c r="N755" s="336"/>
      <c r="S755" s="336"/>
      <c r="V755" s="336"/>
      <c r="W755" s="336"/>
      <c r="X755" s="336"/>
      <c r="Y755" s="336"/>
      <c r="Z755" s="336"/>
      <c r="AA755" s="336"/>
      <c r="AB755" s="336"/>
      <c r="AC755" s="336"/>
    </row>
    <row r="756" spans="4:29">
      <c r="D756" s="336"/>
      <c r="G756" s="336"/>
      <c r="H756" s="336"/>
      <c r="I756" s="336"/>
      <c r="J756" s="336"/>
      <c r="K756" s="336"/>
      <c r="L756" s="336"/>
      <c r="M756" s="336"/>
      <c r="N756" s="336"/>
      <c r="S756" s="336"/>
      <c r="V756" s="336"/>
      <c r="W756" s="336"/>
      <c r="X756" s="336"/>
      <c r="Y756" s="336"/>
      <c r="Z756" s="336"/>
      <c r="AA756" s="336"/>
      <c r="AB756" s="336"/>
      <c r="AC756" s="336"/>
    </row>
    <row r="757" spans="4:29">
      <c r="D757" s="336"/>
      <c r="G757" s="336"/>
      <c r="H757" s="336"/>
      <c r="I757" s="336"/>
      <c r="J757" s="336"/>
      <c r="K757" s="336"/>
      <c r="L757" s="336"/>
      <c r="M757" s="336"/>
      <c r="N757" s="336"/>
      <c r="S757" s="336"/>
      <c r="V757" s="336"/>
      <c r="W757" s="336"/>
      <c r="X757" s="336"/>
      <c r="Y757" s="336"/>
      <c r="Z757" s="336"/>
      <c r="AA757" s="336"/>
      <c r="AB757" s="336"/>
      <c r="AC757" s="336"/>
    </row>
    <row r="758" spans="4:29">
      <c r="D758" s="336"/>
      <c r="G758" s="336"/>
      <c r="H758" s="336"/>
      <c r="I758" s="336"/>
      <c r="J758" s="336"/>
      <c r="K758" s="336"/>
      <c r="L758" s="336"/>
      <c r="M758" s="336"/>
      <c r="N758" s="336"/>
      <c r="S758" s="336"/>
      <c r="V758" s="336"/>
      <c r="W758" s="336"/>
      <c r="X758" s="336"/>
      <c r="Y758" s="336"/>
      <c r="Z758" s="336"/>
      <c r="AA758" s="336"/>
      <c r="AB758" s="336"/>
      <c r="AC758" s="336"/>
    </row>
    <row r="759" spans="4:29">
      <c r="D759" s="336"/>
      <c r="G759" s="336"/>
      <c r="H759" s="336"/>
      <c r="I759" s="336"/>
      <c r="J759" s="336"/>
      <c r="K759" s="336"/>
      <c r="L759" s="336"/>
      <c r="M759" s="336"/>
      <c r="N759" s="336"/>
      <c r="S759" s="336"/>
      <c r="V759" s="336"/>
      <c r="W759" s="336"/>
      <c r="X759" s="336"/>
      <c r="Y759" s="336"/>
      <c r="Z759" s="336"/>
      <c r="AA759" s="336"/>
      <c r="AB759" s="336"/>
      <c r="AC759" s="336"/>
    </row>
    <row r="760" spans="4:29">
      <c r="D760" s="336"/>
      <c r="G760" s="336"/>
      <c r="H760" s="336"/>
      <c r="I760" s="336"/>
      <c r="J760" s="336"/>
      <c r="K760" s="336"/>
      <c r="L760" s="336"/>
      <c r="M760" s="336"/>
      <c r="N760" s="336"/>
      <c r="S760" s="336"/>
      <c r="V760" s="336"/>
      <c r="W760" s="336"/>
      <c r="X760" s="336"/>
      <c r="Y760" s="336"/>
      <c r="Z760" s="336"/>
      <c r="AA760" s="336"/>
      <c r="AB760" s="336"/>
      <c r="AC760" s="336"/>
    </row>
    <row r="761" spans="4:29">
      <c r="D761" s="336"/>
      <c r="G761" s="336"/>
      <c r="H761" s="336"/>
      <c r="I761" s="336"/>
      <c r="J761" s="336"/>
      <c r="K761" s="336"/>
      <c r="L761" s="336"/>
      <c r="M761" s="336"/>
      <c r="N761" s="336"/>
      <c r="S761" s="336"/>
      <c r="V761" s="336"/>
      <c r="W761" s="336"/>
      <c r="X761" s="336"/>
      <c r="Y761" s="336"/>
      <c r="Z761" s="336"/>
      <c r="AA761" s="336"/>
      <c r="AB761" s="336"/>
      <c r="AC761" s="336"/>
    </row>
    <row r="762" spans="4:29">
      <c r="D762" s="336"/>
      <c r="G762" s="336"/>
      <c r="H762" s="336"/>
      <c r="I762" s="336"/>
      <c r="J762" s="336"/>
      <c r="K762" s="336"/>
      <c r="L762" s="336"/>
      <c r="M762" s="336"/>
      <c r="N762" s="336"/>
      <c r="S762" s="336"/>
      <c r="V762" s="336"/>
      <c r="W762" s="336"/>
      <c r="X762" s="336"/>
      <c r="Y762" s="336"/>
      <c r="Z762" s="336"/>
      <c r="AA762" s="336"/>
      <c r="AB762" s="336"/>
      <c r="AC762" s="336"/>
    </row>
    <row r="763" spans="4:29">
      <c r="D763" s="336"/>
      <c r="G763" s="336"/>
      <c r="H763" s="336"/>
      <c r="I763" s="336"/>
      <c r="J763" s="336"/>
      <c r="K763" s="336"/>
      <c r="L763" s="336"/>
      <c r="M763" s="336"/>
      <c r="N763" s="336"/>
      <c r="S763" s="336"/>
      <c r="V763" s="336"/>
      <c r="W763" s="336"/>
      <c r="X763" s="336"/>
      <c r="Y763" s="336"/>
      <c r="Z763" s="336"/>
      <c r="AA763" s="336"/>
      <c r="AB763" s="336"/>
      <c r="AC763" s="336"/>
    </row>
    <row r="764" spans="4:29">
      <c r="D764" s="336"/>
      <c r="G764" s="336"/>
      <c r="H764" s="336"/>
      <c r="I764" s="336"/>
      <c r="J764" s="336"/>
      <c r="K764" s="336"/>
      <c r="L764" s="336"/>
      <c r="M764" s="336"/>
      <c r="N764" s="336"/>
      <c r="S764" s="336"/>
      <c r="V764" s="336"/>
      <c r="W764" s="336"/>
      <c r="X764" s="336"/>
      <c r="Y764" s="336"/>
      <c r="Z764" s="336"/>
      <c r="AA764" s="336"/>
      <c r="AB764" s="336"/>
      <c r="AC764" s="336"/>
    </row>
    <row r="765" spans="4:29">
      <c r="D765" s="336"/>
      <c r="G765" s="336"/>
      <c r="H765" s="336"/>
      <c r="I765" s="336"/>
      <c r="J765" s="336"/>
      <c r="K765" s="336"/>
      <c r="L765" s="336"/>
      <c r="M765" s="336"/>
      <c r="N765" s="336"/>
      <c r="S765" s="336"/>
      <c r="V765" s="336"/>
      <c r="W765" s="336"/>
      <c r="X765" s="336"/>
      <c r="Y765" s="336"/>
      <c r="Z765" s="336"/>
      <c r="AA765" s="336"/>
      <c r="AB765" s="336"/>
      <c r="AC765" s="336"/>
    </row>
    <row r="766" spans="4:29">
      <c r="D766" s="336"/>
      <c r="G766" s="336"/>
      <c r="H766" s="336"/>
      <c r="I766" s="336"/>
      <c r="J766" s="336"/>
      <c r="K766" s="336"/>
      <c r="L766" s="336"/>
      <c r="M766" s="336"/>
      <c r="N766" s="336"/>
      <c r="S766" s="336"/>
      <c r="V766" s="336"/>
      <c r="W766" s="336"/>
      <c r="X766" s="336"/>
      <c r="Y766" s="336"/>
      <c r="Z766" s="336"/>
      <c r="AA766" s="336"/>
      <c r="AB766" s="336"/>
      <c r="AC766" s="336"/>
    </row>
    <row r="767" spans="4:29">
      <c r="D767" s="336"/>
      <c r="G767" s="336"/>
      <c r="H767" s="336"/>
      <c r="I767" s="336"/>
      <c r="J767" s="336"/>
      <c r="K767" s="336"/>
      <c r="L767" s="336"/>
      <c r="M767" s="336"/>
      <c r="N767" s="336"/>
      <c r="S767" s="336"/>
      <c r="V767" s="336"/>
      <c r="W767" s="336"/>
      <c r="X767" s="336"/>
      <c r="Y767" s="336"/>
      <c r="Z767" s="336"/>
      <c r="AA767" s="336"/>
      <c r="AB767" s="336"/>
      <c r="AC767" s="336"/>
    </row>
    <row r="768" spans="4:29">
      <c r="D768" s="336"/>
      <c r="G768" s="336"/>
      <c r="H768" s="336"/>
      <c r="I768" s="336"/>
      <c r="J768" s="336"/>
      <c r="K768" s="336"/>
      <c r="L768" s="336"/>
      <c r="M768" s="336"/>
      <c r="N768" s="336"/>
      <c r="S768" s="336"/>
      <c r="V768" s="336"/>
      <c r="W768" s="336"/>
      <c r="X768" s="336"/>
      <c r="Y768" s="336"/>
      <c r="Z768" s="336"/>
      <c r="AA768" s="336"/>
      <c r="AB768" s="336"/>
      <c r="AC768" s="336"/>
    </row>
    <row r="769" spans="4:29">
      <c r="D769" s="336"/>
      <c r="G769" s="336"/>
      <c r="H769" s="336"/>
      <c r="I769" s="336"/>
      <c r="J769" s="336"/>
      <c r="K769" s="336"/>
      <c r="L769" s="336"/>
      <c r="M769" s="336"/>
      <c r="N769" s="336"/>
      <c r="S769" s="336"/>
      <c r="V769" s="336"/>
      <c r="W769" s="336"/>
      <c r="X769" s="336"/>
      <c r="Y769" s="336"/>
      <c r="Z769" s="336"/>
      <c r="AA769" s="336"/>
      <c r="AB769" s="336"/>
      <c r="AC769" s="336"/>
    </row>
    <row r="770" spans="4:29">
      <c r="D770" s="336"/>
      <c r="G770" s="336"/>
      <c r="H770" s="336"/>
      <c r="I770" s="336"/>
      <c r="J770" s="336"/>
      <c r="K770" s="336"/>
      <c r="L770" s="336"/>
      <c r="M770" s="336"/>
      <c r="N770" s="336"/>
      <c r="S770" s="336"/>
      <c r="V770" s="336"/>
      <c r="W770" s="336"/>
      <c r="X770" s="336"/>
      <c r="Y770" s="336"/>
      <c r="Z770" s="336"/>
      <c r="AA770" s="336"/>
      <c r="AB770" s="336"/>
      <c r="AC770" s="336"/>
    </row>
    <row r="771" spans="4:29">
      <c r="D771" s="336"/>
      <c r="G771" s="336"/>
      <c r="H771" s="336"/>
      <c r="I771" s="336"/>
      <c r="J771" s="336"/>
      <c r="K771" s="336"/>
      <c r="L771" s="336"/>
      <c r="M771" s="336"/>
      <c r="N771" s="336"/>
      <c r="S771" s="336"/>
      <c r="V771" s="336"/>
      <c r="W771" s="336"/>
      <c r="X771" s="336"/>
      <c r="Y771" s="336"/>
      <c r="Z771" s="336"/>
      <c r="AA771" s="336"/>
      <c r="AB771" s="336"/>
      <c r="AC771" s="336"/>
    </row>
    <row r="772" spans="4:29">
      <c r="D772" s="336"/>
      <c r="G772" s="336"/>
      <c r="H772" s="336"/>
      <c r="I772" s="336"/>
      <c r="J772" s="336"/>
      <c r="K772" s="336"/>
      <c r="L772" s="336"/>
      <c r="M772" s="336"/>
      <c r="N772" s="336"/>
      <c r="S772" s="336"/>
      <c r="V772" s="336"/>
      <c r="W772" s="336"/>
      <c r="X772" s="336"/>
      <c r="Y772" s="336"/>
      <c r="Z772" s="336"/>
      <c r="AA772" s="336"/>
      <c r="AB772" s="336"/>
      <c r="AC772" s="336"/>
    </row>
    <row r="773" spans="4:29">
      <c r="D773" s="336"/>
      <c r="G773" s="336"/>
      <c r="H773" s="336"/>
      <c r="I773" s="336"/>
      <c r="J773" s="336"/>
      <c r="K773" s="336"/>
      <c r="L773" s="336"/>
      <c r="M773" s="336"/>
      <c r="N773" s="336"/>
      <c r="S773" s="336"/>
      <c r="V773" s="336"/>
      <c r="W773" s="336"/>
      <c r="X773" s="336"/>
      <c r="Y773" s="336"/>
      <c r="Z773" s="336"/>
      <c r="AA773" s="336"/>
      <c r="AB773" s="336"/>
      <c r="AC773" s="336"/>
    </row>
    <row r="774" spans="4:29">
      <c r="D774" s="336"/>
      <c r="G774" s="336"/>
      <c r="H774" s="336"/>
      <c r="I774" s="336"/>
      <c r="J774" s="336"/>
      <c r="K774" s="336"/>
      <c r="L774" s="336"/>
      <c r="M774" s="336"/>
      <c r="N774" s="336"/>
      <c r="S774" s="336"/>
      <c r="V774" s="336"/>
      <c r="W774" s="336"/>
      <c r="X774" s="336"/>
      <c r="Y774" s="336"/>
      <c r="Z774" s="336"/>
      <c r="AA774" s="336"/>
      <c r="AB774" s="336"/>
      <c r="AC774" s="336"/>
    </row>
    <row r="775" spans="4:29">
      <c r="D775" s="336"/>
      <c r="G775" s="336"/>
      <c r="H775" s="336"/>
      <c r="I775" s="336"/>
      <c r="J775" s="336"/>
      <c r="K775" s="336"/>
      <c r="L775" s="336"/>
      <c r="M775" s="336"/>
      <c r="N775" s="336"/>
      <c r="S775" s="336"/>
      <c r="V775" s="336"/>
      <c r="W775" s="336"/>
      <c r="X775" s="336"/>
      <c r="Y775" s="336"/>
      <c r="Z775" s="336"/>
      <c r="AA775" s="336"/>
      <c r="AB775" s="336"/>
      <c r="AC775" s="336"/>
    </row>
    <row r="776" spans="4:29">
      <c r="D776" s="336"/>
      <c r="G776" s="336"/>
      <c r="H776" s="336"/>
      <c r="I776" s="336"/>
      <c r="J776" s="336"/>
      <c r="K776" s="336"/>
      <c r="L776" s="336"/>
      <c r="M776" s="336"/>
      <c r="N776" s="336"/>
      <c r="S776" s="336"/>
      <c r="V776" s="336"/>
      <c r="W776" s="336"/>
      <c r="X776" s="336"/>
      <c r="Y776" s="336"/>
      <c r="Z776" s="336"/>
      <c r="AA776" s="336"/>
      <c r="AB776" s="336"/>
      <c r="AC776" s="336"/>
    </row>
    <row r="777" spans="4:29">
      <c r="D777" s="336"/>
      <c r="G777" s="336"/>
      <c r="H777" s="336"/>
      <c r="I777" s="336"/>
      <c r="J777" s="336"/>
      <c r="K777" s="336"/>
      <c r="L777" s="336"/>
      <c r="M777" s="336"/>
      <c r="N777" s="336"/>
      <c r="S777" s="336"/>
      <c r="V777" s="336"/>
      <c r="W777" s="336"/>
      <c r="X777" s="336"/>
      <c r="Y777" s="336"/>
      <c r="Z777" s="336"/>
      <c r="AA777" s="336"/>
      <c r="AB777" s="336"/>
      <c r="AC777" s="336"/>
    </row>
    <row r="778" spans="4:29">
      <c r="D778" s="336"/>
      <c r="G778" s="336"/>
      <c r="H778" s="336"/>
      <c r="I778" s="336"/>
      <c r="J778" s="336"/>
      <c r="K778" s="336"/>
      <c r="L778" s="336"/>
      <c r="M778" s="336"/>
      <c r="N778" s="336"/>
      <c r="S778" s="336"/>
      <c r="V778" s="336"/>
      <c r="W778" s="336"/>
      <c r="X778" s="336"/>
      <c r="Y778" s="336"/>
      <c r="Z778" s="336"/>
      <c r="AA778" s="336"/>
      <c r="AB778" s="336"/>
      <c r="AC778" s="336"/>
    </row>
    <row r="779" spans="4:29">
      <c r="D779" s="336"/>
      <c r="G779" s="336"/>
      <c r="H779" s="336"/>
      <c r="I779" s="336"/>
      <c r="J779" s="336"/>
      <c r="K779" s="336"/>
      <c r="L779" s="336"/>
      <c r="M779" s="336"/>
      <c r="N779" s="336"/>
      <c r="S779" s="336"/>
      <c r="V779" s="336"/>
      <c r="W779" s="336"/>
      <c r="X779" s="336"/>
      <c r="Y779" s="336"/>
      <c r="Z779" s="336"/>
      <c r="AA779" s="336"/>
      <c r="AB779" s="336"/>
      <c r="AC779" s="336"/>
    </row>
    <row r="780" spans="4:29">
      <c r="D780" s="336"/>
      <c r="G780" s="336"/>
      <c r="H780" s="336"/>
      <c r="I780" s="336"/>
      <c r="J780" s="336"/>
      <c r="K780" s="336"/>
      <c r="L780" s="336"/>
      <c r="M780" s="336"/>
      <c r="N780" s="336"/>
      <c r="S780" s="336"/>
      <c r="V780" s="336"/>
      <c r="W780" s="336"/>
      <c r="X780" s="336"/>
      <c r="Y780" s="336"/>
      <c r="Z780" s="336"/>
      <c r="AA780" s="336"/>
      <c r="AB780" s="336"/>
      <c r="AC780" s="336"/>
    </row>
    <row r="781" spans="4:29">
      <c r="D781" s="336"/>
      <c r="G781" s="336"/>
      <c r="H781" s="336"/>
      <c r="I781" s="336"/>
      <c r="J781" s="336"/>
      <c r="K781" s="336"/>
      <c r="L781" s="336"/>
      <c r="M781" s="336"/>
      <c r="N781" s="336"/>
      <c r="S781" s="336"/>
      <c r="V781" s="336"/>
      <c r="W781" s="336"/>
      <c r="X781" s="336"/>
      <c r="Y781" s="336"/>
      <c r="Z781" s="336"/>
      <c r="AA781" s="336"/>
      <c r="AB781" s="336"/>
      <c r="AC781" s="336"/>
    </row>
    <row r="782" spans="4:29">
      <c r="D782" s="336"/>
      <c r="G782" s="336"/>
      <c r="H782" s="336"/>
      <c r="I782" s="336"/>
      <c r="J782" s="336"/>
      <c r="K782" s="336"/>
      <c r="L782" s="336"/>
      <c r="M782" s="336"/>
      <c r="N782" s="336"/>
      <c r="S782" s="336"/>
      <c r="V782" s="336"/>
      <c r="W782" s="336"/>
      <c r="X782" s="336"/>
      <c r="Y782" s="336"/>
      <c r="Z782" s="336"/>
      <c r="AA782" s="336"/>
      <c r="AB782" s="336"/>
      <c r="AC782" s="336"/>
    </row>
    <row r="783" spans="4:29">
      <c r="D783" s="336"/>
      <c r="G783" s="336"/>
      <c r="H783" s="336"/>
      <c r="I783" s="336"/>
      <c r="J783" s="336"/>
      <c r="K783" s="336"/>
      <c r="L783" s="336"/>
      <c r="M783" s="336"/>
      <c r="N783" s="336"/>
      <c r="S783" s="336"/>
      <c r="V783" s="336"/>
      <c r="W783" s="336"/>
      <c r="X783" s="336"/>
      <c r="Y783" s="336"/>
      <c r="Z783" s="336"/>
      <c r="AA783" s="336"/>
      <c r="AB783" s="336"/>
      <c r="AC783" s="336"/>
    </row>
    <row r="784" spans="4:29">
      <c r="D784" s="336"/>
      <c r="G784" s="336"/>
      <c r="H784" s="336"/>
      <c r="I784" s="336"/>
      <c r="J784" s="336"/>
      <c r="K784" s="336"/>
      <c r="L784" s="336"/>
      <c r="M784" s="336"/>
      <c r="N784" s="336"/>
      <c r="S784" s="336"/>
      <c r="V784" s="336"/>
      <c r="W784" s="336"/>
      <c r="X784" s="336"/>
      <c r="Y784" s="336"/>
      <c r="Z784" s="336"/>
      <c r="AA784" s="336"/>
      <c r="AB784" s="336"/>
      <c r="AC784" s="336"/>
    </row>
    <row r="785" spans="4:29">
      <c r="D785" s="336"/>
      <c r="G785" s="336"/>
      <c r="H785" s="336"/>
      <c r="I785" s="336"/>
      <c r="J785" s="336"/>
      <c r="K785" s="336"/>
      <c r="L785" s="336"/>
      <c r="M785" s="336"/>
      <c r="N785" s="336"/>
      <c r="S785" s="336"/>
      <c r="V785" s="336"/>
      <c r="W785" s="336"/>
      <c r="X785" s="336"/>
      <c r="Y785" s="336"/>
      <c r="Z785" s="336"/>
      <c r="AA785" s="336"/>
      <c r="AB785" s="336"/>
      <c r="AC785" s="336"/>
    </row>
    <row r="786" spans="4:29">
      <c r="D786" s="336"/>
      <c r="G786" s="336"/>
      <c r="H786" s="336"/>
      <c r="I786" s="336"/>
      <c r="J786" s="336"/>
      <c r="K786" s="336"/>
      <c r="L786" s="336"/>
      <c r="M786" s="336"/>
      <c r="N786" s="336"/>
      <c r="S786" s="336"/>
      <c r="V786" s="336"/>
      <c r="W786" s="336"/>
      <c r="X786" s="336"/>
      <c r="Y786" s="336"/>
      <c r="Z786" s="336"/>
      <c r="AA786" s="336"/>
      <c r="AB786" s="336"/>
      <c r="AC786" s="336"/>
    </row>
    <row r="787" spans="4:29">
      <c r="D787" s="336"/>
      <c r="G787" s="336"/>
      <c r="H787" s="336"/>
      <c r="I787" s="336"/>
      <c r="J787" s="336"/>
      <c r="K787" s="336"/>
      <c r="L787" s="336"/>
      <c r="M787" s="336"/>
      <c r="N787" s="336"/>
      <c r="S787" s="336"/>
      <c r="V787" s="336"/>
      <c r="W787" s="336"/>
      <c r="X787" s="336"/>
      <c r="Y787" s="336"/>
      <c r="Z787" s="336"/>
      <c r="AA787" s="336"/>
      <c r="AB787" s="336"/>
      <c r="AC787" s="336"/>
    </row>
    <row r="788" spans="4:29">
      <c r="D788" s="336"/>
      <c r="G788" s="336"/>
      <c r="H788" s="336"/>
      <c r="I788" s="336"/>
      <c r="J788" s="336"/>
      <c r="K788" s="336"/>
      <c r="L788" s="336"/>
      <c r="M788" s="336"/>
      <c r="N788" s="336"/>
      <c r="S788" s="336"/>
      <c r="V788" s="336"/>
      <c r="W788" s="336"/>
      <c r="X788" s="336"/>
      <c r="Y788" s="336"/>
      <c r="Z788" s="336"/>
      <c r="AA788" s="336"/>
      <c r="AB788" s="336"/>
      <c r="AC788" s="336"/>
    </row>
    <row r="789" spans="4:29">
      <c r="D789" s="336"/>
      <c r="G789" s="336"/>
      <c r="H789" s="336"/>
      <c r="I789" s="336"/>
      <c r="J789" s="336"/>
      <c r="K789" s="336"/>
      <c r="L789" s="336"/>
      <c r="M789" s="336"/>
      <c r="N789" s="336"/>
      <c r="S789" s="336"/>
      <c r="V789" s="336"/>
      <c r="W789" s="336"/>
      <c r="X789" s="336"/>
      <c r="Y789" s="336"/>
      <c r="Z789" s="336"/>
      <c r="AA789" s="336"/>
      <c r="AB789" s="336"/>
      <c r="AC789" s="336"/>
    </row>
    <row r="790" spans="4:29">
      <c r="D790" s="336"/>
      <c r="G790" s="336"/>
      <c r="H790" s="336"/>
      <c r="I790" s="336"/>
      <c r="J790" s="336"/>
      <c r="K790" s="336"/>
      <c r="L790" s="336"/>
      <c r="M790" s="336"/>
      <c r="N790" s="336"/>
      <c r="S790" s="336"/>
      <c r="V790" s="336"/>
      <c r="W790" s="336"/>
      <c r="X790" s="336"/>
      <c r="Y790" s="336"/>
      <c r="Z790" s="336"/>
      <c r="AA790" s="336"/>
      <c r="AB790" s="336"/>
      <c r="AC790" s="336"/>
    </row>
    <row r="791" spans="4:29">
      <c r="D791" s="336"/>
      <c r="G791" s="336"/>
      <c r="H791" s="336"/>
      <c r="I791" s="336"/>
      <c r="J791" s="336"/>
      <c r="K791" s="336"/>
      <c r="L791" s="336"/>
      <c r="M791" s="336"/>
      <c r="N791" s="336"/>
      <c r="S791" s="336"/>
      <c r="V791" s="336"/>
      <c r="W791" s="336"/>
      <c r="X791" s="336"/>
      <c r="Y791" s="336"/>
      <c r="Z791" s="336"/>
      <c r="AA791" s="336"/>
      <c r="AB791" s="336"/>
      <c r="AC791" s="336"/>
    </row>
    <row r="792" spans="4:29">
      <c r="D792" s="336"/>
      <c r="G792" s="336"/>
      <c r="H792" s="336"/>
      <c r="I792" s="336"/>
      <c r="J792" s="336"/>
      <c r="K792" s="336"/>
      <c r="L792" s="336"/>
      <c r="M792" s="336"/>
      <c r="N792" s="336"/>
      <c r="S792" s="336"/>
      <c r="V792" s="336"/>
      <c r="W792" s="336"/>
      <c r="X792" s="336"/>
      <c r="Y792" s="336"/>
      <c r="Z792" s="336"/>
      <c r="AA792" s="336"/>
      <c r="AB792" s="336"/>
      <c r="AC792" s="336"/>
    </row>
    <row r="793" spans="4:29">
      <c r="D793" s="336"/>
      <c r="G793" s="336"/>
      <c r="H793" s="336"/>
      <c r="I793" s="336"/>
      <c r="J793" s="336"/>
      <c r="K793" s="336"/>
      <c r="L793" s="336"/>
      <c r="M793" s="336"/>
      <c r="N793" s="336"/>
      <c r="S793" s="336"/>
      <c r="V793" s="336"/>
      <c r="W793" s="336"/>
      <c r="X793" s="336"/>
      <c r="Y793" s="336"/>
      <c r="Z793" s="336"/>
      <c r="AA793" s="336"/>
      <c r="AB793" s="336"/>
      <c r="AC793" s="336"/>
    </row>
    <row r="794" spans="4:29">
      <c r="D794" s="336"/>
      <c r="G794" s="336"/>
      <c r="H794" s="336"/>
      <c r="I794" s="336"/>
      <c r="J794" s="336"/>
      <c r="K794" s="336"/>
      <c r="L794" s="336"/>
      <c r="M794" s="336"/>
      <c r="N794" s="336"/>
      <c r="S794" s="336"/>
      <c r="V794" s="336"/>
      <c r="W794" s="336"/>
      <c r="X794" s="336"/>
      <c r="Y794" s="336"/>
      <c r="Z794" s="336"/>
      <c r="AA794" s="336"/>
      <c r="AB794" s="336"/>
      <c r="AC794" s="336"/>
    </row>
    <row r="795" spans="4:29">
      <c r="D795" s="336"/>
      <c r="G795" s="336"/>
      <c r="H795" s="336"/>
      <c r="I795" s="336"/>
      <c r="J795" s="336"/>
      <c r="K795" s="336"/>
      <c r="L795" s="336"/>
      <c r="M795" s="336"/>
      <c r="N795" s="336"/>
      <c r="S795" s="336"/>
      <c r="V795" s="336"/>
      <c r="W795" s="336"/>
      <c r="X795" s="336"/>
      <c r="Y795" s="336"/>
      <c r="Z795" s="336"/>
      <c r="AA795" s="336"/>
      <c r="AB795" s="336"/>
      <c r="AC795" s="336"/>
    </row>
    <row r="796" spans="4:29">
      <c r="D796" s="336"/>
      <c r="G796" s="336"/>
      <c r="H796" s="336"/>
      <c r="I796" s="336"/>
      <c r="J796" s="336"/>
      <c r="K796" s="336"/>
      <c r="L796" s="336"/>
      <c r="M796" s="336"/>
      <c r="N796" s="336"/>
      <c r="S796" s="336"/>
      <c r="V796" s="336"/>
      <c r="W796" s="336"/>
      <c r="X796" s="336"/>
      <c r="Y796" s="336"/>
      <c r="Z796" s="336"/>
      <c r="AA796" s="336"/>
      <c r="AB796" s="336"/>
      <c r="AC796" s="336"/>
    </row>
    <row r="797" spans="4:29">
      <c r="D797" s="336"/>
      <c r="G797" s="336"/>
      <c r="H797" s="336"/>
      <c r="I797" s="336"/>
      <c r="J797" s="336"/>
      <c r="K797" s="336"/>
      <c r="L797" s="336"/>
      <c r="M797" s="336"/>
      <c r="N797" s="336"/>
      <c r="S797" s="336"/>
      <c r="V797" s="336"/>
      <c r="W797" s="336"/>
      <c r="X797" s="336"/>
      <c r="Y797" s="336"/>
      <c r="Z797" s="336"/>
      <c r="AA797" s="336"/>
      <c r="AB797" s="336"/>
      <c r="AC797" s="336"/>
    </row>
    <row r="798" spans="4:29">
      <c r="D798" s="336"/>
      <c r="G798" s="336"/>
      <c r="H798" s="336"/>
      <c r="I798" s="336"/>
      <c r="J798" s="336"/>
      <c r="K798" s="336"/>
      <c r="L798" s="336"/>
      <c r="M798" s="336"/>
      <c r="N798" s="336"/>
      <c r="S798" s="336"/>
      <c r="V798" s="336"/>
      <c r="W798" s="336"/>
      <c r="X798" s="336"/>
      <c r="Y798" s="336"/>
      <c r="Z798" s="336"/>
      <c r="AA798" s="336"/>
      <c r="AB798" s="336"/>
      <c r="AC798" s="336"/>
    </row>
    <row r="799" spans="4:29">
      <c r="D799" s="336"/>
      <c r="G799" s="336"/>
      <c r="H799" s="336"/>
      <c r="I799" s="336"/>
      <c r="J799" s="336"/>
      <c r="K799" s="336"/>
      <c r="L799" s="336"/>
      <c r="M799" s="336"/>
      <c r="N799" s="336"/>
      <c r="S799" s="336"/>
      <c r="V799" s="336"/>
      <c r="W799" s="336"/>
      <c r="X799" s="336"/>
      <c r="Y799" s="336"/>
      <c r="Z799" s="336"/>
      <c r="AA799" s="336"/>
      <c r="AB799" s="336"/>
      <c r="AC799" s="336"/>
    </row>
    <row r="800" spans="4:29">
      <c r="D800" s="336"/>
      <c r="G800" s="336"/>
      <c r="H800" s="336"/>
      <c r="I800" s="336"/>
      <c r="J800" s="336"/>
      <c r="K800" s="336"/>
      <c r="L800" s="336"/>
      <c r="M800" s="336"/>
      <c r="N800" s="336"/>
      <c r="S800" s="336"/>
      <c r="V800" s="336"/>
      <c r="W800" s="336"/>
      <c r="X800" s="336"/>
      <c r="Y800" s="336"/>
      <c r="Z800" s="336"/>
      <c r="AA800" s="336"/>
      <c r="AB800" s="336"/>
      <c r="AC800" s="336"/>
    </row>
    <row r="801" spans="4:29">
      <c r="D801" s="336"/>
      <c r="G801" s="336"/>
      <c r="H801" s="336"/>
      <c r="I801" s="336"/>
      <c r="J801" s="336"/>
      <c r="K801" s="336"/>
      <c r="L801" s="336"/>
      <c r="M801" s="336"/>
      <c r="N801" s="336"/>
      <c r="S801" s="336"/>
      <c r="V801" s="336"/>
      <c r="W801" s="336"/>
      <c r="X801" s="336"/>
      <c r="Y801" s="336"/>
      <c r="Z801" s="336"/>
      <c r="AA801" s="336"/>
      <c r="AB801" s="336"/>
      <c r="AC801" s="336"/>
    </row>
    <row r="802" spans="4:29">
      <c r="D802" s="336"/>
      <c r="G802" s="336"/>
      <c r="H802" s="336"/>
      <c r="I802" s="336"/>
      <c r="J802" s="336"/>
      <c r="K802" s="336"/>
      <c r="L802" s="336"/>
      <c r="M802" s="336"/>
      <c r="N802" s="336"/>
      <c r="S802" s="336"/>
      <c r="V802" s="336"/>
      <c r="W802" s="336"/>
      <c r="X802" s="336"/>
      <c r="Y802" s="336"/>
      <c r="Z802" s="336"/>
      <c r="AA802" s="336"/>
      <c r="AB802" s="336"/>
      <c r="AC802" s="336"/>
    </row>
    <row r="803" spans="4:29">
      <c r="D803" s="336"/>
      <c r="G803" s="336"/>
      <c r="H803" s="336"/>
      <c r="I803" s="336"/>
      <c r="J803" s="336"/>
      <c r="K803" s="336"/>
      <c r="L803" s="336"/>
      <c r="M803" s="336"/>
      <c r="N803" s="336"/>
      <c r="S803" s="336"/>
      <c r="V803" s="336"/>
      <c r="W803" s="336"/>
      <c r="X803" s="336"/>
      <c r="Y803" s="336"/>
      <c r="Z803" s="336"/>
      <c r="AA803" s="336"/>
      <c r="AB803" s="336"/>
      <c r="AC803" s="336"/>
    </row>
    <row r="804" spans="4:29">
      <c r="D804" s="336"/>
      <c r="G804" s="336"/>
      <c r="H804" s="336"/>
      <c r="I804" s="336"/>
      <c r="J804" s="336"/>
      <c r="K804" s="336"/>
      <c r="L804" s="336"/>
      <c r="M804" s="336"/>
      <c r="N804" s="336"/>
      <c r="S804" s="336"/>
      <c r="V804" s="336"/>
      <c r="W804" s="336"/>
      <c r="X804" s="336"/>
      <c r="Y804" s="336"/>
      <c r="Z804" s="336"/>
      <c r="AA804" s="336"/>
      <c r="AB804" s="336"/>
      <c r="AC804" s="336"/>
    </row>
    <row r="805" spans="4:29">
      <c r="D805" s="336"/>
      <c r="G805" s="336"/>
      <c r="H805" s="336"/>
      <c r="I805" s="336"/>
      <c r="J805" s="336"/>
      <c r="K805" s="336"/>
      <c r="L805" s="336"/>
      <c r="M805" s="336"/>
      <c r="N805" s="336"/>
      <c r="S805" s="336"/>
      <c r="V805" s="336"/>
      <c r="W805" s="336"/>
      <c r="X805" s="336"/>
      <c r="Y805" s="336"/>
      <c r="Z805" s="336"/>
      <c r="AA805" s="336"/>
      <c r="AB805" s="336"/>
      <c r="AC805" s="336"/>
    </row>
    <row r="806" spans="4:29">
      <c r="D806" s="336"/>
      <c r="G806" s="336"/>
      <c r="H806" s="336"/>
      <c r="I806" s="336"/>
      <c r="J806" s="336"/>
      <c r="K806" s="336"/>
      <c r="L806" s="336"/>
      <c r="M806" s="336"/>
      <c r="N806" s="336"/>
      <c r="S806" s="336"/>
      <c r="V806" s="336"/>
      <c r="W806" s="336"/>
      <c r="X806" s="336"/>
      <c r="Y806" s="336"/>
      <c r="Z806" s="336"/>
      <c r="AA806" s="336"/>
      <c r="AB806" s="336"/>
      <c r="AC806" s="336"/>
    </row>
    <row r="807" spans="4:29">
      <c r="D807" s="336"/>
      <c r="G807" s="336"/>
      <c r="H807" s="336"/>
      <c r="I807" s="336"/>
      <c r="J807" s="336"/>
      <c r="K807" s="336"/>
      <c r="L807" s="336"/>
      <c r="M807" s="336"/>
      <c r="N807" s="336"/>
      <c r="S807" s="336"/>
      <c r="V807" s="336"/>
      <c r="W807" s="336"/>
      <c r="X807" s="336"/>
      <c r="Y807" s="336"/>
      <c r="Z807" s="336"/>
      <c r="AA807" s="336"/>
      <c r="AB807" s="336"/>
      <c r="AC807" s="336"/>
    </row>
    <row r="808" spans="4:29">
      <c r="D808" s="336"/>
      <c r="G808" s="336"/>
      <c r="H808" s="336"/>
      <c r="I808" s="336"/>
      <c r="J808" s="336"/>
      <c r="K808" s="336"/>
      <c r="L808" s="336"/>
      <c r="M808" s="336"/>
      <c r="N808" s="336"/>
      <c r="S808" s="336"/>
      <c r="V808" s="336"/>
      <c r="W808" s="336"/>
      <c r="X808" s="336"/>
      <c r="Y808" s="336"/>
      <c r="Z808" s="336"/>
      <c r="AA808" s="336"/>
      <c r="AB808" s="336"/>
      <c r="AC808" s="336"/>
    </row>
    <row r="809" spans="4:29">
      <c r="D809" s="336"/>
      <c r="G809" s="336"/>
      <c r="H809" s="336"/>
      <c r="I809" s="336"/>
      <c r="J809" s="336"/>
      <c r="K809" s="336"/>
      <c r="L809" s="336"/>
      <c r="M809" s="336"/>
      <c r="N809" s="336"/>
      <c r="S809" s="336"/>
      <c r="V809" s="336"/>
      <c r="W809" s="336"/>
      <c r="X809" s="336"/>
      <c r="Y809" s="336"/>
      <c r="Z809" s="336"/>
      <c r="AA809" s="336"/>
      <c r="AB809" s="336"/>
      <c r="AC809" s="336"/>
    </row>
    <row r="810" spans="4:29">
      <c r="D810" s="336"/>
      <c r="G810" s="336"/>
      <c r="H810" s="336"/>
      <c r="I810" s="336"/>
      <c r="J810" s="336"/>
      <c r="K810" s="336"/>
      <c r="L810" s="336"/>
      <c r="M810" s="336"/>
      <c r="N810" s="336"/>
      <c r="S810" s="336"/>
      <c r="V810" s="336"/>
      <c r="W810" s="336"/>
      <c r="X810" s="336"/>
      <c r="Y810" s="336"/>
      <c r="Z810" s="336"/>
      <c r="AA810" s="336"/>
      <c r="AB810" s="336"/>
      <c r="AC810" s="336"/>
    </row>
    <row r="811" spans="4:29">
      <c r="D811" s="336"/>
      <c r="G811" s="336"/>
      <c r="H811" s="336"/>
      <c r="I811" s="336"/>
      <c r="J811" s="336"/>
      <c r="K811" s="336"/>
      <c r="L811" s="336"/>
      <c r="M811" s="336"/>
      <c r="N811" s="336"/>
      <c r="S811" s="336"/>
      <c r="V811" s="336"/>
      <c r="W811" s="336"/>
      <c r="X811" s="336"/>
      <c r="Y811" s="336"/>
      <c r="Z811" s="336"/>
      <c r="AA811" s="336"/>
      <c r="AB811" s="336"/>
      <c r="AC811" s="336"/>
    </row>
    <row r="812" spans="4:29">
      <c r="D812" s="336"/>
      <c r="G812" s="336"/>
      <c r="H812" s="336"/>
      <c r="I812" s="336"/>
      <c r="J812" s="336"/>
      <c r="K812" s="336"/>
      <c r="L812" s="336"/>
      <c r="M812" s="336"/>
      <c r="N812" s="336"/>
      <c r="S812" s="336"/>
      <c r="V812" s="336"/>
      <c r="W812" s="336"/>
      <c r="X812" s="336"/>
      <c r="Y812" s="336"/>
      <c r="Z812" s="336"/>
      <c r="AA812" s="336"/>
      <c r="AB812" s="336"/>
      <c r="AC812" s="336"/>
    </row>
    <row r="813" spans="4:29">
      <c r="D813" s="336"/>
      <c r="G813" s="336"/>
      <c r="H813" s="336"/>
      <c r="I813" s="336"/>
      <c r="J813" s="336"/>
      <c r="K813" s="336"/>
      <c r="L813" s="336"/>
      <c r="M813" s="336"/>
      <c r="N813" s="336"/>
      <c r="S813" s="336"/>
      <c r="V813" s="336"/>
      <c r="W813" s="336"/>
      <c r="X813" s="336"/>
      <c r="Y813" s="336"/>
      <c r="Z813" s="336"/>
      <c r="AA813" s="336"/>
      <c r="AB813" s="336"/>
      <c r="AC813" s="336"/>
    </row>
    <row r="814" spans="4:29">
      <c r="D814" s="336"/>
      <c r="G814" s="336"/>
      <c r="H814" s="336"/>
      <c r="I814" s="336"/>
      <c r="J814" s="336"/>
      <c r="K814" s="336"/>
      <c r="L814" s="336"/>
      <c r="M814" s="336"/>
      <c r="N814" s="336"/>
      <c r="S814" s="336"/>
      <c r="V814" s="336"/>
      <c r="W814" s="336"/>
      <c r="X814" s="336"/>
      <c r="Y814" s="336"/>
      <c r="Z814" s="336"/>
      <c r="AA814" s="336"/>
      <c r="AB814" s="336"/>
      <c r="AC814" s="336"/>
    </row>
    <row r="815" spans="4:29">
      <c r="D815" s="336"/>
      <c r="G815" s="336"/>
      <c r="H815" s="336"/>
      <c r="I815" s="336"/>
      <c r="J815" s="336"/>
      <c r="K815" s="336"/>
      <c r="L815" s="336"/>
      <c r="M815" s="336"/>
      <c r="N815" s="336"/>
      <c r="S815" s="336"/>
      <c r="V815" s="336"/>
      <c r="W815" s="336"/>
      <c r="X815" s="336"/>
      <c r="Y815" s="336"/>
      <c r="Z815" s="336"/>
      <c r="AA815" s="336"/>
      <c r="AB815" s="336"/>
      <c r="AC815" s="336"/>
    </row>
    <row r="816" spans="4:29">
      <c r="D816" s="336"/>
      <c r="G816" s="336"/>
      <c r="H816" s="336"/>
      <c r="I816" s="336"/>
      <c r="J816" s="336"/>
      <c r="K816" s="336"/>
      <c r="L816" s="336"/>
      <c r="M816" s="336"/>
      <c r="N816" s="336"/>
      <c r="S816" s="336"/>
      <c r="V816" s="336"/>
      <c r="W816" s="336"/>
      <c r="X816" s="336"/>
      <c r="Y816" s="336"/>
      <c r="Z816" s="336"/>
      <c r="AA816" s="336"/>
      <c r="AB816" s="336"/>
      <c r="AC816" s="336"/>
    </row>
    <row r="817" spans="4:29">
      <c r="D817" s="336"/>
      <c r="G817" s="336"/>
      <c r="H817" s="336"/>
      <c r="I817" s="336"/>
      <c r="J817" s="336"/>
      <c r="K817" s="336"/>
      <c r="L817" s="336"/>
      <c r="M817" s="336"/>
      <c r="N817" s="336"/>
      <c r="S817" s="336"/>
      <c r="V817" s="336"/>
      <c r="W817" s="336"/>
      <c r="X817" s="336"/>
      <c r="Y817" s="336"/>
      <c r="Z817" s="336"/>
      <c r="AA817" s="336"/>
      <c r="AB817" s="336"/>
      <c r="AC817" s="336"/>
    </row>
    <row r="818" spans="4:29">
      <c r="D818" s="336"/>
      <c r="G818" s="336"/>
      <c r="H818" s="336"/>
      <c r="I818" s="336"/>
      <c r="J818" s="336"/>
      <c r="K818" s="336"/>
      <c r="L818" s="336"/>
      <c r="M818" s="336"/>
      <c r="N818" s="336"/>
      <c r="S818" s="336"/>
      <c r="V818" s="336"/>
      <c r="W818" s="336"/>
      <c r="X818" s="336"/>
      <c r="Y818" s="336"/>
      <c r="Z818" s="336"/>
      <c r="AA818" s="336"/>
      <c r="AB818" s="336"/>
      <c r="AC818" s="336"/>
    </row>
    <row r="819" spans="4:29">
      <c r="D819" s="336"/>
      <c r="G819" s="336"/>
      <c r="H819" s="336"/>
      <c r="I819" s="336"/>
      <c r="J819" s="336"/>
      <c r="K819" s="336"/>
      <c r="L819" s="336"/>
      <c r="M819" s="336"/>
      <c r="N819" s="336"/>
      <c r="S819" s="336"/>
      <c r="V819" s="336"/>
      <c r="W819" s="336"/>
      <c r="X819" s="336"/>
      <c r="Y819" s="336"/>
      <c r="Z819" s="336"/>
      <c r="AA819" s="336"/>
      <c r="AB819" s="336"/>
      <c r="AC819" s="336"/>
    </row>
    <row r="820" spans="4:29">
      <c r="D820" s="336"/>
      <c r="G820" s="336"/>
      <c r="H820" s="336"/>
      <c r="I820" s="336"/>
      <c r="J820" s="336"/>
      <c r="K820" s="336"/>
      <c r="L820" s="336"/>
      <c r="M820" s="336"/>
      <c r="N820" s="336"/>
      <c r="S820" s="336"/>
      <c r="V820" s="336"/>
      <c r="W820" s="336"/>
      <c r="X820" s="336"/>
      <c r="Y820" s="336"/>
      <c r="Z820" s="336"/>
      <c r="AA820" s="336"/>
      <c r="AB820" s="336"/>
      <c r="AC820" s="336"/>
    </row>
    <row r="821" spans="4:29">
      <c r="D821" s="336"/>
      <c r="G821" s="336"/>
      <c r="H821" s="336"/>
      <c r="I821" s="336"/>
      <c r="J821" s="336"/>
      <c r="K821" s="336"/>
      <c r="L821" s="336"/>
      <c r="M821" s="336"/>
      <c r="N821" s="336"/>
      <c r="S821" s="336"/>
      <c r="V821" s="336"/>
      <c r="W821" s="336"/>
      <c r="X821" s="336"/>
      <c r="Y821" s="336"/>
      <c r="Z821" s="336"/>
      <c r="AA821" s="336"/>
      <c r="AB821" s="336"/>
      <c r="AC821" s="336"/>
    </row>
    <row r="822" spans="4:29">
      <c r="D822" s="336"/>
      <c r="G822" s="336"/>
      <c r="H822" s="336"/>
      <c r="I822" s="336"/>
      <c r="J822" s="336"/>
      <c r="K822" s="336"/>
      <c r="L822" s="336"/>
      <c r="M822" s="336"/>
      <c r="N822" s="336"/>
      <c r="S822" s="336"/>
      <c r="V822" s="336"/>
      <c r="W822" s="336"/>
      <c r="X822" s="336"/>
      <c r="Y822" s="336"/>
      <c r="Z822" s="336"/>
      <c r="AA822" s="336"/>
      <c r="AB822" s="336"/>
      <c r="AC822" s="336"/>
    </row>
    <row r="823" spans="4:29">
      <c r="D823" s="336"/>
      <c r="G823" s="336"/>
      <c r="H823" s="336"/>
      <c r="I823" s="336"/>
      <c r="J823" s="336"/>
      <c r="K823" s="336"/>
      <c r="L823" s="336"/>
      <c r="M823" s="336"/>
      <c r="N823" s="336"/>
      <c r="S823" s="336"/>
      <c r="V823" s="336"/>
      <c r="W823" s="336"/>
      <c r="X823" s="336"/>
      <c r="Y823" s="336"/>
      <c r="Z823" s="336"/>
      <c r="AA823" s="336"/>
      <c r="AB823" s="336"/>
      <c r="AC823" s="336"/>
    </row>
    <row r="824" spans="4:29">
      <c r="D824" s="336"/>
      <c r="G824" s="336"/>
      <c r="H824" s="336"/>
      <c r="I824" s="336"/>
      <c r="J824" s="336"/>
      <c r="K824" s="336"/>
      <c r="L824" s="336"/>
      <c r="M824" s="336"/>
      <c r="N824" s="336"/>
      <c r="S824" s="336"/>
      <c r="V824" s="336"/>
      <c r="W824" s="336"/>
      <c r="X824" s="336"/>
      <c r="Y824" s="336"/>
      <c r="Z824" s="336"/>
      <c r="AA824" s="336"/>
      <c r="AB824" s="336"/>
      <c r="AC824" s="336"/>
    </row>
    <row r="825" spans="4:29">
      <c r="D825" s="336"/>
      <c r="G825" s="336"/>
      <c r="H825" s="336"/>
      <c r="I825" s="336"/>
      <c r="J825" s="336"/>
      <c r="K825" s="336"/>
      <c r="L825" s="336"/>
      <c r="M825" s="336"/>
      <c r="N825" s="336"/>
      <c r="S825" s="336"/>
      <c r="V825" s="336"/>
      <c r="W825" s="336"/>
      <c r="X825" s="336"/>
      <c r="Y825" s="336"/>
      <c r="Z825" s="336"/>
      <c r="AA825" s="336"/>
      <c r="AB825" s="336"/>
      <c r="AC825" s="336"/>
    </row>
    <row r="826" spans="4:29">
      <c r="D826" s="336"/>
      <c r="G826" s="336"/>
      <c r="H826" s="336"/>
      <c r="I826" s="336"/>
      <c r="J826" s="336"/>
      <c r="K826" s="336"/>
      <c r="L826" s="336"/>
      <c r="M826" s="336"/>
      <c r="N826" s="336"/>
      <c r="S826" s="336"/>
      <c r="V826" s="336"/>
      <c r="W826" s="336"/>
      <c r="X826" s="336"/>
      <c r="Y826" s="336"/>
      <c r="Z826" s="336"/>
      <c r="AA826" s="336"/>
      <c r="AB826" s="336"/>
      <c r="AC826" s="336"/>
    </row>
    <row r="827" spans="4:29">
      <c r="D827" s="336"/>
      <c r="G827" s="336"/>
      <c r="H827" s="336"/>
      <c r="I827" s="336"/>
      <c r="J827" s="336"/>
      <c r="K827" s="336"/>
      <c r="L827" s="336"/>
      <c r="M827" s="336"/>
      <c r="N827" s="336"/>
      <c r="S827" s="336"/>
      <c r="V827" s="336"/>
      <c r="W827" s="336"/>
      <c r="X827" s="336"/>
      <c r="Y827" s="336"/>
      <c r="Z827" s="336"/>
      <c r="AA827" s="336"/>
      <c r="AB827" s="336"/>
      <c r="AC827" s="336"/>
    </row>
    <row r="828" spans="4:29">
      <c r="D828" s="336"/>
      <c r="G828" s="336"/>
      <c r="H828" s="336"/>
      <c r="I828" s="336"/>
      <c r="J828" s="336"/>
      <c r="K828" s="336"/>
      <c r="L828" s="336"/>
      <c r="M828" s="336"/>
      <c r="N828" s="336"/>
      <c r="S828" s="336"/>
      <c r="V828" s="336"/>
      <c r="W828" s="336"/>
      <c r="X828" s="336"/>
      <c r="Y828" s="336"/>
      <c r="Z828" s="336"/>
      <c r="AA828" s="336"/>
      <c r="AB828" s="336"/>
      <c r="AC828" s="336"/>
    </row>
    <row r="829" spans="4:29">
      <c r="D829" s="336"/>
      <c r="G829" s="336"/>
      <c r="H829" s="336"/>
      <c r="I829" s="336"/>
      <c r="J829" s="336"/>
      <c r="K829" s="336"/>
      <c r="L829" s="336"/>
      <c r="M829" s="336"/>
      <c r="N829" s="336"/>
      <c r="S829" s="336"/>
      <c r="V829" s="336"/>
      <c r="W829" s="336"/>
      <c r="X829" s="336"/>
      <c r="Y829" s="336"/>
      <c r="Z829" s="336"/>
      <c r="AA829" s="336"/>
      <c r="AB829" s="336"/>
      <c r="AC829" s="336"/>
    </row>
    <row r="830" spans="4:29">
      <c r="D830" s="336"/>
      <c r="G830" s="336"/>
      <c r="H830" s="336"/>
      <c r="I830" s="336"/>
      <c r="J830" s="336"/>
      <c r="K830" s="336"/>
      <c r="L830" s="336"/>
      <c r="M830" s="336"/>
      <c r="N830" s="336"/>
      <c r="S830" s="336"/>
      <c r="V830" s="336"/>
      <c r="W830" s="336"/>
      <c r="X830" s="336"/>
      <c r="Y830" s="336"/>
      <c r="Z830" s="336"/>
      <c r="AA830" s="336"/>
      <c r="AB830" s="336"/>
      <c r="AC830" s="336"/>
    </row>
    <row r="831" spans="4:29">
      <c r="D831" s="336"/>
      <c r="G831" s="336"/>
      <c r="H831" s="336"/>
      <c r="I831" s="336"/>
      <c r="J831" s="336"/>
      <c r="K831" s="336"/>
      <c r="L831" s="336"/>
      <c r="M831" s="336"/>
      <c r="N831" s="336"/>
      <c r="S831" s="336"/>
      <c r="V831" s="336"/>
      <c r="W831" s="336"/>
      <c r="X831" s="336"/>
      <c r="Y831" s="336"/>
      <c r="Z831" s="336"/>
      <c r="AA831" s="336"/>
      <c r="AB831" s="336"/>
      <c r="AC831" s="336"/>
    </row>
    <row r="832" spans="4:29">
      <c r="D832" s="336"/>
      <c r="G832" s="336"/>
      <c r="H832" s="336"/>
      <c r="I832" s="336"/>
      <c r="J832" s="336"/>
      <c r="K832" s="336"/>
      <c r="L832" s="336"/>
      <c r="M832" s="336"/>
      <c r="N832" s="336"/>
      <c r="S832" s="336"/>
      <c r="V832" s="336"/>
      <c r="W832" s="336"/>
      <c r="X832" s="336"/>
      <c r="Y832" s="336"/>
      <c r="Z832" s="336"/>
      <c r="AA832" s="336"/>
      <c r="AB832" s="336"/>
      <c r="AC832" s="336"/>
    </row>
    <row r="833" spans="4:29">
      <c r="D833" s="336"/>
      <c r="G833" s="336"/>
      <c r="H833" s="336"/>
      <c r="I833" s="336"/>
      <c r="J833" s="336"/>
      <c r="K833" s="336"/>
      <c r="L833" s="336"/>
      <c r="M833" s="336"/>
      <c r="N833" s="336"/>
      <c r="S833" s="336"/>
      <c r="V833" s="336"/>
      <c r="W833" s="336"/>
      <c r="X833" s="336"/>
      <c r="Y833" s="336"/>
      <c r="Z833" s="336"/>
      <c r="AA833" s="336"/>
      <c r="AB833" s="336"/>
      <c r="AC833" s="336"/>
    </row>
    <row r="834" spans="4:29">
      <c r="D834" s="336"/>
      <c r="G834" s="336"/>
      <c r="H834" s="336"/>
      <c r="I834" s="336"/>
      <c r="J834" s="336"/>
      <c r="K834" s="336"/>
      <c r="L834" s="336"/>
      <c r="M834" s="336"/>
      <c r="N834" s="336"/>
      <c r="S834" s="336"/>
      <c r="V834" s="336"/>
      <c r="W834" s="336"/>
      <c r="X834" s="336"/>
      <c r="Y834" s="336"/>
      <c r="Z834" s="336"/>
      <c r="AA834" s="336"/>
      <c r="AB834" s="336"/>
      <c r="AC834" s="336"/>
    </row>
    <row r="835" spans="4:29">
      <c r="D835" s="336"/>
      <c r="G835" s="336"/>
      <c r="H835" s="336"/>
      <c r="I835" s="336"/>
      <c r="J835" s="336"/>
      <c r="K835" s="336"/>
      <c r="L835" s="336"/>
      <c r="M835" s="336"/>
      <c r="N835" s="336"/>
      <c r="S835" s="336"/>
      <c r="V835" s="336"/>
      <c r="W835" s="336"/>
      <c r="X835" s="336"/>
      <c r="Y835" s="336"/>
      <c r="Z835" s="336"/>
      <c r="AA835" s="336"/>
      <c r="AB835" s="336"/>
      <c r="AC835" s="336"/>
    </row>
    <row r="836" spans="4:29">
      <c r="D836" s="336"/>
      <c r="G836" s="336"/>
      <c r="H836" s="336"/>
      <c r="I836" s="336"/>
      <c r="J836" s="336"/>
      <c r="K836" s="336"/>
      <c r="L836" s="336"/>
      <c r="M836" s="336"/>
      <c r="N836" s="336"/>
      <c r="S836" s="336"/>
      <c r="V836" s="336"/>
      <c r="W836" s="336"/>
      <c r="X836" s="336"/>
      <c r="Y836" s="336"/>
      <c r="Z836" s="336"/>
      <c r="AA836" s="336"/>
      <c r="AB836" s="336"/>
      <c r="AC836" s="336"/>
    </row>
    <row r="837" spans="4:29">
      <c r="D837" s="336"/>
      <c r="G837" s="336"/>
      <c r="H837" s="336"/>
      <c r="I837" s="336"/>
      <c r="J837" s="336"/>
      <c r="K837" s="336"/>
      <c r="L837" s="336"/>
      <c r="M837" s="336"/>
      <c r="N837" s="336"/>
      <c r="S837" s="336"/>
      <c r="V837" s="336"/>
      <c r="W837" s="336"/>
      <c r="X837" s="336"/>
      <c r="Y837" s="336"/>
      <c r="Z837" s="336"/>
      <c r="AA837" s="336"/>
      <c r="AB837" s="336"/>
      <c r="AC837" s="336"/>
    </row>
    <row r="838" spans="4:29">
      <c r="D838" s="336"/>
      <c r="G838" s="336"/>
      <c r="H838" s="336"/>
      <c r="I838" s="336"/>
      <c r="J838" s="336"/>
      <c r="K838" s="336"/>
      <c r="L838" s="336"/>
      <c r="M838" s="336"/>
      <c r="N838" s="336"/>
      <c r="S838" s="336"/>
      <c r="V838" s="336"/>
      <c r="W838" s="336"/>
      <c r="X838" s="336"/>
      <c r="Y838" s="336"/>
      <c r="Z838" s="336"/>
      <c r="AA838" s="336"/>
      <c r="AB838" s="336"/>
      <c r="AC838" s="336"/>
    </row>
    <row r="839" spans="4:29">
      <c r="D839" s="336"/>
      <c r="G839" s="336"/>
      <c r="H839" s="336"/>
      <c r="I839" s="336"/>
      <c r="J839" s="336"/>
      <c r="K839" s="336"/>
      <c r="L839" s="336"/>
      <c r="M839" s="336"/>
      <c r="N839" s="336"/>
      <c r="S839" s="336"/>
      <c r="V839" s="336"/>
      <c r="W839" s="336"/>
      <c r="X839" s="336"/>
      <c r="Y839" s="336"/>
      <c r="Z839" s="336"/>
      <c r="AA839" s="336"/>
      <c r="AB839" s="336"/>
      <c r="AC839" s="336"/>
    </row>
    <row r="840" spans="4:29">
      <c r="D840" s="336"/>
      <c r="G840" s="336"/>
      <c r="H840" s="336"/>
      <c r="I840" s="336"/>
      <c r="J840" s="336"/>
      <c r="K840" s="336"/>
      <c r="L840" s="336"/>
      <c r="M840" s="336"/>
      <c r="N840" s="336"/>
      <c r="S840" s="336"/>
      <c r="V840" s="336"/>
      <c r="W840" s="336"/>
      <c r="X840" s="336"/>
      <c r="Y840" s="336"/>
      <c r="Z840" s="336"/>
      <c r="AA840" s="336"/>
      <c r="AB840" s="336"/>
      <c r="AC840" s="336"/>
    </row>
    <row r="841" spans="4:29">
      <c r="D841" s="336"/>
      <c r="G841" s="336"/>
      <c r="H841" s="336"/>
      <c r="I841" s="336"/>
      <c r="J841" s="336"/>
      <c r="K841" s="336"/>
      <c r="L841" s="336"/>
      <c r="M841" s="336"/>
      <c r="N841" s="336"/>
      <c r="S841" s="336"/>
      <c r="V841" s="336"/>
      <c r="W841" s="336"/>
      <c r="X841" s="336"/>
      <c r="Y841" s="336"/>
      <c r="Z841" s="336"/>
      <c r="AA841" s="336"/>
      <c r="AB841" s="336"/>
      <c r="AC841" s="336"/>
    </row>
    <row r="842" spans="4:29">
      <c r="D842" s="336"/>
      <c r="G842" s="336"/>
      <c r="H842" s="336"/>
      <c r="I842" s="336"/>
      <c r="J842" s="336"/>
      <c r="K842" s="336"/>
      <c r="L842" s="336"/>
      <c r="M842" s="336"/>
      <c r="N842" s="336"/>
      <c r="S842" s="336"/>
      <c r="V842" s="336"/>
      <c r="W842" s="336"/>
      <c r="X842" s="336"/>
      <c r="Y842" s="336"/>
      <c r="Z842" s="336"/>
      <c r="AA842" s="336"/>
      <c r="AB842" s="336"/>
      <c r="AC842" s="336"/>
    </row>
    <row r="843" spans="4:29">
      <c r="D843" s="336"/>
      <c r="G843" s="336"/>
      <c r="H843" s="336"/>
      <c r="I843" s="336"/>
      <c r="J843" s="336"/>
      <c r="K843" s="336"/>
      <c r="L843" s="336"/>
      <c r="M843" s="336"/>
      <c r="N843" s="336"/>
      <c r="S843" s="336"/>
      <c r="V843" s="336"/>
      <c r="W843" s="336"/>
      <c r="X843" s="336"/>
      <c r="Y843" s="336"/>
      <c r="Z843" s="336"/>
      <c r="AA843" s="336"/>
      <c r="AB843" s="336"/>
      <c r="AC843" s="336"/>
    </row>
    <row r="844" spans="4:29">
      <c r="D844" s="336"/>
      <c r="G844" s="336"/>
      <c r="H844" s="336"/>
      <c r="I844" s="336"/>
      <c r="J844" s="336"/>
      <c r="K844" s="336"/>
      <c r="L844" s="336"/>
      <c r="M844" s="336"/>
      <c r="N844" s="336"/>
      <c r="S844" s="336"/>
      <c r="V844" s="336"/>
      <c r="W844" s="336"/>
      <c r="X844" s="336"/>
      <c r="Y844" s="336"/>
      <c r="Z844" s="336"/>
      <c r="AA844" s="336"/>
      <c r="AB844" s="336"/>
      <c r="AC844" s="336"/>
    </row>
    <row r="845" spans="4:29">
      <c r="D845" s="336"/>
      <c r="G845" s="336"/>
      <c r="H845" s="336"/>
      <c r="I845" s="336"/>
      <c r="J845" s="336"/>
      <c r="K845" s="336"/>
      <c r="L845" s="336"/>
      <c r="M845" s="336"/>
      <c r="N845" s="336"/>
      <c r="S845" s="336"/>
      <c r="V845" s="336"/>
      <c r="W845" s="336"/>
      <c r="X845" s="336"/>
      <c r="Y845" s="336"/>
      <c r="Z845" s="336"/>
      <c r="AA845" s="336"/>
      <c r="AB845" s="336"/>
      <c r="AC845" s="336"/>
    </row>
    <row r="846" spans="4:29">
      <c r="D846" s="336"/>
      <c r="G846" s="336"/>
      <c r="H846" s="336"/>
      <c r="I846" s="336"/>
      <c r="J846" s="336"/>
      <c r="K846" s="336"/>
      <c r="L846" s="336"/>
      <c r="M846" s="336"/>
      <c r="N846" s="336"/>
      <c r="S846" s="336"/>
      <c r="V846" s="336"/>
      <c r="W846" s="336"/>
      <c r="X846" s="336"/>
      <c r="Y846" s="336"/>
      <c r="Z846" s="336"/>
      <c r="AA846" s="336"/>
      <c r="AB846" s="336"/>
      <c r="AC846" s="336"/>
    </row>
    <row r="847" spans="4:29">
      <c r="D847" s="336"/>
      <c r="G847" s="336"/>
      <c r="H847" s="336"/>
      <c r="I847" s="336"/>
      <c r="J847" s="336"/>
      <c r="K847" s="336"/>
      <c r="L847" s="336"/>
      <c r="M847" s="336"/>
      <c r="N847" s="336"/>
      <c r="S847" s="336"/>
      <c r="V847" s="336"/>
      <c r="W847" s="336"/>
      <c r="X847" s="336"/>
      <c r="Y847" s="336"/>
      <c r="Z847" s="336"/>
      <c r="AA847" s="336"/>
      <c r="AB847" s="336"/>
      <c r="AC847" s="336"/>
    </row>
    <row r="848" spans="4:29">
      <c r="D848" s="336"/>
      <c r="G848" s="336"/>
      <c r="H848" s="336"/>
      <c r="I848" s="336"/>
      <c r="J848" s="336"/>
      <c r="K848" s="336"/>
      <c r="L848" s="336"/>
      <c r="M848" s="336"/>
      <c r="N848" s="336"/>
      <c r="S848" s="336"/>
      <c r="V848" s="336"/>
      <c r="W848" s="336"/>
      <c r="X848" s="336"/>
      <c r="Y848" s="336"/>
      <c r="Z848" s="336"/>
      <c r="AA848" s="336"/>
      <c r="AB848" s="336"/>
      <c r="AC848" s="336"/>
    </row>
    <row r="849" spans="4:29">
      <c r="D849" s="336"/>
      <c r="G849" s="336"/>
      <c r="H849" s="336"/>
      <c r="I849" s="336"/>
      <c r="J849" s="336"/>
      <c r="K849" s="336"/>
      <c r="L849" s="336"/>
      <c r="M849" s="336"/>
      <c r="N849" s="336"/>
      <c r="S849" s="336"/>
      <c r="V849" s="336"/>
      <c r="W849" s="336"/>
      <c r="X849" s="336"/>
      <c r="Y849" s="336"/>
      <c r="Z849" s="336"/>
      <c r="AA849" s="336"/>
      <c r="AB849" s="336"/>
      <c r="AC849" s="336"/>
    </row>
    <row r="850" spans="4:29">
      <c r="D850" s="336"/>
      <c r="G850" s="336"/>
      <c r="H850" s="336"/>
      <c r="I850" s="336"/>
      <c r="J850" s="336"/>
      <c r="K850" s="336"/>
      <c r="L850" s="336"/>
      <c r="M850" s="336"/>
      <c r="N850" s="336"/>
      <c r="S850" s="336"/>
      <c r="V850" s="336"/>
      <c r="W850" s="336"/>
      <c r="X850" s="336"/>
      <c r="Y850" s="336"/>
      <c r="Z850" s="336"/>
      <c r="AA850" s="336"/>
      <c r="AB850" s="336"/>
      <c r="AC850" s="336"/>
    </row>
    <row r="851" spans="4:29">
      <c r="D851" s="336"/>
      <c r="G851" s="336"/>
      <c r="H851" s="336"/>
      <c r="I851" s="336"/>
      <c r="J851" s="336"/>
      <c r="K851" s="336"/>
      <c r="L851" s="336"/>
      <c r="M851" s="336"/>
      <c r="N851" s="336"/>
      <c r="S851" s="336"/>
      <c r="V851" s="336"/>
      <c r="W851" s="336"/>
      <c r="X851" s="336"/>
      <c r="Y851" s="336"/>
      <c r="Z851" s="336"/>
      <c r="AA851" s="336"/>
      <c r="AB851" s="336"/>
      <c r="AC851" s="336"/>
    </row>
    <row r="852" spans="4:29">
      <c r="D852" s="336"/>
      <c r="G852" s="336"/>
      <c r="H852" s="336"/>
      <c r="I852" s="336"/>
      <c r="J852" s="336"/>
      <c r="K852" s="336"/>
      <c r="L852" s="336"/>
      <c r="M852" s="336"/>
      <c r="N852" s="336"/>
      <c r="S852" s="336"/>
      <c r="V852" s="336"/>
      <c r="W852" s="336"/>
      <c r="X852" s="336"/>
      <c r="Y852" s="336"/>
      <c r="Z852" s="336"/>
      <c r="AA852" s="336"/>
      <c r="AB852" s="336"/>
      <c r="AC852" s="336"/>
    </row>
    <row r="853" spans="4:29">
      <c r="D853" s="336"/>
      <c r="G853" s="336"/>
      <c r="H853" s="336"/>
      <c r="I853" s="336"/>
      <c r="J853" s="336"/>
      <c r="K853" s="336"/>
      <c r="L853" s="336"/>
      <c r="M853" s="336"/>
      <c r="N853" s="336"/>
      <c r="S853" s="336"/>
      <c r="V853" s="336"/>
      <c r="W853" s="336"/>
      <c r="X853" s="336"/>
      <c r="Y853" s="336"/>
      <c r="Z853" s="336"/>
      <c r="AA853" s="336"/>
      <c r="AB853" s="336"/>
      <c r="AC853" s="336"/>
    </row>
    <row r="854" spans="4:29">
      <c r="D854" s="336"/>
      <c r="G854" s="336"/>
      <c r="H854" s="336"/>
      <c r="I854" s="336"/>
      <c r="J854" s="336"/>
      <c r="K854" s="336"/>
      <c r="L854" s="336"/>
      <c r="M854" s="336"/>
      <c r="N854" s="336"/>
      <c r="S854" s="336"/>
      <c r="V854" s="336"/>
      <c r="W854" s="336"/>
      <c r="X854" s="336"/>
      <c r="Y854" s="336"/>
      <c r="Z854" s="336"/>
      <c r="AA854" s="336"/>
      <c r="AB854" s="336"/>
      <c r="AC854" s="336"/>
    </row>
    <row r="855" spans="4:29">
      <c r="D855" s="336"/>
      <c r="G855" s="336"/>
      <c r="H855" s="336"/>
      <c r="I855" s="336"/>
      <c r="J855" s="336"/>
      <c r="K855" s="336"/>
      <c r="L855" s="336"/>
      <c r="M855" s="336"/>
      <c r="N855" s="336"/>
      <c r="S855" s="336"/>
      <c r="V855" s="336"/>
      <c r="W855" s="336"/>
      <c r="X855" s="336"/>
      <c r="Y855" s="336"/>
      <c r="Z855" s="336"/>
      <c r="AA855" s="336"/>
      <c r="AB855" s="336"/>
      <c r="AC855" s="336"/>
    </row>
    <row r="856" spans="4:29">
      <c r="D856" s="336"/>
      <c r="G856" s="336"/>
      <c r="H856" s="336"/>
      <c r="I856" s="336"/>
      <c r="J856" s="336"/>
      <c r="K856" s="336"/>
      <c r="L856" s="336"/>
      <c r="M856" s="336"/>
      <c r="N856" s="336"/>
      <c r="S856" s="336"/>
      <c r="V856" s="336"/>
      <c r="W856" s="336"/>
      <c r="X856" s="336"/>
      <c r="Y856" s="336"/>
      <c r="Z856" s="336"/>
      <c r="AA856" s="336"/>
      <c r="AB856" s="336"/>
      <c r="AC856" s="336"/>
    </row>
    <row r="857" spans="4:29">
      <c r="D857" s="336"/>
      <c r="G857" s="336"/>
      <c r="H857" s="336"/>
      <c r="I857" s="336"/>
      <c r="J857" s="336"/>
      <c r="K857" s="336"/>
      <c r="L857" s="336"/>
      <c r="M857" s="336"/>
      <c r="N857" s="336"/>
      <c r="S857" s="336"/>
      <c r="V857" s="336"/>
      <c r="W857" s="336"/>
      <c r="X857" s="336"/>
      <c r="Y857" s="336"/>
      <c r="Z857" s="336"/>
      <c r="AA857" s="336"/>
      <c r="AB857" s="336"/>
      <c r="AC857" s="336"/>
    </row>
    <row r="858" spans="4:29">
      <c r="D858" s="336"/>
      <c r="G858" s="336"/>
      <c r="H858" s="336"/>
      <c r="I858" s="336"/>
      <c r="J858" s="336"/>
      <c r="K858" s="336"/>
      <c r="L858" s="336"/>
      <c r="M858" s="336"/>
      <c r="N858" s="336"/>
      <c r="S858" s="336"/>
      <c r="V858" s="336"/>
      <c r="W858" s="336"/>
      <c r="X858" s="336"/>
      <c r="Y858" s="336"/>
      <c r="Z858" s="336"/>
      <c r="AA858" s="336"/>
      <c r="AB858" s="336"/>
      <c r="AC858" s="336"/>
    </row>
    <row r="859" spans="4:29">
      <c r="D859" s="336"/>
      <c r="G859" s="336"/>
      <c r="H859" s="336"/>
      <c r="I859" s="336"/>
      <c r="J859" s="336"/>
      <c r="K859" s="336"/>
      <c r="L859" s="336"/>
      <c r="M859" s="336"/>
      <c r="N859" s="336"/>
      <c r="S859" s="336"/>
      <c r="V859" s="336"/>
      <c r="W859" s="336"/>
      <c r="X859" s="336"/>
      <c r="Y859" s="336"/>
      <c r="Z859" s="336"/>
      <c r="AA859" s="336"/>
      <c r="AB859" s="336"/>
      <c r="AC859" s="336"/>
    </row>
    <row r="860" spans="4:29">
      <c r="D860" s="336"/>
      <c r="G860" s="336"/>
      <c r="H860" s="336"/>
      <c r="I860" s="336"/>
      <c r="J860" s="336"/>
      <c r="K860" s="336"/>
      <c r="L860" s="336"/>
      <c r="M860" s="336"/>
      <c r="N860" s="336"/>
      <c r="S860" s="336"/>
      <c r="V860" s="336"/>
      <c r="W860" s="336"/>
      <c r="X860" s="336"/>
      <c r="Y860" s="336"/>
      <c r="Z860" s="336"/>
      <c r="AA860" s="336"/>
      <c r="AB860" s="336"/>
      <c r="AC860" s="336"/>
    </row>
    <row r="861" spans="4:29">
      <c r="D861" s="336"/>
      <c r="G861" s="336"/>
      <c r="H861" s="336"/>
      <c r="I861" s="336"/>
      <c r="J861" s="336"/>
      <c r="K861" s="336"/>
      <c r="L861" s="336"/>
      <c r="M861" s="336"/>
      <c r="N861" s="336"/>
      <c r="S861" s="336"/>
      <c r="V861" s="336"/>
      <c r="W861" s="336"/>
      <c r="X861" s="336"/>
      <c r="Y861" s="336"/>
      <c r="Z861" s="336"/>
      <c r="AA861" s="336"/>
      <c r="AB861" s="336"/>
      <c r="AC861" s="336"/>
    </row>
    <row r="862" spans="4:29">
      <c r="D862" s="336"/>
      <c r="G862" s="336"/>
      <c r="H862" s="336"/>
      <c r="I862" s="336"/>
      <c r="J862" s="336"/>
      <c r="K862" s="336"/>
      <c r="L862" s="336"/>
      <c r="M862" s="336"/>
      <c r="N862" s="336"/>
      <c r="S862" s="336"/>
      <c r="V862" s="336"/>
      <c r="W862" s="336"/>
      <c r="X862" s="336"/>
      <c r="Y862" s="336"/>
      <c r="Z862" s="336"/>
      <c r="AA862" s="336"/>
      <c r="AB862" s="336"/>
      <c r="AC862" s="336"/>
    </row>
    <row r="863" spans="4:29">
      <c r="D863" s="336"/>
      <c r="G863" s="336"/>
      <c r="H863" s="336"/>
      <c r="I863" s="336"/>
      <c r="J863" s="336"/>
      <c r="K863" s="336"/>
      <c r="L863" s="336"/>
      <c r="M863" s="336"/>
      <c r="N863" s="336"/>
      <c r="S863" s="336"/>
      <c r="V863" s="336"/>
      <c r="W863" s="336"/>
      <c r="X863" s="336"/>
      <c r="Y863" s="336"/>
      <c r="Z863" s="336"/>
      <c r="AA863" s="336"/>
      <c r="AB863" s="336"/>
      <c r="AC863" s="336"/>
    </row>
    <row r="864" spans="4:29">
      <c r="D864" s="336"/>
      <c r="G864" s="336"/>
      <c r="H864" s="336"/>
      <c r="I864" s="336"/>
      <c r="J864" s="336"/>
      <c r="K864" s="336"/>
      <c r="L864" s="336"/>
      <c r="M864" s="336"/>
      <c r="N864" s="336"/>
      <c r="S864" s="336"/>
      <c r="V864" s="336"/>
      <c r="W864" s="336"/>
      <c r="X864" s="336"/>
      <c r="Y864" s="336"/>
      <c r="Z864" s="336"/>
      <c r="AA864" s="336"/>
      <c r="AB864" s="336"/>
      <c r="AC864" s="336"/>
    </row>
    <row r="865" spans="4:29">
      <c r="D865" s="336"/>
      <c r="G865" s="336"/>
      <c r="H865" s="336"/>
      <c r="I865" s="336"/>
      <c r="J865" s="336"/>
      <c r="K865" s="336"/>
      <c r="L865" s="336"/>
      <c r="M865" s="336"/>
      <c r="N865" s="336"/>
      <c r="S865" s="336"/>
      <c r="V865" s="336"/>
      <c r="W865" s="336"/>
      <c r="X865" s="336"/>
      <c r="Y865" s="336"/>
      <c r="Z865" s="336"/>
      <c r="AA865" s="336"/>
      <c r="AB865" s="336"/>
      <c r="AC865" s="336"/>
    </row>
    <row r="866" spans="4:29">
      <c r="D866" s="336"/>
      <c r="G866" s="336"/>
      <c r="H866" s="336"/>
      <c r="I866" s="336"/>
      <c r="J866" s="336"/>
      <c r="K866" s="336"/>
      <c r="L866" s="336"/>
      <c r="M866" s="336"/>
      <c r="N866" s="336"/>
      <c r="S866" s="336"/>
      <c r="V866" s="336"/>
      <c r="W866" s="336"/>
      <c r="X866" s="336"/>
      <c r="Y866" s="336"/>
      <c r="Z866" s="336"/>
      <c r="AA866" s="336"/>
      <c r="AB866" s="336"/>
      <c r="AC866" s="336"/>
    </row>
    <row r="867" spans="4:29">
      <c r="D867" s="336"/>
      <c r="G867" s="336"/>
      <c r="H867" s="336"/>
      <c r="I867" s="336"/>
      <c r="J867" s="336"/>
      <c r="K867" s="336"/>
      <c r="L867" s="336"/>
      <c r="M867" s="336"/>
      <c r="N867" s="336"/>
      <c r="S867" s="336"/>
      <c r="V867" s="336"/>
      <c r="W867" s="336"/>
      <c r="X867" s="336"/>
      <c r="Y867" s="336"/>
      <c r="Z867" s="336"/>
      <c r="AA867" s="336"/>
      <c r="AB867" s="336"/>
      <c r="AC867" s="336"/>
    </row>
    <row r="868" spans="4:29">
      <c r="D868" s="336"/>
      <c r="G868" s="336"/>
      <c r="H868" s="336"/>
      <c r="I868" s="336"/>
      <c r="J868" s="336"/>
      <c r="K868" s="336"/>
      <c r="L868" s="336"/>
      <c r="M868" s="336"/>
      <c r="N868" s="336"/>
      <c r="S868" s="336"/>
      <c r="V868" s="336"/>
      <c r="W868" s="336"/>
      <c r="X868" s="336"/>
      <c r="Y868" s="336"/>
      <c r="Z868" s="336"/>
      <c r="AA868" s="336"/>
      <c r="AB868" s="336"/>
      <c r="AC868" s="336"/>
    </row>
    <row r="869" spans="4:29">
      <c r="D869" s="336"/>
      <c r="G869" s="336"/>
      <c r="H869" s="336"/>
      <c r="I869" s="336"/>
      <c r="J869" s="336"/>
      <c r="K869" s="336"/>
      <c r="L869" s="336"/>
      <c r="M869" s="336"/>
      <c r="N869" s="336"/>
      <c r="S869" s="336"/>
      <c r="V869" s="336"/>
      <c r="W869" s="336"/>
      <c r="X869" s="336"/>
      <c r="Y869" s="336"/>
      <c r="Z869" s="336"/>
      <c r="AA869" s="336"/>
      <c r="AB869" s="336"/>
      <c r="AC869" s="336"/>
    </row>
    <row r="870" spans="4:29">
      <c r="D870" s="336"/>
      <c r="G870" s="336"/>
      <c r="H870" s="336"/>
      <c r="I870" s="336"/>
      <c r="J870" s="336"/>
      <c r="K870" s="336"/>
      <c r="L870" s="336"/>
      <c r="M870" s="336"/>
      <c r="N870" s="336"/>
      <c r="S870" s="336"/>
      <c r="V870" s="336"/>
      <c r="W870" s="336"/>
      <c r="X870" s="336"/>
      <c r="Y870" s="336"/>
      <c r="Z870" s="336"/>
      <c r="AA870" s="336"/>
      <c r="AB870" s="336"/>
      <c r="AC870" s="336"/>
    </row>
    <row r="871" spans="4:29">
      <c r="D871" s="336"/>
      <c r="G871" s="336"/>
      <c r="H871" s="336"/>
      <c r="I871" s="336"/>
      <c r="J871" s="336"/>
      <c r="K871" s="336"/>
      <c r="L871" s="336"/>
      <c r="M871" s="336"/>
      <c r="N871" s="336"/>
      <c r="S871" s="336"/>
      <c r="V871" s="336"/>
      <c r="W871" s="336"/>
      <c r="X871" s="336"/>
      <c r="Y871" s="336"/>
      <c r="Z871" s="336"/>
      <c r="AA871" s="336"/>
      <c r="AB871" s="336"/>
      <c r="AC871" s="336"/>
    </row>
    <row r="872" spans="4:29">
      <c r="D872" s="336"/>
      <c r="G872" s="336"/>
      <c r="H872" s="336"/>
      <c r="I872" s="336"/>
      <c r="J872" s="336"/>
      <c r="K872" s="336"/>
      <c r="L872" s="336"/>
      <c r="M872" s="336"/>
      <c r="N872" s="336"/>
      <c r="S872" s="336"/>
      <c r="V872" s="336"/>
      <c r="W872" s="336"/>
      <c r="X872" s="336"/>
      <c r="Y872" s="336"/>
      <c r="Z872" s="336"/>
      <c r="AA872" s="336"/>
      <c r="AB872" s="336"/>
      <c r="AC872" s="336"/>
    </row>
    <row r="873" spans="4:29">
      <c r="D873" s="336"/>
      <c r="G873" s="336"/>
      <c r="H873" s="336"/>
      <c r="I873" s="336"/>
      <c r="J873" s="336"/>
      <c r="K873" s="336"/>
      <c r="L873" s="336"/>
      <c r="M873" s="336"/>
      <c r="N873" s="336"/>
      <c r="S873" s="336"/>
      <c r="V873" s="336"/>
      <c r="W873" s="336"/>
      <c r="X873" s="336"/>
      <c r="Y873" s="336"/>
      <c r="Z873" s="336"/>
      <c r="AA873" s="336"/>
      <c r="AB873" s="336"/>
      <c r="AC873" s="336"/>
    </row>
    <row r="874" spans="4:29">
      <c r="D874" s="336"/>
      <c r="G874" s="336"/>
      <c r="H874" s="336"/>
      <c r="I874" s="336"/>
      <c r="J874" s="336"/>
      <c r="K874" s="336"/>
      <c r="L874" s="336"/>
      <c r="M874" s="336"/>
      <c r="N874" s="336"/>
      <c r="S874" s="336"/>
      <c r="V874" s="336"/>
      <c r="W874" s="336"/>
      <c r="X874" s="336"/>
      <c r="Y874" s="336"/>
      <c r="Z874" s="336"/>
      <c r="AA874" s="336"/>
      <c r="AB874" s="336"/>
      <c r="AC874" s="336"/>
    </row>
    <row r="875" spans="4:29">
      <c r="D875" s="336"/>
      <c r="G875" s="336"/>
      <c r="H875" s="336"/>
      <c r="I875" s="336"/>
      <c r="J875" s="336"/>
      <c r="K875" s="336"/>
      <c r="L875" s="336"/>
      <c r="M875" s="336"/>
      <c r="N875" s="336"/>
      <c r="S875" s="336"/>
      <c r="V875" s="336"/>
      <c r="W875" s="336"/>
      <c r="X875" s="336"/>
      <c r="Y875" s="336"/>
      <c r="Z875" s="336"/>
      <c r="AA875" s="336"/>
      <c r="AB875" s="336"/>
      <c r="AC875" s="336"/>
    </row>
    <row r="876" spans="4:29">
      <c r="D876" s="336"/>
      <c r="G876" s="336"/>
      <c r="H876" s="336"/>
      <c r="I876" s="336"/>
      <c r="J876" s="336"/>
      <c r="K876" s="336"/>
      <c r="L876" s="336"/>
      <c r="M876" s="336"/>
      <c r="N876" s="336"/>
      <c r="S876" s="336"/>
      <c r="V876" s="336"/>
      <c r="W876" s="336"/>
      <c r="X876" s="336"/>
      <c r="Y876" s="336"/>
      <c r="Z876" s="336"/>
      <c r="AA876" s="336"/>
      <c r="AB876" s="336"/>
      <c r="AC876" s="336"/>
    </row>
    <row r="877" spans="4:29">
      <c r="D877" s="336"/>
      <c r="G877" s="336"/>
      <c r="H877" s="336"/>
      <c r="I877" s="336"/>
      <c r="J877" s="336"/>
      <c r="K877" s="336"/>
      <c r="L877" s="336"/>
      <c r="M877" s="336"/>
      <c r="N877" s="336"/>
      <c r="S877" s="336"/>
      <c r="V877" s="336"/>
      <c r="W877" s="336"/>
      <c r="X877" s="336"/>
      <c r="Y877" s="336"/>
      <c r="Z877" s="336"/>
      <c r="AA877" s="336"/>
      <c r="AB877" s="336"/>
      <c r="AC877" s="336"/>
    </row>
    <row r="878" spans="4:29">
      <c r="D878" s="336"/>
      <c r="G878" s="336"/>
      <c r="H878" s="336"/>
      <c r="I878" s="336"/>
      <c r="J878" s="336"/>
      <c r="K878" s="336"/>
      <c r="L878" s="336"/>
      <c r="M878" s="336"/>
      <c r="N878" s="336"/>
      <c r="S878" s="336"/>
      <c r="V878" s="336"/>
      <c r="W878" s="336"/>
      <c r="X878" s="336"/>
      <c r="Y878" s="336"/>
      <c r="Z878" s="336"/>
      <c r="AA878" s="336"/>
      <c r="AB878" s="336"/>
      <c r="AC878" s="336"/>
    </row>
    <row r="879" spans="4:29">
      <c r="D879" s="336"/>
      <c r="G879" s="336"/>
      <c r="H879" s="336"/>
      <c r="I879" s="336"/>
      <c r="J879" s="336"/>
      <c r="K879" s="336"/>
      <c r="L879" s="336"/>
      <c r="M879" s="336"/>
      <c r="N879" s="336"/>
      <c r="S879" s="336"/>
      <c r="V879" s="336"/>
      <c r="W879" s="336"/>
      <c r="X879" s="336"/>
      <c r="Y879" s="336"/>
      <c r="Z879" s="336"/>
      <c r="AA879" s="336"/>
      <c r="AB879" s="336"/>
      <c r="AC879" s="336"/>
    </row>
    <row r="880" spans="4:29">
      <c r="D880" s="336"/>
      <c r="G880" s="336"/>
      <c r="H880" s="336"/>
      <c r="I880" s="336"/>
      <c r="J880" s="336"/>
      <c r="K880" s="336"/>
      <c r="L880" s="336"/>
      <c r="M880" s="336"/>
      <c r="N880" s="336"/>
      <c r="S880" s="336"/>
      <c r="V880" s="336"/>
      <c r="W880" s="336"/>
      <c r="X880" s="336"/>
      <c r="Y880" s="336"/>
      <c r="Z880" s="336"/>
      <c r="AA880" s="336"/>
      <c r="AB880" s="336"/>
      <c r="AC880" s="336"/>
    </row>
    <row r="881" spans="4:29">
      <c r="D881" s="336"/>
      <c r="G881" s="336"/>
      <c r="H881" s="336"/>
      <c r="I881" s="336"/>
      <c r="J881" s="336"/>
      <c r="K881" s="336"/>
      <c r="L881" s="336"/>
      <c r="M881" s="336"/>
      <c r="N881" s="336"/>
      <c r="S881" s="336"/>
      <c r="V881" s="336"/>
      <c r="W881" s="336"/>
      <c r="X881" s="336"/>
      <c r="Y881" s="336"/>
      <c r="Z881" s="336"/>
      <c r="AA881" s="336"/>
      <c r="AB881" s="336"/>
      <c r="AC881" s="336"/>
    </row>
    <row r="882" spans="4:29">
      <c r="D882" s="336"/>
      <c r="G882" s="336"/>
      <c r="H882" s="336"/>
      <c r="I882" s="336"/>
      <c r="J882" s="336"/>
      <c r="K882" s="336"/>
      <c r="L882" s="336"/>
      <c r="M882" s="336"/>
      <c r="N882" s="336"/>
      <c r="S882" s="336"/>
      <c r="V882" s="336"/>
      <c r="W882" s="336"/>
      <c r="X882" s="336"/>
      <c r="Y882" s="336"/>
      <c r="Z882" s="336"/>
      <c r="AA882" s="336"/>
      <c r="AB882" s="336"/>
      <c r="AC882" s="336"/>
    </row>
    <row r="883" spans="4:29">
      <c r="D883" s="336"/>
      <c r="G883" s="336"/>
      <c r="H883" s="336"/>
      <c r="I883" s="336"/>
      <c r="J883" s="336"/>
      <c r="K883" s="336"/>
      <c r="L883" s="336"/>
      <c r="M883" s="336"/>
      <c r="N883" s="336"/>
      <c r="S883" s="336"/>
      <c r="V883" s="336"/>
      <c r="W883" s="336"/>
      <c r="X883" s="336"/>
      <c r="Y883" s="336"/>
      <c r="Z883" s="336"/>
      <c r="AA883" s="336"/>
      <c r="AB883" s="336"/>
      <c r="AC883" s="336"/>
    </row>
    <row r="884" spans="4:29">
      <c r="D884" s="336"/>
      <c r="G884" s="336"/>
      <c r="H884" s="336"/>
      <c r="I884" s="336"/>
      <c r="J884" s="336"/>
      <c r="K884" s="336"/>
      <c r="L884" s="336"/>
      <c r="M884" s="336"/>
      <c r="N884" s="336"/>
      <c r="S884" s="336"/>
      <c r="V884" s="336"/>
      <c r="W884" s="336"/>
      <c r="X884" s="336"/>
      <c r="Y884" s="336"/>
      <c r="Z884" s="336"/>
      <c r="AA884" s="336"/>
      <c r="AB884" s="336"/>
      <c r="AC884" s="336"/>
    </row>
    <row r="885" spans="4:29">
      <c r="D885" s="336"/>
      <c r="G885" s="336"/>
      <c r="H885" s="336"/>
      <c r="I885" s="336"/>
      <c r="J885" s="336"/>
      <c r="K885" s="336"/>
      <c r="L885" s="336"/>
      <c r="M885" s="336"/>
      <c r="N885" s="336"/>
      <c r="S885" s="336"/>
      <c r="V885" s="336"/>
      <c r="W885" s="336"/>
      <c r="X885" s="336"/>
      <c r="Y885" s="336"/>
      <c r="Z885" s="336"/>
      <c r="AA885" s="336"/>
      <c r="AB885" s="336"/>
      <c r="AC885" s="336"/>
    </row>
    <row r="886" spans="4:29">
      <c r="D886" s="336"/>
      <c r="G886" s="336"/>
      <c r="H886" s="336"/>
      <c r="I886" s="336"/>
      <c r="J886" s="336"/>
      <c r="K886" s="336"/>
      <c r="L886" s="336"/>
      <c r="M886" s="336"/>
      <c r="N886" s="336"/>
      <c r="S886" s="336"/>
      <c r="V886" s="336"/>
      <c r="W886" s="336"/>
      <c r="X886" s="336"/>
      <c r="Y886" s="336"/>
      <c r="Z886" s="336"/>
      <c r="AA886" s="336"/>
      <c r="AB886" s="336"/>
      <c r="AC886" s="336"/>
    </row>
    <row r="887" spans="4:29">
      <c r="D887" s="336"/>
      <c r="G887" s="336"/>
      <c r="H887" s="336"/>
      <c r="I887" s="336"/>
      <c r="J887" s="336"/>
      <c r="K887" s="336"/>
      <c r="L887" s="336"/>
      <c r="M887" s="336"/>
      <c r="N887" s="336"/>
      <c r="S887" s="336"/>
      <c r="V887" s="336"/>
      <c r="W887" s="336"/>
      <c r="X887" s="336"/>
      <c r="Y887" s="336"/>
      <c r="Z887" s="336"/>
      <c r="AA887" s="336"/>
      <c r="AB887" s="336"/>
      <c r="AC887" s="336"/>
    </row>
    <row r="888" spans="4:29">
      <c r="D888" s="336"/>
      <c r="G888" s="336"/>
      <c r="H888" s="336"/>
      <c r="I888" s="336"/>
      <c r="J888" s="336"/>
      <c r="K888" s="336"/>
      <c r="L888" s="336"/>
      <c r="M888" s="336"/>
      <c r="N888" s="336"/>
      <c r="S888" s="336"/>
      <c r="V888" s="336"/>
      <c r="W888" s="336"/>
      <c r="X888" s="336"/>
      <c r="Y888" s="336"/>
      <c r="Z888" s="336"/>
      <c r="AA888" s="336"/>
      <c r="AB888" s="336"/>
      <c r="AC888" s="336"/>
    </row>
    <row r="889" spans="4:29">
      <c r="D889" s="336"/>
      <c r="G889" s="336"/>
      <c r="H889" s="336"/>
      <c r="I889" s="336"/>
      <c r="J889" s="336"/>
      <c r="K889" s="336"/>
      <c r="L889" s="336"/>
      <c r="M889" s="336"/>
      <c r="N889" s="336"/>
      <c r="S889" s="336"/>
      <c r="V889" s="336"/>
      <c r="W889" s="336"/>
      <c r="X889" s="336"/>
      <c r="Y889" s="336"/>
      <c r="Z889" s="336"/>
      <c r="AA889" s="336"/>
      <c r="AB889" s="336"/>
      <c r="AC889" s="336"/>
    </row>
    <row r="890" spans="4:29">
      <c r="D890" s="336"/>
      <c r="G890" s="336"/>
      <c r="H890" s="336"/>
      <c r="I890" s="336"/>
      <c r="J890" s="336"/>
      <c r="K890" s="336"/>
      <c r="L890" s="336"/>
      <c r="M890" s="336"/>
      <c r="N890" s="336"/>
      <c r="S890" s="336"/>
      <c r="V890" s="336"/>
      <c r="W890" s="336"/>
      <c r="X890" s="336"/>
      <c r="Y890" s="336"/>
      <c r="Z890" s="336"/>
      <c r="AA890" s="336"/>
      <c r="AB890" s="336"/>
      <c r="AC890" s="336"/>
    </row>
    <row r="891" spans="4:29">
      <c r="D891" s="336"/>
      <c r="G891" s="336"/>
      <c r="H891" s="336"/>
      <c r="I891" s="336"/>
      <c r="J891" s="336"/>
      <c r="K891" s="336"/>
      <c r="L891" s="336"/>
      <c r="M891" s="336"/>
      <c r="N891" s="336"/>
      <c r="S891" s="336"/>
      <c r="V891" s="336"/>
      <c r="W891" s="336"/>
      <c r="X891" s="336"/>
      <c r="Y891" s="336"/>
      <c r="Z891" s="336"/>
      <c r="AA891" s="336"/>
      <c r="AB891" s="336"/>
      <c r="AC891" s="336"/>
    </row>
    <row r="892" spans="4:29">
      <c r="D892" s="336"/>
      <c r="G892" s="336"/>
      <c r="H892" s="336"/>
      <c r="I892" s="336"/>
      <c r="J892" s="336"/>
      <c r="K892" s="336"/>
      <c r="L892" s="336"/>
      <c r="M892" s="336"/>
      <c r="N892" s="336"/>
      <c r="S892" s="336"/>
      <c r="V892" s="336"/>
      <c r="W892" s="336"/>
      <c r="X892" s="336"/>
      <c r="Y892" s="336"/>
      <c r="Z892" s="336"/>
      <c r="AA892" s="336"/>
      <c r="AB892" s="336"/>
      <c r="AC892" s="336"/>
    </row>
    <row r="893" spans="4:29">
      <c r="D893" s="336"/>
      <c r="G893" s="336"/>
      <c r="H893" s="336"/>
      <c r="I893" s="336"/>
      <c r="J893" s="336"/>
      <c r="K893" s="336"/>
      <c r="L893" s="336"/>
      <c r="M893" s="336"/>
      <c r="N893" s="336"/>
      <c r="S893" s="336"/>
      <c r="V893" s="336"/>
      <c r="W893" s="336"/>
      <c r="X893" s="336"/>
      <c r="Y893" s="336"/>
      <c r="Z893" s="336"/>
      <c r="AA893" s="336"/>
      <c r="AB893" s="336"/>
      <c r="AC893" s="336"/>
    </row>
    <row r="894" spans="4:29">
      <c r="D894" s="336"/>
      <c r="G894" s="336"/>
      <c r="H894" s="336"/>
      <c r="I894" s="336"/>
      <c r="J894" s="336"/>
      <c r="K894" s="336"/>
      <c r="L894" s="336"/>
      <c r="M894" s="336"/>
      <c r="N894" s="336"/>
      <c r="S894" s="336"/>
      <c r="V894" s="336"/>
      <c r="W894" s="336"/>
      <c r="X894" s="336"/>
      <c r="Y894" s="336"/>
      <c r="Z894" s="336"/>
      <c r="AA894" s="336"/>
      <c r="AB894" s="336"/>
      <c r="AC894" s="336"/>
    </row>
    <row r="895" spans="4:29">
      <c r="D895" s="336"/>
      <c r="G895" s="336"/>
      <c r="H895" s="336"/>
      <c r="I895" s="336"/>
      <c r="J895" s="336"/>
      <c r="K895" s="336"/>
      <c r="L895" s="336"/>
      <c r="M895" s="336"/>
      <c r="N895" s="336"/>
      <c r="S895" s="336"/>
      <c r="V895" s="336"/>
      <c r="W895" s="336"/>
      <c r="X895" s="336"/>
      <c r="Y895" s="336"/>
      <c r="Z895" s="336"/>
      <c r="AA895" s="336"/>
      <c r="AB895" s="336"/>
      <c r="AC895" s="336"/>
    </row>
    <row r="896" spans="4:29">
      <c r="D896" s="336"/>
      <c r="G896" s="336"/>
      <c r="H896" s="336"/>
      <c r="I896" s="336"/>
      <c r="J896" s="336"/>
      <c r="K896" s="336"/>
      <c r="L896" s="336"/>
      <c r="M896" s="336"/>
      <c r="N896" s="336"/>
      <c r="S896" s="336"/>
      <c r="V896" s="336"/>
      <c r="W896" s="336"/>
      <c r="X896" s="336"/>
      <c r="Y896" s="336"/>
      <c r="Z896" s="336"/>
      <c r="AA896" s="336"/>
      <c r="AB896" s="336"/>
      <c r="AC896" s="336"/>
    </row>
    <row r="897" spans="4:29">
      <c r="D897" s="336"/>
      <c r="G897" s="336"/>
      <c r="H897" s="336"/>
      <c r="I897" s="336"/>
      <c r="J897" s="336"/>
      <c r="K897" s="336"/>
      <c r="L897" s="336"/>
      <c r="M897" s="336"/>
      <c r="N897" s="336"/>
      <c r="S897" s="336"/>
      <c r="V897" s="336"/>
      <c r="W897" s="336"/>
      <c r="X897" s="336"/>
      <c r="Y897" s="336"/>
      <c r="Z897" s="336"/>
      <c r="AA897" s="336"/>
      <c r="AB897" s="336"/>
      <c r="AC897" s="336"/>
    </row>
    <row r="898" spans="4:29">
      <c r="D898" s="336"/>
      <c r="G898" s="336"/>
      <c r="H898" s="336"/>
      <c r="I898" s="336"/>
      <c r="J898" s="336"/>
      <c r="K898" s="336"/>
      <c r="L898" s="336"/>
      <c r="M898" s="336"/>
      <c r="N898" s="336"/>
      <c r="S898" s="336"/>
      <c r="V898" s="336"/>
      <c r="W898" s="336"/>
      <c r="X898" s="336"/>
      <c r="Y898" s="336"/>
      <c r="Z898" s="336"/>
      <c r="AA898" s="336"/>
      <c r="AB898" s="336"/>
      <c r="AC898" s="336"/>
    </row>
    <row r="899" spans="4:29">
      <c r="D899" s="336"/>
      <c r="G899" s="336"/>
      <c r="H899" s="336"/>
      <c r="I899" s="336"/>
      <c r="J899" s="336"/>
      <c r="K899" s="336"/>
      <c r="L899" s="336"/>
      <c r="M899" s="336"/>
      <c r="N899" s="336"/>
      <c r="S899" s="336"/>
      <c r="V899" s="336"/>
      <c r="W899" s="336"/>
      <c r="X899" s="336"/>
      <c r="Y899" s="336"/>
      <c r="Z899" s="336"/>
      <c r="AA899" s="336"/>
      <c r="AB899" s="336"/>
      <c r="AC899" s="336"/>
    </row>
    <row r="900" spans="4:29">
      <c r="D900" s="336"/>
      <c r="G900" s="336"/>
      <c r="H900" s="336"/>
      <c r="I900" s="336"/>
      <c r="J900" s="336"/>
      <c r="K900" s="336"/>
      <c r="L900" s="336"/>
      <c r="M900" s="336"/>
      <c r="N900" s="336"/>
      <c r="S900" s="336"/>
      <c r="V900" s="336"/>
      <c r="W900" s="336"/>
      <c r="X900" s="336"/>
      <c r="Y900" s="336"/>
      <c r="Z900" s="336"/>
      <c r="AA900" s="336"/>
      <c r="AB900" s="336"/>
      <c r="AC900" s="336"/>
    </row>
    <row r="901" spans="4:29">
      <c r="D901" s="336"/>
      <c r="G901" s="336"/>
      <c r="H901" s="336"/>
      <c r="I901" s="336"/>
      <c r="J901" s="336"/>
      <c r="K901" s="336"/>
      <c r="L901" s="336"/>
      <c r="M901" s="336"/>
      <c r="N901" s="336"/>
      <c r="S901" s="336"/>
      <c r="V901" s="336"/>
      <c r="W901" s="336"/>
      <c r="X901" s="336"/>
      <c r="Y901" s="336"/>
      <c r="Z901" s="336"/>
      <c r="AA901" s="336"/>
      <c r="AB901" s="336"/>
      <c r="AC901" s="336"/>
    </row>
    <row r="902" spans="4:29">
      <c r="D902" s="336"/>
      <c r="G902" s="336"/>
      <c r="H902" s="336"/>
      <c r="I902" s="336"/>
      <c r="J902" s="336"/>
      <c r="K902" s="336"/>
      <c r="L902" s="336"/>
      <c r="M902" s="336"/>
      <c r="N902" s="336"/>
      <c r="S902" s="336"/>
      <c r="V902" s="336"/>
      <c r="W902" s="336"/>
      <c r="X902" s="336"/>
      <c r="Y902" s="336"/>
      <c r="Z902" s="336"/>
      <c r="AA902" s="336"/>
      <c r="AB902" s="336"/>
      <c r="AC902" s="336"/>
    </row>
    <row r="903" spans="4:29">
      <c r="D903" s="336"/>
      <c r="G903" s="336"/>
      <c r="H903" s="336"/>
      <c r="I903" s="336"/>
      <c r="J903" s="336"/>
      <c r="K903" s="336"/>
      <c r="L903" s="336"/>
      <c r="M903" s="336"/>
      <c r="N903" s="336"/>
      <c r="S903" s="336"/>
      <c r="V903" s="336"/>
      <c r="W903" s="336"/>
      <c r="X903" s="336"/>
      <c r="Y903" s="336"/>
      <c r="Z903" s="336"/>
      <c r="AA903" s="336"/>
      <c r="AB903" s="336"/>
      <c r="AC903" s="336"/>
    </row>
    <row r="904" spans="4:29">
      <c r="D904" s="336"/>
      <c r="G904" s="336"/>
      <c r="H904" s="336"/>
      <c r="I904" s="336"/>
      <c r="J904" s="336"/>
      <c r="K904" s="336"/>
      <c r="L904" s="336"/>
      <c r="M904" s="336"/>
      <c r="N904" s="336"/>
      <c r="S904" s="336"/>
      <c r="V904" s="336"/>
      <c r="W904" s="336"/>
      <c r="X904" s="336"/>
      <c r="Y904" s="336"/>
      <c r="Z904" s="336"/>
      <c r="AA904" s="336"/>
      <c r="AB904" s="336"/>
      <c r="AC904" s="336"/>
    </row>
    <row r="905" spans="4:29">
      <c r="D905" s="336"/>
      <c r="G905" s="336"/>
      <c r="H905" s="336"/>
      <c r="I905" s="336"/>
      <c r="J905" s="336"/>
      <c r="K905" s="336"/>
      <c r="L905" s="336"/>
      <c r="M905" s="336"/>
      <c r="N905" s="336"/>
      <c r="S905" s="336"/>
      <c r="V905" s="336"/>
      <c r="W905" s="336"/>
      <c r="X905" s="336"/>
      <c r="Y905" s="336"/>
      <c r="Z905" s="336"/>
      <c r="AA905" s="336"/>
      <c r="AB905" s="336"/>
      <c r="AC905" s="336"/>
    </row>
    <row r="906" spans="4:29">
      <c r="D906" s="336"/>
      <c r="G906" s="336"/>
      <c r="H906" s="336"/>
      <c r="I906" s="336"/>
      <c r="J906" s="336"/>
      <c r="K906" s="336"/>
      <c r="L906" s="336"/>
      <c r="M906" s="336"/>
      <c r="N906" s="336"/>
      <c r="S906" s="336"/>
      <c r="V906" s="336"/>
      <c r="W906" s="336"/>
      <c r="X906" s="336"/>
      <c r="Y906" s="336"/>
      <c r="Z906" s="336"/>
      <c r="AA906" s="336"/>
      <c r="AB906" s="336"/>
      <c r="AC906" s="336"/>
    </row>
    <row r="907" spans="4:29">
      <c r="D907" s="336"/>
      <c r="G907" s="336"/>
      <c r="H907" s="336"/>
      <c r="I907" s="336"/>
      <c r="J907" s="336"/>
      <c r="K907" s="336"/>
      <c r="L907" s="336"/>
      <c r="M907" s="336"/>
      <c r="N907" s="336"/>
      <c r="S907" s="336"/>
      <c r="V907" s="336"/>
      <c r="W907" s="336"/>
      <c r="X907" s="336"/>
      <c r="Y907" s="336"/>
      <c r="Z907" s="336"/>
      <c r="AA907" s="336"/>
      <c r="AB907" s="336"/>
      <c r="AC907" s="336"/>
    </row>
    <row r="908" spans="4:29">
      <c r="D908" s="336"/>
      <c r="G908" s="336"/>
      <c r="H908" s="336"/>
      <c r="I908" s="336"/>
      <c r="J908" s="336"/>
      <c r="K908" s="336"/>
      <c r="L908" s="336"/>
      <c r="M908" s="336"/>
      <c r="N908" s="336"/>
      <c r="S908" s="336"/>
      <c r="V908" s="336"/>
      <c r="W908" s="336"/>
      <c r="X908" s="336"/>
      <c r="Y908" s="336"/>
      <c r="Z908" s="336"/>
      <c r="AA908" s="336"/>
      <c r="AB908" s="336"/>
      <c r="AC908" s="336"/>
    </row>
    <row r="909" spans="4:29">
      <c r="D909" s="336"/>
      <c r="G909" s="336"/>
      <c r="H909" s="336"/>
      <c r="I909" s="336"/>
      <c r="J909" s="336"/>
      <c r="K909" s="336"/>
      <c r="L909" s="336"/>
      <c r="M909" s="336"/>
      <c r="N909" s="336"/>
      <c r="S909" s="336"/>
      <c r="V909" s="336"/>
      <c r="W909" s="336"/>
      <c r="X909" s="336"/>
      <c r="Y909" s="336"/>
      <c r="Z909" s="336"/>
      <c r="AA909" s="336"/>
      <c r="AB909" s="336"/>
      <c r="AC909" s="336"/>
    </row>
    <row r="910" spans="4:29">
      <c r="D910" s="336"/>
      <c r="G910" s="336"/>
      <c r="H910" s="336"/>
      <c r="I910" s="336"/>
      <c r="J910" s="336"/>
      <c r="K910" s="336"/>
      <c r="L910" s="336"/>
      <c r="M910" s="336"/>
      <c r="N910" s="336"/>
      <c r="S910" s="336"/>
      <c r="V910" s="336"/>
      <c r="W910" s="336"/>
      <c r="X910" s="336"/>
      <c r="Y910" s="336"/>
      <c r="Z910" s="336"/>
      <c r="AA910" s="336"/>
      <c r="AB910" s="336"/>
      <c r="AC910" s="336"/>
    </row>
    <row r="911" spans="4:29">
      <c r="D911" s="336"/>
      <c r="G911" s="336"/>
      <c r="H911" s="336"/>
      <c r="I911" s="336"/>
      <c r="J911" s="336"/>
      <c r="K911" s="336"/>
      <c r="L911" s="336"/>
      <c r="M911" s="336"/>
      <c r="N911" s="336"/>
      <c r="S911" s="336"/>
      <c r="V911" s="336"/>
      <c r="W911" s="336"/>
      <c r="X911" s="336"/>
      <c r="Y911" s="336"/>
      <c r="Z911" s="336"/>
      <c r="AA911" s="336"/>
      <c r="AB911" s="336"/>
      <c r="AC911" s="336"/>
    </row>
    <row r="912" spans="4:29">
      <c r="D912" s="336"/>
      <c r="G912" s="336"/>
      <c r="H912" s="336"/>
      <c r="I912" s="336"/>
      <c r="J912" s="336"/>
      <c r="K912" s="336"/>
      <c r="L912" s="336"/>
      <c r="M912" s="336"/>
      <c r="N912" s="336"/>
      <c r="S912" s="336"/>
      <c r="V912" s="336"/>
      <c r="W912" s="336"/>
      <c r="X912" s="336"/>
      <c r="Y912" s="336"/>
      <c r="Z912" s="336"/>
      <c r="AA912" s="336"/>
      <c r="AB912" s="336"/>
      <c r="AC912" s="336"/>
    </row>
    <row r="913" spans="4:29">
      <c r="D913" s="336"/>
      <c r="G913" s="336"/>
      <c r="H913" s="336"/>
      <c r="I913" s="336"/>
      <c r="J913" s="336"/>
      <c r="K913" s="336"/>
      <c r="L913" s="336"/>
      <c r="M913" s="336"/>
      <c r="N913" s="336"/>
      <c r="S913" s="336"/>
      <c r="V913" s="336"/>
      <c r="W913" s="336"/>
      <c r="X913" s="336"/>
      <c r="Y913" s="336"/>
      <c r="Z913" s="336"/>
      <c r="AA913" s="336"/>
      <c r="AB913" s="336"/>
      <c r="AC913" s="336"/>
    </row>
    <row r="914" spans="4:29">
      <c r="D914" s="336"/>
      <c r="G914" s="336"/>
      <c r="H914" s="336"/>
      <c r="I914" s="336"/>
      <c r="J914" s="336"/>
      <c r="K914" s="336"/>
      <c r="L914" s="336"/>
      <c r="M914" s="336"/>
      <c r="N914" s="336"/>
      <c r="S914" s="336"/>
      <c r="V914" s="336"/>
      <c r="W914" s="336"/>
      <c r="X914" s="336"/>
      <c r="Y914" s="336"/>
      <c r="Z914" s="336"/>
      <c r="AA914" s="336"/>
      <c r="AB914" s="336"/>
      <c r="AC914" s="336"/>
    </row>
    <row r="915" spans="4:29">
      <c r="D915" s="336"/>
      <c r="G915" s="336"/>
      <c r="H915" s="336"/>
      <c r="I915" s="336"/>
      <c r="J915" s="336"/>
      <c r="K915" s="336"/>
      <c r="L915" s="336"/>
      <c r="M915" s="336"/>
      <c r="N915" s="336"/>
      <c r="S915" s="336"/>
      <c r="V915" s="336"/>
      <c r="W915" s="336"/>
      <c r="X915" s="336"/>
      <c r="Y915" s="336"/>
      <c r="Z915" s="336"/>
      <c r="AA915" s="336"/>
      <c r="AB915" s="336"/>
      <c r="AC915" s="336"/>
    </row>
    <row r="916" spans="4:29">
      <c r="D916" s="336"/>
      <c r="G916" s="336"/>
      <c r="H916" s="336"/>
      <c r="I916" s="336"/>
      <c r="J916" s="336"/>
      <c r="K916" s="336"/>
      <c r="L916" s="336"/>
      <c r="M916" s="336"/>
      <c r="N916" s="336"/>
      <c r="S916" s="336"/>
      <c r="V916" s="336"/>
      <c r="W916" s="336"/>
      <c r="X916" s="336"/>
      <c r="Y916" s="336"/>
      <c r="Z916" s="336"/>
      <c r="AA916" s="336"/>
      <c r="AB916" s="336"/>
      <c r="AC916" s="336"/>
    </row>
    <row r="917" spans="4:29">
      <c r="D917" s="336"/>
      <c r="G917" s="336"/>
      <c r="H917" s="336"/>
      <c r="I917" s="336"/>
      <c r="J917" s="336"/>
      <c r="K917" s="336"/>
      <c r="L917" s="336"/>
      <c r="M917" s="336"/>
      <c r="N917" s="336"/>
      <c r="S917" s="336"/>
      <c r="V917" s="336"/>
      <c r="W917" s="336"/>
      <c r="X917" s="336"/>
      <c r="Y917" s="336"/>
      <c r="Z917" s="336"/>
      <c r="AA917" s="336"/>
      <c r="AB917" s="336"/>
      <c r="AC917" s="336"/>
    </row>
    <row r="918" spans="4:29">
      <c r="D918" s="336"/>
      <c r="G918" s="336"/>
      <c r="H918" s="336"/>
      <c r="I918" s="336"/>
      <c r="J918" s="336"/>
      <c r="K918" s="336"/>
      <c r="L918" s="336"/>
      <c r="M918" s="336"/>
      <c r="N918" s="336"/>
      <c r="S918" s="336"/>
      <c r="V918" s="336"/>
      <c r="W918" s="336"/>
      <c r="X918" s="336"/>
      <c r="Y918" s="336"/>
      <c r="Z918" s="336"/>
      <c r="AA918" s="336"/>
      <c r="AB918" s="336"/>
      <c r="AC918" s="336"/>
    </row>
    <row r="919" spans="4:29">
      <c r="D919" s="336"/>
      <c r="G919" s="336"/>
      <c r="H919" s="336"/>
      <c r="I919" s="336"/>
      <c r="J919" s="336"/>
      <c r="K919" s="336"/>
      <c r="L919" s="336"/>
      <c r="M919" s="336"/>
      <c r="N919" s="336"/>
      <c r="S919" s="336"/>
      <c r="V919" s="336"/>
      <c r="W919" s="336"/>
      <c r="X919" s="336"/>
      <c r="Y919" s="336"/>
      <c r="Z919" s="336"/>
      <c r="AA919" s="336"/>
      <c r="AB919" s="336"/>
      <c r="AC919" s="336"/>
    </row>
    <row r="920" spans="4:29">
      <c r="D920" s="336"/>
      <c r="G920" s="336"/>
      <c r="H920" s="336"/>
      <c r="I920" s="336"/>
      <c r="J920" s="336"/>
      <c r="K920" s="336"/>
      <c r="L920" s="336"/>
      <c r="M920" s="336"/>
      <c r="N920" s="336"/>
      <c r="S920" s="336"/>
      <c r="V920" s="336"/>
      <c r="W920" s="336"/>
      <c r="X920" s="336"/>
      <c r="Y920" s="336"/>
      <c r="Z920" s="336"/>
      <c r="AA920" s="336"/>
      <c r="AB920" s="336"/>
      <c r="AC920" s="336"/>
    </row>
    <row r="921" spans="4:29">
      <c r="D921" s="336"/>
      <c r="G921" s="336"/>
      <c r="H921" s="336"/>
      <c r="I921" s="336"/>
      <c r="J921" s="336"/>
      <c r="K921" s="336"/>
      <c r="L921" s="336"/>
      <c r="M921" s="336"/>
      <c r="N921" s="336"/>
      <c r="S921" s="336"/>
      <c r="V921" s="336"/>
      <c r="W921" s="336"/>
      <c r="X921" s="336"/>
      <c r="Y921" s="336"/>
      <c r="Z921" s="336"/>
      <c r="AA921" s="336"/>
      <c r="AB921" s="336"/>
      <c r="AC921" s="336"/>
    </row>
    <row r="922" spans="4:29">
      <c r="D922" s="336"/>
      <c r="G922" s="336"/>
      <c r="H922" s="336"/>
      <c r="I922" s="336"/>
      <c r="J922" s="336"/>
      <c r="K922" s="336"/>
      <c r="L922" s="336"/>
      <c r="M922" s="336"/>
      <c r="N922" s="336"/>
      <c r="S922" s="336"/>
      <c r="V922" s="336"/>
      <c r="W922" s="336"/>
      <c r="X922" s="336"/>
      <c r="Y922" s="336"/>
      <c r="Z922" s="336"/>
      <c r="AA922" s="336"/>
      <c r="AB922" s="336"/>
      <c r="AC922" s="336"/>
    </row>
    <row r="923" spans="4:29">
      <c r="D923" s="336"/>
      <c r="G923" s="336"/>
      <c r="H923" s="336"/>
      <c r="I923" s="336"/>
      <c r="J923" s="336"/>
      <c r="K923" s="336"/>
      <c r="L923" s="336"/>
      <c r="M923" s="336"/>
      <c r="N923" s="336"/>
      <c r="S923" s="336"/>
      <c r="V923" s="336"/>
      <c r="W923" s="336"/>
      <c r="X923" s="336"/>
      <c r="Y923" s="336"/>
      <c r="Z923" s="336"/>
      <c r="AA923" s="336"/>
      <c r="AB923" s="336"/>
      <c r="AC923" s="336"/>
    </row>
    <row r="924" spans="4:29">
      <c r="D924" s="336"/>
      <c r="G924" s="336"/>
      <c r="H924" s="336"/>
      <c r="I924" s="336"/>
      <c r="J924" s="336"/>
      <c r="K924" s="336"/>
      <c r="L924" s="336"/>
      <c r="M924" s="336"/>
      <c r="N924" s="336"/>
      <c r="S924" s="336"/>
      <c r="V924" s="336"/>
      <c r="W924" s="336"/>
      <c r="X924" s="336"/>
      <c r="Y924" s="336"/>
      <c r="Z924" s="336"/>
      <c r="AA924" s="336"/>
      <c r="AB924" s="336"/>
      <c r="AC924" s="336"/>
    </row>
    <row r="925" spans="4:29">
      <c r="D925" s="336"/>
      <c r="G925" s="336"/>
      <c r="H925" s="336"/>
      <c r="I925" s="336"/>
      <c r="J925" s="336"/>
      <c r="K925" s="336"/>
      <c r="L925" s="336"/>
      <c r="M925" s="336"/>
      <c r="N925" s="336"/>
      <c r="S925" s="336"/>
      <c r="V925" s="336"/>
      <c r="W925" s="336"/>
      <c r="X925" s="336"/>
      <c r="Y925" s="336"/>
      <c r="Z925" s="336"/>
      <c r="AA925" s="336"/>
      <c r="AB925" s="336"/>
      <c r="AC925" s="336"/>
    </row>
    <row r="926" spans="4:29">
      <c r="D926" s="336"/>
      <c r="G926" s="336"/>
      <c r="H926" s="336"/>
      <c r="I926" s="336"/>
      <c r="J926" s="336"/>
      <c r="K926" s="336"/>
      <c r="L926" s="336"/>
      <c r="M926" s="336"/>
      <c r="N926" s="336"/>
      <c r="S926" s="336"/>
      <c r="V926" s="336"/>
      <c r="W926" s="336"/>
      <c r="X926" s="336"/>
      <c r="Y926" s="336"/>
      <c r="Z926" s="336"/>
      <c r="AA926" s="336"/>
      <c r="AB926" s="336"/>
      <c r="AC926" s="336"/>
    </row>
    <row r="927" spans="4:29">
      <c r="D927" s="336"/>
      <c r="G927" s="336"/>
      <c r="H927" s="336"/>
      <c r="I927" s="336"/>
      <c r="J927" s="336"/>
      <c r="K927" s="336"/>
      <c r="L927" s="336"/>
      <c r="M927" s="336"/>
      <c r="N927" s="336"/>
      <c r="S927" s="336"/>
      <c r="V927" s="336"/>
      <c r="W927" s="336"/>
      <c r="X927" s="336"/>
      <c r="Y927" s="336"/>
      <c r="Z927" s="336"/>
      <c r="AA927" s="336"/>
      <c r="AB927" s="336"/>
      <c r="AC927" s="336"/>
    </row>
    <row r="928" spans="4:29">
      <c r="D928" s="336"/>
      <c r="G928" s="336"/>
      <c r="H928" s="336"/>
      <c r="I928" s="336"/>
      <c r="J928" s="336"/>
      <c r="K928" s="336"/>
      <c r="L928" s="336"/>
      <c r="M928" s="336"/>
      <c r="N928" s="336"/>
      <c r="S928" s="336"/>
      <c r="V928" s="336"/>
      <c r="W928" s="336"/>
      <c r="X928" s="336"/>
      <c r="Y928" s="336"/>
      <c r="Z928" s="336"/>
      <c r="AA928" s="336"/>
      <c r="AB928" s="336"/>
      <c r="AC928" s="336"/>
    </row>
    <row r="929" spans="4:29">
      <c r="D929" s="336"/>
      <c r="G929" s="336"/>
      <c r="H929" s="336"/>
      <c r="I929" s="336"/>
      <c r="J929" s="336"/>
      <c r="K929" s="336"/>
      <c r="L929" s="336"/>
      <c r="M929" s="336"/>
      <c r="N929" s="336"/>
      <c r="S929" s="336"/>
      <c r="V929" s="336"/>
      <c r="W929" s="336"/>
      <c r="X929" s="336"/>
      <c r="Y929" s="336"/>
      <c r="Z929" s="336"/>
      <c r="AA929" s="336"/>
      <c r="AB929" s="336"/>
      <c r="AC929" s="336"/>
    </row>
    <row r="930" spans="4:29">
      <c r="D930" s="336"/>
      <c r="G930" s="336"/>
      <c r="H930" s="336"/>
      <c r="I930" s="336"/>
      <c r="J930" s="336"/>
      <c r="K930" s="336"/>
      <c r="L930" s="336"/>
      <c r="M930" s="336"/>
      <c r="N930" s="336"/>
      <c r="S930" s="336"/>
      <c r="V930" s="336"/>
      <c r="W930" s="336"/>
      <c r="X930" s="336"/>
      <c r="Y930" s="336"/>
      <c r="Z930" s="336"/>
      <c r="AA930" s="336"/>
      <c r="AB930" s="336"/>
      <c r="AC930" s="336"/>
    </row>
    <row r="931" spans="4:29">
      <c r="D931" s="336"/>
      <c r="G931" s="336"/>
      <c r="H931" s="336"/>
      <c r="I931" s="336"/>
      <c r="J931" s="336"/>
      <c r="K931" s="336"/>
      <c r="L931" s="336"/>
      <c r="M931" s="336"/>
      <c r="N931" s="336"/>
      <c r="S931" s="336"/>
      <c r="V931" s="336"/>
      <c r="W931" s="336"/>
      <c r="X931" s="336"/>
      <c r="Y931" s="336"/>
      <c r="Z931" s="336"/>
      <c r="AA931" s="336"/>
      <c r="AB931" s="336"/>
      <c r="AC931" s="336"/>
    </row>
    <row r="932" spans="4:29">
      <c r="D932" s="336"/>
      <c r="G932" s="336"/>
      <c r="H932" s="336"/>
      <c r="I932" s="336"/>
      <c r="J932" s="336"/>
      <c r="K932" s="336"/>
      <c r="L932" s="336"/>
      <c r="M932" s="336"/>
      <c r="N932" s="336"/>
      <c r="S932" s="336"/>
      <c r="V932" s="336"/>
      <c r="W932" s="336"/>
      <c r="X932" s="336"/>
      <c r="Y932" s="336"/>
      <c r="Z932" s="336"/>
      <c r="AA932" s="336"/>
      <c r="AB932" s="336"/>
      <c r="AC932" s="336"/>
    </row>
    <row r="933" spans="4:29">
      <c r="D933" s="336"/>
      <c r="G933" s="336"/>
      <c r="H933" s="336"/>
      <c r="I933" s="336"/>
      <c r="J933" s="336"/>
      <c r="K933" s="336"/>
      <c r="L933" s="336"/>
      <c r="M933" s="336"/>
      <c r="N933" s="336"/>
      <c r="S933" s="336"/>
      <c r="V933" s="336"/>
      <c r="W933" s="336"/>
      <c r="X933" s="336"/>
      <c r="Y933" s="336"/>
      <c r="Z933" s="336"/>
      <c r="AA933" s="336"/>
      <c r="AB933" s="336"/>
      <c r="AC933" s="336"/>
    </row>
    <row r="934" spans="4:29">
      <c r="D934" s="336"/>
      <c r="G934" s="336"/>
      <c r="H934" s="336"/>
      <c r="I934" s="336"/>
      <c r="J934" s="336"/>
      <c r="K934" s="336"/>
      <c r="L934" s="336"/>
      <c r="M934" s="336"/>
      <c r="N934" s="336"/>
      <c r="S934" s="336"/>
      <c r="V934" s="336"/>
      <c r="W934" s="336"/>
      <c r="X934" s="336"/>
      <c r="Y934" s="336"/>
      <c r="Z934" s="336"/>
      <c r="AA934" s="336"/>
      <c r="AB934" s="336"/>
      <c r="AC934" s="336"/>
    </row>
    <row r="935" spans="4:29">
      <c r="D935" s="336"/>
      <c r="G935" s="336"/>
      <c r="H935" s="336"/>
      <c r="I935" s="336"/>
      <c r="J935" s="336"/>
      <c r="K935" s="336"/>
      <c r="L935" s="336"/>
      <c r="M935" s="336"/>
      <c r="N935" s="336"/>
      <c r="S935" s="336"/>
      <c r="V935" s="336"/>
      <c r="W935" s="336"/>
      <c r="X935" s="336"/>
      <c r="Y935" s="336"/>
      <c r="Z935" s="336"/>
      <c r="AA935" s="336"/>
      <c r="AB935" s="336"/>
      <c r="AC935" s="336"/>
    </row>
    <row r="936" spans="4:29">
      <c r="D936" s="336"/>
      <c r="G936" s="336"/>
      <c r="H936" s="336"/>
      <c r="I936" s="336"/>
      <c r="J936" s="336"/>
      <c r="K936" s="336"/>
      <c r="L936" s="336"/>
      <c r="M936" s="336"/>
      <c r="N936" s="336"/>
      <c r="S936" s="336"/>
      <c r="V936" s="336"/>
      <c r="W936" s="336"/>
      <c r="X936" s="336"/>
      <c r="Y936" s="336"/>
      <c r="Z936" s="336"/>
      <c r="AA936" s="336"/>
      <c r="AB936" s="336"/>
      <c r="AC936" s="336"/>
    </row>
    <row r="937" spans="4:29">
      <c r="D937" s="336"/>
      <c r="G937" s="336"/>
      <c r="H937" s="336"/>
      <c r="I937" s="336"/>
      <c r="J937" s="336"/>
      <c r="K937" s="336"/>
      <c r="L937" s="336"/>
      <c r="M937" s="336"/>
      <c r="N937" s="336"/>
      <c r="S937" s="336"/>
      <c r="V937" s="336"/>
      <c r="W937" s="336"/>
      <c r="X937" s="336"/>
      <c r="Y937" s="336"/>
      <c r="Z937" s="336"/>
      <c r="AA937" s="336"/>
      <c r="AB937" s="336"/>
      <c r="AC937" s="336"/>
    </row>
    <row r="938" spans="4:29">
      <c r="D938" s="336"/>
      <c r="G938" s="336"/>
      <c r="H938" s="336"/>
      <c r="I938" s="336"/>
      <c r="J938" s="336"/>
      <c r="K938" s="336"/>
      <c r="L938" s="336"/>
      <c r="M938" s="336"/>
      <c r="N938" s="336"/>
      <c r="S938" s="336"/>
      <c r="V938" s="336"/>
      <c r="W938" s="336"/>
      <c r="X938" s="336"/>
      <c r="Y938" s="336"/>
      <c r="Z938" s="336"/>
      <c r="AA938" s="336"/>
      <c r="AB938" s="336"/>
      <c r="AC938" s="336"/>
    </row>
    <row r="939" spans="4:29">
      <c r="D939" s="336"/>
      <c r="G939" s="336"/>
      <c r="H939" s="336"/>
      <c r="I939" s="336"/>
      <c r="J939" s="336"/>
      <c r="K939" s="336"/>
      <c r="L939" s="336"/>
      <c r="M939" s="336"/>
      <c r="N939" s="336"/>
      <c r="S939" s="336"/>
      <c r="V939" s="336"/>
      <c r="W939" s="336"/>
      <c r="X939" s="336"/>
      <c r="Y939" s="336"/>
      <c r="Z939" s="336"/>
      <c r="AA939" s="336"/>
      <c r="AB939" s="336"/>
      <c r="AC939" s="336"/>
    </row>
    <row r="940" spans="4:29">
      <c r="D940" s="336"/>
      <c r="G940" s="336"/>
      <c r="H940" s="336"/>
      <c r="I940" s="336"/>
      <c r="J940" s="336"/>
      <c r="K940" s="336"/>
      <c r="L940" s="336"/>
      <c r="M940" s="336"/>
      <c r="N940" s="336"/>
      <c r="S940" s="336"/>
      <c r="V940" s="336"/>
      <c r="W940" s="336"/>
      <c r="X940" s="336"/>
      <c r="Y940" s="336"/>
      <c r="Z940" s="336"/>
      <c r="AA940" s="336"/>
      <c r="AB940" s="336"/>
      <c r="AC940" s="336"/>
    </row>
    <row r="941" spans="4:29">
      <c r="D941" s="336"/>
      <c r="G941" s="336"/>
      <c r="H941" s="336"/>
      <c r="I941" s="336"/>
      <c r="J941" s="336"/>
      <c r="K941" s="336"/>
      <c r="L941" s="336"/>
      <c r="M941" s="336"/>
      <c r="N941" s="336"/>
      <c r="S941" s="336"/>
      <c r="V941" s="336"/>
      <c r="W941" s="336"/>
      <c r="X941" s="336"/>
      <c r="Y941" s="336"/>
      <c r="Z941" s="336"/>
      <c r="AA941" s="336"/>
      <c r="AB941" s="336"/>
      <c r="AC941" s="336"/>
    </row>
    <row r="942" spans="4:29">
      <c r="D942" s="336"/>
      <c r="G942" s="336"/>
      <c r="H942" s="336"/>
      <c r="I942" s="336"/>
      <c r="J942" s="336"/>
      <c r="K942" s="336"/>
      <c r="L942" s="336"/>
      <c r="M942" s="336"/>
      <c r="N942" s="336"/>
      <c r="S942" s="336"/>
      <c r="V942" s="336"/>
      <c r="W942" s="336"/>
      <c r="X942" s="336"/>
      <c r="Y942" s="336"/>
      <c r="Z942" s="336"/>
      <c r="AA942" s="336"/>
      <c r="AB942" s="336"/>
      <c r="AC942" s="336"/>
    </row>
    <row r="943" spans="4:29">
      <c r="D943" s="336"/>
      <c r="G943" s="336"/>
      <c r="H943" s="336"/>
      <c r="I943" s="336"/>
      <c r="J943" s="336"/>
      <c r="K943" s="336"/>
      <c r="L943" s="336"/>
      <c r="M943" s="336"/>
      <c r="N943" s="336"/>
      <c r="S943" s="336"/>
      <c r="V943" s="336"/>
      <c r="W943" s="336"/>
      <c r="X943" s="336"/>
      <c r="Y943" s="336"/>
      <c r="Z943" s="336"/>
      <c r="AA943" s="336"/>
      <c r="AB943" s="336"/>
      <c r="AC943" s="336"/>
    </row>
    <row r="944" spans="4:29">
      <c r="D944" s="336"/>
      <c r="G944" s="336"/>
      <c r="H944" s="336"/>
      <c r="I944" s="336"/>
      <c r="J944" s="336"/>
      <c r="K944" s="336"/>
      <c r="L944" s="336"/>
      <c r="M944" s="336"/>
      <c r="N944" s="336"/>
      <c r="S944" s="336"/>
      <c r="V944" s="336"/>
      <c r="W944" s="336"/>
      <c r="X944" s="336"/>
      <c r="Y944" s="336"/>
      <c r="Z944" s="336"/>
      <c r="AA944" s="336"/>
      <c r="AB944" s="336"/>
      <c r="AC944" s="336"/>
    </row>
    <row r="945" spans="4:29">
      <c r="D945" s="336"/>
      <c r="G945" s="336"/>
      <c r="H945" s="336"/>
      <c r="I945" s="336"/>
      <c r="J945" s="336"/>
      <c r="K945" s="336"/>
      <c r="L945" s="336"/>
      <c r="M945" s="336"/>
      <c r="N945" s="336"/>
      <c r="S945" s="336"/>
      <c r="V945" s="336"/>
      <c r="W945" s="336"/>
      <c r="X945" s="336"/>
      <c r="Y945" s="336"/>
      <c r="Z945" s="336"/>
      <c r="AA945" s="336"/>
      <c r="AB945" s="336"/>
      <c r="AC945" s="336"/>
    </row>
    <row r="946" spans="4:29">
      <c r="D946" s="336"/>
      <c r="G946" s="336"/>
      <c r="H946" s="336"/>
      <c r="I946" s="336"/>
      <c r="J946" s="336"/>
      <c r="K946" s="336"/>
      <c r="L946" s="336"/>
      <c r="M946" s="336"/>
      <c r="N946" s="336"/>
      <c r="S946" s="336"/>
      <c r="V946" s="336"/>
      <c r="W946" s="336"/>
      <c r="X946" s="336"/>
      <c r="Y946" s="336"/>
      <c r="Z946" s="336"/>
      <c r="AA946" s="336"/>
      <c r="AB946" s="336"/>
      <c r="AC946" s="336"/>
    </row>
    <row r="947" spans="4:29">
      <c r="D947" s="336"/>
      <c r="G947" s="336"/>
      <c r="H947" s="336"/>
      <c r="I947" s="336"/>
      <c r="J947" s="336"/>
      <c r="K947" s="336"/>
      <c r="L947" s="336"/>
      <c r="M947" s="336"/>
      <c r="N947" s="336"/>
      <c r="S947" s="336"/>
      <c r="V947" s="336"/>
      <c r="W947" s="336"/>
      <c r="X947" s="336"/>
      <c r="Y947" s="336"/>
      <c r="Z947" s="336"/>
      <c r="AA947" s="336"/>
      <c r="AB947" s="336"/>
      <c r="AC947" s="336"/>
    </row>
    <row r="948" spans="4:29">
      <c r="D948" s="336"/>
      <c r="G948" s="336"/>
      <c r="H948" s="336"/>
      <c r="I948" s="336"/>
      <c r="J948" s="336"/>
      <c r="K948" s="336"/>
      <c r="L948" s="336"/>
      <c r="M948" s="336"/>
      <c r="N948" s="336"/>
      <c r="S948" s="336"/>
      <c r="V948" s="336"/>
      <c r="W948" s="336"/>
      <c r="X948" s="336"/>
      <c r="Y948" s="336"/>
      <c r="Z948" s="336"/>
      <c r="AA948" s="336"/>
      <c r="AB948" s="336"/>
      <c r="AC948" s="336"/>
    </row>
    <row r="949" spans="4:29">
      <c r="D949" s="336"/>
      <c r="G949" s="336"/>
      <c r="H949" s="336"/>
      <c r="I949" s="336"/>
      <c r="J949" s="336"/>
      <c r="K949" s="336"/>
      <c r="L949" s="336"/>
      <c r="M949" s="336"/>
      <c r="N949" s="336"/>
      <c r="S949" s="336"/>
      <c r="V949" s="336"/>
      <c r="W949" s="336"/>
      <c r="X949" s="336"/>
      <c r="Y949" s="336"/>
      <c r="Z949" s="336"/>
      <c r="AA949" s="336"/>
      <c r="AB949" s="336"/>
      <c r="AC949" s="336"/>
    </row>
    <row r="950" spans="4:29">
      <c r="D950" s="336"/>
      <c r="G950" s="336"/>
      <c r="H950" s="336"/>
      <c r="I950" s="336"/>
      <c r="J950" s="336"/>
      <c r="K950" s="336"/>
      <c r="L950" s="336"/>
      <c r="M950" s="336"/>
      <c r="N950" s="336"/>
      <c r="S950" s="336"/>
      <c r="V950" s="336"/>
      <c r="W950" s="336"/>
      <c r="X950" s="336"/>
      <c r="Y950" s="336"/>
      <c r="Z950" s="336"/>
      <c r="AA950" s="336"/>
      <c r="AB950" s="336"/>
      <c r="AC950" s="336"/>
    </row>
    <row r="951" spans="4:29">
      <c r="D951" s="336"/>
      <c r="G951" s="336"/>
      <c r="H951" s="336"/>
      <c r="I951" s="336"/>
      <c r="J951" s="336"/>
      <c r="K951" s="336"/>
      <c r="L951" s="336"/>
      <c r="M951" s="336"/>
      <c r="N951" s="336"/>
      <c r="S951" s="336"/>
      <c r="V951" s="336"/>
      <c r="W951" s="336"/>
      <c r="X951" s="336"/>
      <c r="Y951" s="336"/>
      <c r="Z951" s="336"/>
      <c r="AA951" s="336"/>
      <c r="AB951" s="336"/>
      <c r="AC951" s="336"/>
    </row>
    <row r="952" spans="4:29">
      <c r="D952" s="336"/>
      <c r="G952" s="336"/>
      <c r="H952" s="336"/>
      <c r="I952" s="336"/>
      <c r="J952" s="336"/>
      <c r="K952" s="336"/>
      <c r="L952" s="336"/>
      <c r="M952" s="336"/>
      <c r="N952" s="336"/>
      <c r="S952" s="336"/>
      <c r="V952" s="336"/>
      <c r="W952" s="336"/>
      <c r="X952" s="336"/>
      <c r="Y952" s="336"/>
      <c r="Z952" s="336"/>
      <c r="AA952" s="336"/>
      <c r="AB952" s="336"/>
      <c r="AC952" s="336"/>
    </row>
    <row r="953" spans="4:29">
      <c r="D953" s="336"/>
      <c r="G953" s="336"/>
      <c r="H953" s="336"/>
      <c r="I953" s="336"/>
      <c r="J953" s="336"/>
      <c r="K953" s="336"/>
      <c r="L953" s="336"/>
      <c r="M953" s="336"/>
      <c r="N953" s="336"/>
      <c r="S953" s="336"/>
      <c r="V953" s="336"/>
      <c r="W953" s="336"/>
      <c r="X953" s="336"/>
      <c r="Y953" s="336"/>
      <c r="Z953" s="336"/>
      <c r="AA953" s="336"/>
      <c r="AB953" s="336"/>
      <c r="AC953" s="336"/>
    </row>
    <row r="954" spans="4:29">
      <c r="D954" s="336"/>
      <c r="G954" s="336"/>
      <c r="H954" s="336"/>
      <c r="I954" s="336"/>
      <c r="J954" s="336"/>
      <c r="K954" s="336"/>
      <c r="L954" s="336"/>
      <c r="M954" s="336"/>
      <c r="N954" s="336"/>
      <c r="S954" s="336"/>
      <c r="V954" s="336"/>
      <c r="W954" s="336"/>
      <c r="X954" s="336"/>
      <c r="Y954" s="336"/>
      <c r="Z954" s="336"/>
      <c r="AA954" s="336"/>
      <c r="AB954" s="336"/>
      <c r="AC954" s="336"/>
    </row>
    <row r="955" spans="4:29">
      <c r="D955" s="336"/>
      <c r="G955" s="336"/>
      <c r="H955" s="336"/>
      <c r="I955" s="336"/>
      <c r="J955" s="336"/>
      <c r="K955" s="336"/>
      <c r="L955" s="336"/>
      <c r="M955" s="336"/>
      <c r="N955" s="336"/>
      <c r="S955" s="336"/>
      <c r="V955" s="336"/>
      <c r="W955" s="336"/>
      <c r="X955" s="336"/>
      <c r="Y955" s="336"/>
      <c r="Z955" s="336"/>
      <c r="AA955" s="336"/>
      <c r="AB955" s="336"/>
      <c r="AC955" s="336"/>
    </row>
    <row r="956" spans="4:29">
      <c r="D956" s="336"/>
      <c r="G956" s="336"/>
      <c r="H956" s="336"/>
      <c r="I956" s="336"/>
      <c r="J956" s="336"/>
      <c r="K956" s="336"/>
      <c r="L956" s="336"/>
      <c r="M956" s="336"/>
      <c r="N956" s="336"/>
      <c r="S956" s="336"/>
      <c r="V956" s="336"/>
      <c r="W956" s="336"/>
      <c r="X956" s="336"/>
      <c r="Y956" s="336"/>
      <c r="Z956" s="336"/>
      <c r="AA956" s="336"/>
      <c r="AB956" s="336"/>
      <c r="AC956" s="336"/>
    </row>
    <row r="957" spans="4:29">
      <c r="D957" s="336"/>
      <c r="G957" s="336"/>
      <c r="H957" s="336"/>
      <c r="I957" s="336"/>
      <c r="J957" s="336"/>
      <c r="K957" s="336"/>
      <c r="L957" s="336"/>
      <c r="M957" s="336"/>
      <c r="N957" s="336"/>
      <c r="S957" s="336"/>
      <c r="V957" s="336"/>
      <c r="W957" s="336"/>
      <c r="X957" s="336"/>
      <c r="Y957" s="336"/>
      <c r="Z957" s="336"/>
      <c r="AA957" s="336"/>
      <c r="AB957" s="336"/>
      <c r="AC957" s="336"/>
    </row>
    <row r="958" spans="4:29">
      <c r="D958" s="336"/>
      <c r="G958" s="336"/>
      <c r="H958" s="336"/>
      <c r="I958" s="336"/>
      <c r="J958" s="336"/>
      <c r="K958" s="336"/>
      <c r="L958" s="336"/>
      <c r="M958" s="336"/>
      <c r="N958" s="336"/>
      <c r="S958" s="336"/>
      <c r="V958" s="336"/>
      <c r="W958" s="336"/>
      <c r="X958" s="336"/>
      <c r="Y958" s="336"/>
      <c r="Z958" s="336"/>
      <c r="AA958" s="336"/>
      <c r="AB958" s="336"/>
      <c r="AC958" s="336"/>
    </row>
    <row r="959" spans="4:29">
      <c r="D959" s="336"/>
      <c r="G959" s="336"/>
      <c r="H959" s="336"/>
      <c r="I959" s="336"/>
      <c r="J959" s="336"/>
      <c r="K959" s="336"/>
      <c r="L959" s="336"/>
      <c r="M959" s="336"/>
      <c r="N959" s="336"/>
      <c r="S959" s="336"/>
      <c r="V959" s="336"/>
      <c r="W959" s="336"/>
      <c r="X959" s="336"/>
      <c r="Y959" s="336"/>
      <c r="Z959" s="336"/>
      <c r="AA959" s="336"/>
      <c r="AB959" s="336"/>
      <c r="AC959" s="336"/>
    </row>
    <row r="960" spans="4:29">
      <c r="D960" s="336"/>
      <c r="G960" s="336"/>
      <c r="H960" s="336"/>
      <c r="I960" s="336"/>
      <c r="J960" s="336"/>
      <c r="K960" s="336"/>
      <c r="L960" s="336"/>
      <c r="M960" s="336"/>
      <c r="N960" s="336"/>
      <c r="S960" s="336"/>
      <c r="V960" s="336"/>
      <c r="W960" s="336"/>
      <c r="X960" s="336"/>
      <c r="Y960" s="336"/>
      <c r="Z960" s="336"/>
      <c r="AA960" s="336"/>
      <c r="AB960" s="336"/>
      <c r="AC960" s="336"/>
    </row>
    <row r="961" spans="4:29">
      <c r="D961" s="336"/>
      <c r="G961" s="336"/>
      <c r="H961" s="336"/>
      <c r="I961" s="336"/>
      <c r="J961" s="336"/>
      <c r="K961" s="336"/>
      <c r="L961" s="336"/>
      <c r="M961" s="336"/>
      <c r="N961" s="336"/>
      <c r="S961" s="336"/>
      <c r="V961" s="336"/>
      <c r="W961" s="336"/>
      <c r="X961" s="336"/>
      <c r="Y961" s="336"/>
      <c r="Z961" s="336"/>
      <c r="AA961" s="336"/>
      <c r="AB961" s="336"/>
      <c r="AC961" s="336"/>
    </row>
    <row r="962" spans="4:29">
      <c r="D962" s="336"/>
      <c r="G962" s="336"/>
      <c r="H962" s="336"/>
      <c r="I962" s="336"/>
      <c r="J962" s="336"/>
      <c r="K962" s="336"/>
      <c r="L962" s="336"/>
      <c r="M962" s="336"/>
      <c r="N962" s="336"/>
      <c r="S962" s="336"/>
      <c r="V962" s="336"/>
      <c r="W962" s="336"/>
      <c r="X962" s="336"/>
      <c r="Y962" s="336"/>
      <c r="Z962" s="336"/>
      <c r="AA962" s="336"/>
      <c r="AB962" s="336"/>
      <c r="AC962" s="336"/>
    </row>
    <row r="963" spans="4:29">
      <c r="D963" s="336"/>
      <c r="G963" s="336"/>
      <c r="H963" s="336"/>
      <c r="I963" s="336"/>
      <c r="J963" s="336"/>
      <c r="K963" s="336"/>
      <c r="L963" s="336"/>
      <c r="M963" s="336"/>
      <c r="N963" s="336"/>
      <c r="S963" s="336"/>
      <c r="V963" s="336"/>
      <c r="W963" s="336"/>
      <c r="X963" s="336"/>
      <c r="Y963" s="336"/>
      <c r="Z963" s="336"/>
      <c r="AA963" s="336"/>
      <c r="AB963" s="336"/>
      <c r="AC963" s="336"/>
    </row>
    <row r="964" spans="4:29">
      <c r="D964" s="336"/>
      <c r="G964" s="336"/>
      <c r="H964" s="336"/>
      <c r="I964" s="336"/>
      <c r="J964" s="336"/>
      <c r="K964" s="336"/>
      <c r="L964" s="336"/>
      <c r="M964" s="336"/>
      <c r="N964" s="336"/>
      <c r="S964" s="336"/>
      <c r="V964" s="336"/>
      <c r="W964" s="336"/>
      <c r="X964" s="336"/>
      <c r="Y964" s="336"/>
      <c r="Z964" s="336"/>
      <c r="AA964" s="336"/>
      <c r="AB964" s="336"/>
      <c r="AC964" s="336"/>
    </row>
    <row r="965" spans="4:29">
      <c r="D965" s="336"/>
      <c r="G965" s="336"/>
      <c r="H965" s="336"/>
      <c r="I965" s="336"/>
      <c r="J965" s="336"/>
      <c r="K965" s="336"/>
      <c r="L965" s="336"/>
      <c r="M965" s="336"/>
      <c r="N965" s="336"/>
      <c r="S965" s="336"/>
      <c r="V965" s="336"/>
      <c r="W965" s="336"/>
      <c r="X965" s="336"/>
      <c r="Y965" s="336"/>
      <c r="Z965" s="336"/>
      <c r="AA965" s="336"/>
      <c r="AB965" s="336"/>
      <c r="AC965" s="336"/>
    </row>
    <row r="966" spans="4:29">
      <c r="D966" s="336"/>
      <c r="G966" s="336"/>
      <c r="H966" s="336"/>
      <c r="I966" s="336"/>
      <c r="J966" s="336"/>
      <c r="K966" s="336"/>
      <c r="L966" s="336"/>
      <c r="M966" s="336"/>
      <c r="N966" s="336"/>
      <c r="S966" s="336"/>
      <c r="V966" s="336"/>
      <c r="W966" s="336"/>
      <c r="X966" s="336"/>
      <c r="Y966" s="336"/>
      <c r="Z966" s="336"/>
      <c r="AA966" s="336"/>
      <c r="AB966" s="336"/>
      <c r="AC966" s="336"/>
    </row>
    <row r="967" spans="4:29">
      <c r="D967" s="336"/>
      <c r="G967" s="336"/>
      <c r="H967" s="336"/>
      <c r="I967" s="336"/>
      <c r="J967" s="336"/>
      <c r="K967" s="336"/>
      <c r="L967" s="336"/>
      <c r="M967" s="336"/>
      <c r="N967" s="336"/>
      <c r="S967" s="336"/>
      <c r="V967" s="336"/>
      <c r="W967" s="336"/>
      <c r="X967" s="336"/>
      <c r="Y967" s="336"/>
      <c r="Z967" s="336"/>
      <c r="AA967" s="336"/>
      <c r="AB967" s="336"/>
      <c r="AC967" s="336"/>
    </row>
    <row r="968" spans="4:29">
      <c r="D968" s="336"/>
      <c r="G968" s="336"/>
      <c r="H968" s="336"/>
      <c r="I968" s="336"/>
      <c r="J968" s="336"/>
      <c r="K968" s="336"/>
      <c r="L968" s="336"/>
      <c r="M968" s="336"/>
      <c r="N968" s="336"/>
      <c r="S968" s="336"/>
      <c r="V968" s="336"/>
      <c r="W968" s="336"/>
      <c r="X968" s="336"/>
      <c r="Y968" s="336"/>
      <c r="Z968" s="336"/>
      <c r="AA968" s="336"/>
      <c r="AB968" s="336"/>
      <c r="AC968" s="336"/>
    </row>
    <row r="969" spans="4:29">
      <c r="D969" s="336"/>
      <c r="G969" s="336"/>
      <c r="H969" s="336"/>
      <c r="I969" s="336"/>
      <c r="J969" s="336"/>
      <c r="K969" s="336"/>
      <c r="L969" s="336"/>
      <c r="M969" s="336"/>
      <c r="N969" s="336"/>
      <c r="S969" s="336"/>
      <c r="V969" s="336"/>
      <c r="W969" s="336"/>
      <c r="X969" s="336"/>
      <c r="Y969" s="336"/>
      <c r="Z969" s="336"/>
      <c r="AA969" s="336"/>
      <c r="AB969" s="336"/>
      <c r="AC969" s="336"/>
    </row>
    <row r="970" spans="4:29">
      <c r="D970" s="336"/>
      <c r="G970" s="336"/>
      <c r="H970" s="336"/>
      <c r="I970" s="336"/>
      <c r="J970" s="336"/>
      <c r="K970" s="336"/>
      <c r="L970" s="336"/>
      <c r="M970" s="336"/>
      <c r="N970" s="336"/>
      <c r="S970" s="336"/>
      <c r="V970" s="336"/>
      <c r="W970" s="336"/>
      <c r="X970" s="336"/>
      <c r="Y970" s="336"/>
      <c r="Z970" s="336"/>
      <c r="AA970" s="336"/>
      <c r="AB970" s="336"/>
      <c r="AC970" s="336"/>
    </row>
    <row r="971" spans="4:29">
      <c r="D971" s="336"/>
      <c r="G971" s="336"/>
      <c r="H971" s="336"/>
      <c r="I971" s="336"/>
      <c r="J971" s="336"/>
      <c r="K971" s="336"/>
      <c r="L971" s="336"/>
      <c r="M971" s="336"/>
      <c r="N971" s="336"/>
      <c r="S971" s="336"/>
      <c r="V971" s="336"/>
      <c r="W971" s="336"/>
      <c r="X971" s="336"/>
      <c r="Y971" s="336"/>
      <c r="Z971" s="336"/>
      <c r="AA971" s="336"/>
      <c r="AB971" s="336"/>
      <c r="AC971" s="336"/>
    </row>
    <row r="972" spans="4:29">
      <c r="D972" s="336"/>
      <c r="G972" s="336"/>
      <c r="H972" s="336"/>
      <c r="I972" s="336"/>
      <c r="J972" s="336"/>
      <c r="K972" s="336"/>
      <c r="L972" s="336"/>
      <c r="M972" s="336"/>
      <c r="N972" s="336"/>
      <c r="S972" s="336"/>
      <c r="V972" s="336"/>
      <c r="W972" s="336"/>
      <c r="X972" s="336"/>
      <c r="Y972" s="336"/>
      <c r="Z972" s="336"/>
      <c r="AA972" s="336"/>
      <c r="AB972" s="336"/>
      <c r="AC972" s="336"/>
    </row>
    <row r="973" spans="4:29">
      <c r="D973" s="336"/>
      <c r="G973" s="336"/>
      <c r="H973" s="336"/>
      <c r="I973" s="336"/>
      <c r="J973" s="336"/>
      <c r="K973" s="336"/>
      <c r="L973" s="336"/>
      <c r="M973" s="336"/>
      <c r="N973" s="336"/>
      <c r="S973" s="336"/>
      <c r="V973" s="336"/>
      <c r="W973" s="336"/>
      <c r="X973" s="336"/>
      <c r="Y973" s="336"/>
      <c r="Z973" s="336"/>
      <c r="AA973" s="336"/>
      <c r="AB973" s="336"/>
      <c r="AC973" s="336"/>
    </row>
    <row r="974" spans="4:29">
      <c r="D974" s="336"/>
      <c r="G974" s="336"/>
      <c r="H974" s="336"/>
      <c r="I974" s="336"/>
      <c r="J974" s="336"/>
      <c r="K974" s="336"/>
      <c r="L974" s="336"/>
      <c r="M974" s="336"/>
      <c r="N974" s="336"/>
      <c r="S974" s="336"/>
      <c r="V974" s="336"/>
      <c r="W974" s="336"/>
      <c r="X974" s="336"/>
      <c r="Y974" s="336"/>
      <c r="Z974" s="336"/>
      <c r="AA974" s="336"/>
      <c r="AB974" s="336"/>
      <c r="AC974" s="336"/>
    </row>
    <row r="975" spans="4:29">
      <c r="D975" s="336"/>
      <c r="G975" s="336"/>
      <c r="H975" s="336"/>
      <c r="I975" s="336"/>
      <c r="J975" s="336"/>
      <c r="K975" s="336"/>
      <c r="L975" s="336"/>
      <c r="M975" s="336"/>
      <c r="N975" s="336"/>
      <c r="S975" s="336"/>
      <c r="V975" s="336"/>
      <c r="W975" s="336"/>
      <c r="X975" s="336"/>
      <c r="Y975" s="336"/>
      <c r="Z975" s="336"/>
      <c r="AA975" s="336"/>
      <c r="AB975" s="336"/>
      <c r="AC975" s="336"/>
    </row>
    <row r="976" spans="4:29">
      <c r="D976" s="336"/>
      <c r="G976" s="336"/>
      <c r="H976" s="336"/>
      <c r="I976" s="336"/>
      <c r="J976" s="336"/>
      <c r="K976" s="336"/>
      <c r="L976" s="336"/>
      <c r="M976" s="336"/>
      <c r="N976" s="336"/>
      <c r="S976" s="336"/>
      <c r="V976" s="336"/>
      <c r="W976" s="336"/>
      <c r="X976" s="336"/>
      <c r="Y976" s="336"/>
      <c r="Z976" s="336"/>
      <c r="AA976" s="336"/>
      <c r="AB976" s="336"/>
      <c r="AC976" s="336"/>
    </row>
    <row r="977" spans="4:29">
      <c r="D977" s="336"/>
      <c r="G977" s="336"/>
      <c r="H977" s="336"/>
      <c r="I977" s="336"/>
      <c r="J977" s="336"/>
      <c r="K977" s="336"/>
      <c r="L977" s="336"/>
      <c r="M977" s="336"/>
      <c r="N977" s="336"/>
      <c r="S977" s="336"/>
      <c r="V977" s="336"/>
      <c r="W977" s="336"/>
      <c r="X977" s="336"/>
      <c r="Y977" s="336"/>
      <c r="Z977" s="336"/>
      <c r="AA977" s="336"/>
      <c r="AB977" s="336"/>
      <c r="AC977" s="336"/>
    </row>
    <row r="978" spans="4:29">
      <c r="D978" s="336"/>
      <c r="G978" s="336"/>
      <c r="H978" s="336"/>
      <c r="I978" s="336"/>
      <c r="J978" s="336"/>
      <c r="K978" s="336"/>
      <c r="L978" s="336"/>
      <c r="M978" s="336"/>
      <c r="N978" s="336"/>
      <c r="S978" s="336"/>
      <c r="V978" s="336"/>
      <c r="W978" s="336"/>
      <c r="X978" s="336"/>
      <c r="Y978" s="336"/>
      <c r="Z978" s="336"/>
      <c r="AA978" s="336"/>
      <c r="AB978" s="336"/>
      <c r="AC978" s="336"/>
    </row>
    <row r="979" spans="4:29">
      <c r="D979" s="336"/>
      <c r="G979" s="336"/>
      <c r="H979" s="336"/>
      <c r="I979" s="336"/>
      <c r="J979" s="336"/>
      <c r="K979" s="336"/>
      <c r="L979" s="336"/>
      <c r="M979" s="336"/>
      <c r="N979" s="336"/>
      <c r="S979" s="336"/>
      <c r="V979" s="336"/>
      <c r="W979" s="336"/>
      <c r="X979" s="336"/>
      <c r="Y979" s="336"/>
      <c r="Z979" s="336"/>
      <c r="AA979" s="336"/>
      <c r="AB979" s="336"/>
      <c r="AC979" s="336"/>
    </row>
    <row r="980" spans="4:29">
      <c r="D980" s="336"/>
      <c r="G980" s="336"/>
      <c r="H980" s="336"/>
      <c r="I980" s="336"/>
      <c r="J980" s="336"/>
      <c r="K980" s="336"/>
      <c r="L980" s="336"/>
      <c r="M980" s="336"/>
      <c r="N980" s="336"/>
      <c r="S980" s="336"/>
      <c r="V980" s="336"/>
      <c r="W980" s="336"/>
      <c r="X980" s="336"/>
      <c r="Y980" s="336"/>
      <c r="Z980" s="336"/>
      <c r="AA980" s="336"/>
      <c r="AB980" s="336"/>
      <c r="AC980" s="336"/>
    </row>
    <row r="981" spans="4:29">
      <c r="D981" s="336"/>
      <c r="G981" s="336"/>
      <c r="H981" s="336"/>
      <c r="I981" s="336"/>
      <c r="J981" s="336"/>
      <c r="K981" s="336"/>
      <c r="L981" s="336"/>
      <c r="M981" s="336"/>
      <c r="N981" s="336"/>
      <c r="S981" s="336"/>
      <c r="V981" s="336"/>
      <c r="W981" s="336"/>
      <c r="X981" s="336"/>
      <c r="Y981" s="336"/>
      <c r="Z981" s="336"/>
      <c r="AA981" s="336"/>
      <c r="AB981" s="336"/>
      <c r="AC981" s="336"/>
    </row>
    <row r="982" spans="4:29">
      <c r="D982" s="336"/>
      <c r="G982" s="336"/>
      <c r="H982" s="336"/>
      <c r="I982" s="336"/>
      <c r="J982" s="336"/>
      <c r="K982" s="336"/>
      <c r="L982" s="336"/>
      <c r="M982" s="336"/>
      <c r="N982" s="336"/>
      <c r="S982" s="336"/>
      <c r="V982" s="336"/>
      <c r="W982" s="336"/>
      <c r="X982" s="336"/>
      <c r="Y982" s="336"/>
      <c r="Z982" s="336"/>
      <c r="AA982" s="336"/>
      <c r="AB982" s="336"/>
      <c r="AC982" s="336"/>
    </row>
    <row r="983" spans="4:29">
      <c r="D983" s="336"/>
      <c r="G983" s="336"/>
      <c r="H983" s="336"/>
      <c r="I983" s="336"/>
      <c r="J983" s="336"/>
      <c r="K983" s="336"/>
      <c r="L983" s="336"/>
      <c r="M983" s="336"/>
      <c r="N983" s="336"/>
      <c r="S983" s="336"/>
      <c r="V983" s="336"/>
      <c r="W983" s="336"/>
      <c r="X983" s="336"/>
      <c r="Y983" s="336"/>
      <c r="Z983" s="336"/>
      <c r="AA983" s="336"/>
      <c r="AB983" s="336"/>
      <c r="AC983" s="336"/>
    </row>
    <row r="984" spans="4:29">
      <c r="D984" s="336"/>
      <c r="G984" s="336"/>
      <c r="H984" s="336"/>
      <c r="I984" s="336"/>
      <c r="J984" s="336"/>
      <c r="K984" s="336"/>
      <c r="L984" s="336"/>
      <c r="M984" s="336"/>
      <c r="N984" s="336"/>
      <c r="S984" s="336"/>
      <c r="V984" s="336"/>
      <c r="W984" s="336"/>
      <c r="X984" s="336"/>
      <c r="Y984" s="336"/>
      <c r="Z984" s="336"/>
      <c r="AA984" s="336"/>
      <c r="AB984" s="336"/>
      <c r="AC984" s="336"/>
    </row>
    <row r="985" spans="4:29">
      <c r="D985" s="336"/>
      <c r="G985" s="336"/>
      <c r="H985" s="336"/>
      <c r="I985" s="336"/>
      <c r="J985" s="336"/>
      <c r="K985" s="336"/>
      <c r="L985" s="336"/>
      <c r="M985" s="336"/>
      <c r="N985" s="336"/>
      <c r="S985" s="336"/>
      <c r="V985" s="336"/>
      <c r="W985" s="336"/>
      <c r="X985" s="336"/>
      <c r="Y985" s="336"/>
      <c r="Z985" s="336"/>
      <c r="AA985" s="336"/>
      <c r="AB985" s="336"/>
      <c r="AC985" s="336"/>
    </row>
    <row r="986" spans="4:29">
      <c r="D986" s="336"/>
      <c r="G986" s="336"/>
      <c r="H986" s="336"/>
      <c r="I986" s="336"/>
      <c r="J986" s="336"/>
      <c r="K986" s="336"/>
      <c r="L986" s="336"/>
      <c r="M986" s="336"/>
      <c r="N986" s="336"/>
      <c r="S986" s="336"/>
      <c r="V986" s="336"/>
      <c r="W986" s="336"/>
      <c r="X986" s="336"/>
      <c r="Y986" s="336"/>
      <c r="Z986" s="336"/>
      <c r="AA986" s="336"/>
      <c r="AB986" s="336"/>
      <c r="AC986" s="336"/>
    </row>
    <row r="987" spans="4:29">
      <c r="D987" s="336"/>
      <c r="G987" s="336"/>
      <c r="H987" s="336"/>
      <c r="I987" s="336"/>
      <c r="J987" s="336"/>
      <c r="K987" s="336"/>
      <c r="L987" s="336"/>
      <c r="M987" s="336"/>
      <c r="N987" s="336"/>
      <c r="S987" s="336"/>
      <c r="V987" s="336"/>
      <c r="W987" s="336"/>
      <c r="X987" s="336"/>
      <c r="Y987" s="336"/>
      <c r="Z987" s="336"/>
      <c r="AA987" s="336"/>
      <c r="AB987" s="336"/>
      <c r="AC987" s="336"/>
    </row>
    <row r="988" spans="4:29">
      <c r="D988" s="336"/>
      <c r="G988" s="336"/>
      <c r="H988" s="336"/>
      <c r="I988" s="336"/>
      <c r="J988" s="336"/>
      <c r="K988" s="336"/>
      <c r="L988" s="336"/>
      <c r="M988" s="336"/>
      <c r="N988" s="336"/>
      <c r="S988" s="336"/>
      <c r="V988" s="336"/>
      <c r="W988" s="336"/>
      <c r="X988" s="336"/>
      <c r="Y988" s="336"/>
      <c r="Z988" s="336"/>
      <c r="AA988" s="336"/>
      <c r="AB988" s="336"/>
      <c r="AC988" s="336"/>
    </row>
    <row r="989" spans="4:29">
      <c r="D989" s="336"/>
      <c r="G989" s="336"/>
      <c r="H989" s="336"/>
      <c r="I989" s="336"/>
      <c r="J989" s="336"/>
      <c r="K989" s="336"/>
      <c r="L989" s="336"/>
      <c r="M989" s="336"/>
      <c r="N989" s="336"/>
      <c r="S989" s="336"/>
      <c r="V989" s="336"/>
      <c r="W989" s="336"/>
      <c r="X989" s="336"/>
      <c r="Y989" s="336"/>
      <c r="Z989" s="336"/>
      <c r="AA989" s="336"/>
      <c r="AB989" s="336"/>
      <c r="AC989" s="336"/>
    </row>
    <row r="990" spans="4:29">
      <c r="D990" s="336"/>
      <c r="G990" s="336"/>
      <c r="H990" s="336"/>
      <c r="I990" s="336"/>
      <c r="J990" s="336"/>
      <c r="K990" s="336"/>
      <c r="L990" s="336"/>
      <c r="M990" s="336"/>
      <c r="N990" s="336"/>
      <c r="S990" s="336"/>
      <c r="V990" s="336"/>
      <c r="W990" s="336"/>
      <c r="X990" s="336"/>
      <c r="Y990" s="336"/>
      <c r="Z990" s="336"/>
      <c r="AA990" s="336"/>
      <c r="AB990" s="336"/>
      <c r="AC990" s="336"/>
    </row>
    <row r="991" spans="4:29">
      <c r="D991" s="336"/>
      <c r="G991" s="336"/>
      <c r="H991" s="336"/>
      <c r="I991" s="336"/>
      <c r="J991" s="336"/>
      <c r="K991" s="336"/>
      <c r="L991" s="336"/>
      <c r="M991" s="336"/>
      <c r="N991" s="336"/>
      <c r="S991" s="336"/>
      <c r="V991" s="336"/>
      <c r="W991" s="336"/>
      <c r="X991" s="336"/>
      <c r="Y991" s="336"/>
      <c r="Z991" s="336"/>
      <c r="AA991" s="336"/>
      <c r="AB991" s="336"/>
      <c r="AC991" s="336"/>
    </row>
    <row r="992" spans="4:29">
      <c r="D992" s="336"/>
      <c r="G992" s="336"/>
      <c r="H992" s="336"/>
      <c r="I992" s="336"/>
      <c r="J992" s="336"/>
      <c r="K992" s="336"/>
      <c r="L992" s="336"/>
      <c r="M992" s="336"/>
      <c r="N992" s="336"/>
      <c r="S992" s="336"/>
      <c r="V992" s="336"/>
      <c r="W992" s="336"/>
      <c r="X992" s="336"/>
      <c r="Y992" s="336"/>
      <c r="Z992" s="336"/>
      <c r="AA992" s="336"/>
      <c r="AB992" s="336"/>
      <c r="AC992" s="336"/>
    </row>
    <row r="993" spans="4:29">
      <c r="D993" s="336"/>
      <c r="G993" s="336"/>
      <c r="H993" s="336"/>
      <c r="I993" s="336"/>
      <c r="J993" s="336"/>
      <c r="K993" s="336"/>
      <c r="L993" s="336"/>
      <c r="M993" s="336"/>
      <c r="N993" s="336"/>
      <c r="S993" s="336"/>
      <c r="V993" s="336"/>
      <c r="W993" s="336"/>
      <c r="X993" s="336"/>
      <c r="Y993" s="336"/>
      <c r="Z993" s="336"/>
      <c r="AA993" s="336"/>
      <c r="AB993" s="336"/>
      <c r="AC993" s="336"/>
    </row>
    <row r="994" spans="4:29">
      <c r="D994" s="336"/>
      <c r="G994" s="336"/>
      <c r="H994" s="336"/>
      <c r="I994" s="336"/>
      <c r="J994" s="336"/>
      <c r="K994" s="336"/>
      <c r="L994" s="336"/>
      <c r="M994" s="336"/>
      <c r="N994" s="336"/>
      <c r="S994" s="336"/>
      <c r="V994" s="336"/>
      <c r="W994" s="336"/>
      <c r="X994" s="336"/>
      <c r="Y994" s="336"/>
      <c r="Z994" s="336"/>
      <c r="AA994" s="336"/>
      <c r="AB994" s="336"/>
      <c r="AC994" s="336"/>
    </row>
    <row r="995" spans="4:29">
      <c r="D995" s="336"/>
      <c r="G995" s="336"/>
      <c r="H995" s="336"/>
      <c r="I995" s="336"/>
      <c r="J995" s="336"/>
      <c r="K995" s="336"/>
      <c r="L995" s="336"/>
      <c r="M995" s="336"/>
      <c r="N995" s="336"/>
      <c r="S995" s="336"/>
      <c r="V995" s="336"/>
      <c r="W995" s="336"/>
      <c r="X995" s="336"/>
      <c r="Y995" s="336"/>
      <c r="Z995" s="336"/>
      <c r="AA995" s="336"/>
      <c r="AB995" s="336"/>
      <c r="AC995" s="336"/>
    </row>
    <row r="996" spans="4:29">
      <c r="D996" s="336"/>
      <c r="G996" s="336"/>
      <c r="H996" s="336"/>
      <c r="I996" s="336"/>
      <c r="J996" s="336"/>
      <c r="K996" s="336"/>
      <c r="L996" s="336"/>
      <c r="M996" s="336"/>
      <c r="N996" s="336"/>
      <c r="S996" s="336"/>
      <c r="V996" s="336"/>
      <c r="W996" s="336"/>
      <c r="X996" s="336"/>
      <c r="Y996" s="336"/>
      <c r="Z996" s="336"/>
      <c r="AA996" s="336"/>
      <c r="AB996" s="336"/>
      <c r="AC996" s="336"/>
    </row>
    <row r="997" spans="4:29">
      <c r="D997" s="336"/>
      <c r="G997" s="336"/>
      <c r="H997" s="336"/>
      <c r="I997" s="336"/>
      <c r="J997" s="336"/>
      <c r="K997" s="336"/>
      <c r="L997" s="336"/>
      <c r="M997" s="336"/>
      <c r="N997" s="336"/>
      <c r="S997" s="336"/>
      <c r="V997" s="336"/>
      <c r="W997" s="336"/>
      <c r="X997" s="336"/>
      <c r="Y997" s="336"/>
      <c r="Z997" s="336"/>
      <c r="AA997" s="336"/>
      <c r="AB997" s="336"/>
      <c r="AC997" s="336"/>
    </row>
    <row r="998" spans="4:29">
      <c r="D998" s="336"/>
      <c r="G998" s="336"/>
      <c r="H998" s="336"/>
      <c r="I998" s="336"/>
      <c r="J998" s="336"/>
      <c r="K998" s="336"/>
      <c r="L998" s="336"/>
      <c r="M998" s="336"/>
      <c r="N998" s="336"/>
      <c r="S998" s="336"/>
      <c r="V998" s="336"/>
      <c r="W998" s="336"/>
      <c r="X998" s="336"/>
      <c r="Y998" s="336"/>
      <c r="Z998" s="336"/>
      <c r="AA998" s="336"/>
      <c r="AB998" s="336"/>
      <c r="AC998" s="336"/>
    </row>
    <row r="999" spans="4:29">
      <c r="D999" s="336"/>
      <c r="G999" s="336"/>
      <c r="H999" s="336"/>
      <c r="I999" s="336"/>
      <c r="J999" s="336"/>
      <c r="K999" s="336"/>
      <c r="L999" s="336"/>
      <c r="M999" s="336"/>
      <c r="N999" s="336"/>
      <c r="S999" s="336"/>
      <c r="V999" s="336"/>
      <c r="W999" s="336"/>
      <c r="X999" s="336"/>
      <c r="Y999" s="336"/>
      <c r="Z999" s="336"/>
      <c r="AA999" s="336"/>
      <c r="AB999" s="336"/>
      <c r="AC999" s="336"/>
    </row>
    <row r="1000" spans="4:29">
      <c r="D1000" s="336"/>
      <c r="G1000" s="336"/>
      <c r="H1000" s="336"/>
      <c r="I1000" s="336"/>
      <c r="J1000" s="336"/>
      <c r="K1000" s="336"/>
      <c r="L1000" s="336"/>
      <c r="M1000" s="336"/>
      <c r="N1000" s="336"/>
      <c r="S1000" s="336"/>
      <c r="V1000" s="336"/>
      <c r="W1000" s="336"/>
      <c r="X1000" s="336"/>
      <c r="Y1000" s="336"/>
      <c r="Z1000" s="336"/>
      <c r="AA1000" s="336"/>
      <c r="AB1000" s="336"/>
      <c r="AC1000" s="336"/>
    </row>
    <row r="1001" spans="4:29">
      <c r="D1001" s="336"/>
      <c r="G1001" s="336"/>
      <c r="H1001" s="336"/>
      <c r="I1001" s="336"/>
      <c r="J1001" s="336"/>
      <c r="K1001" s="336"/>
      <c r="L1001" s="336"/>
      <c r="M1001" s="336"/>
      <c r="N1001" s="336"/>
      <c r="S1001" s="336"/>
      <c r="V1001" s="336"/>
      <c r="W1001" s="336"/>
      <c r="X1001" s="336"/>
      <c r="Y1001" s="336"/>
      <c r="Z1001" s="336"/>
      <c r="AA1001" s="336"/>
      <c r="AB1001" s="336"/>
      <c r="AC1001" s="336"/>
    </row>
    <row r="1002" spans="4:29">
      <c r="D1002" s="336"/>
      <c r="G1002" s="336"/>
      <c r="H1002" s="336"/>
      <c r="I1002" s="336"/>
      <c r="J1002" s="336"/>
      <c r="K1002" s="336"/>
      <c r="L1002" s="336"/>
      <c r="M1002" s="336"/>
      <c r="N1002" s="336"/>
      <c r="S1002" s="336"/>
      <c r="V1002" s="336"/>
      <c r="W1002" s="336"/>
      <c r="X1002" s="336"/>
      <c r="Y1002" s="336"/>
      <c r="Z1002" s="336"/>
      <c r="AA1002" s="336"/>
      <c r="AB1002" s="336"/>
      <c r="AC1002" s="336"/>
    </row>
    <row r="1003" spans="4:29">
      <c r="D1003" s="336"/>
      <c r="G1003" s="336"/>
      <c r="H1003" s="336"/>
      <c r="I1003" s="336"/>
      <c r="J1003" s="336"/>
      <c r="K1003" s="336"/>
      <c r="L1003" s="336"/>
      <c r="M1003" s="336"/>
      <c r="N1003" s="336"/>
      <c r="S1003" s="336"/>
      <c r="V1003" s="336"/>
      <c r="W1003" s="336"/>
      <c r="X1003" s="336"/>
      <c r="Y1003" s="336"/>
      <c r="Z1003" s="336"/>
      <c r="AA1003" s="336"/>
      <c r="AB1003" s="336"/>
      <c r="AC1003" s="336"/>
    </row>
    <row r="1004" spans="4:29">
      <c r="D1004" s="336"/>
      <c r="G1004" s="336"/>
      <c r="H1004" s="336"/>
      <c r="I1004" s="336"/>
      <c r="J1004" s="336"/>
      <c r="K1004" s="336"/>
      <c r="L1004" s="336"/>
      <c r="M1004" s="336"/>
      <c r="N1004" s="336"/>
      <c r="S1004" s="336"/>
      <c r="V1004" s="336"/>
      <c r="W1004" s="336"/>
      <c r="X1004" s="336"/>
      <c r="Y1004" s="336"/>
      <c r="Z1004" s="336"/>
      <c r="AA1004" s="336"/>
      <c r="AB1004" s="336"/>
      <c r="AC1004" s="336"/>
    </row>
    <row r="1005" spans="4:29">
      <c r="D1005" s="336"/>
      <c r="G1005" s="336"/>
      <c r="H1005" s="336"/>
      <c r="I1005" s="336"/>
      <c r="J1005" s="336"/>
      <c r="K1005" s="336"/>
      <c r="L1005" s="336"/>
      <c r="M1005" s="336"/>
      <c r="N1005" s="336"/>
      <c r="S1005" s="336"/>
      <c r="V1005" s="336"/>
      <c r="W1005" s="336"/>
      <c r="X1005" s="336"/>
      <c r="Y1005" s="336"/>
      <c r="Z1005" s="336"/>
      <c r="AA1005" s="336"/>
      <c r="AB1005" s="336"/>
      <c r="AC1005" s="336"/>
    </row>
    <row r="1006" spans="4:29">
      <c r="D1006" s="336"/>
      <c r="G1006" s="336"/>
      <c r="H1006" s="336"/>
      <c r="I1006" s="336"/>
      <c r="J1006" s="336"/>
      <c r="K1006" s="336"/>
      <c r="L1006" s="336"/>
      <c r="M1006" s="336"/>
      <c r="N1006" s="336"/>
      <c r="S1006" s="336"/>
      <c r="V1006" s="336"/>
      <c r="W1006" s="336"/>
      <c r="X1006" s="336"/>
      <c r="Y1006" s="336"/>
      <c r="Z1006" s="336"/>
      <c r="AA1006" s="336"/>
      <c r="AB1006" s="336"/>
      <c r="AC1006" s="336"/>
    </row>
    <row r="1007" spans="4:29">
      <c r="D1007" s="336"/>
      <c r="G1007" s="336"/>
      <c r="H1007" s="336"/>
      <c r="I1007" s="336"/>
      <c r="J1007" s="336"/>
      <c r="K1007" s="336"/>
      <c r="L1007" s="336"/>
      <c r="M1007" s="336"/>
      <c r="N1007" s="336"/>
      <c r="S1007" s="336"/>
      <c r="V1007" s="336"/>
      <c r="W1007" s="336"/>
      <c r="X1007" s="336"/>
      <c r="Y1007" s="336"/>
      <c r="Z1007" s="336"/>
      <c r="AA1007" s="336"/>
      <c r="AB1007" s="336"/>
      <c r="AC1007" s="336"/>
    </row>
    <row r="1008" spans="4:29">
      <c r="D1008" s="336"/>
      <c r="G1008" s="336"/>
      <c r="H1008" s="336"/>
      <c r="I1008" s="336"/>
      <c r="J1008" s="336"/>
      <c r="K1008" s="336"/>
      <c r="L1008" s="336"/>
      <c r="M1008" s="336"/>
      <c r="N1008" s="336"/>
      <c r="S1008" s="336"/>
      <c r="V1008" s="336"/>
      <c r="W1008" s="336"/>
      <c r="X1008" s="336"/>
      <c r="Y1008" s="336"/>
      <c r="Z1008" s="336"/>
      <c r="AA1008" s="336"/>
      <c r="AB1008" s="336"/>
      <c r="AC1008" s="336"/>
    </row>
    <row r="1009" spans="4:29">
      <c r="D1009" s="336"/>
      <c r="G1009" s="336"/>
      <c r="H1009" s="336"/>
      <c r="I1009" s="336"/>
      <c r="J1009" s="336"/>
      <c r="K1009" s="336"/>
      <c r="L1009" s="336"/>
      <c r="M1009" s="336"/>
      <c r="N1009" s="336"/>
      <c r="S1009" s="336"/>
      <c r="V1009" s="336"/>
      <c r="W1009" s="336"/>
      <c r="X1009" s="336"/>
      <c r="Y1009" s="336"/>
      <c r="Z1009" s="336"/>
      <c r="AA1009" s="336"/>
      <c r="AB1009" s="336"/>
      <c r="AC1009" s="336"/>
    </row>
    <row r="1010" spans="4:29">
      <c r="D1010" s="336"/>
      <c r="G1010" s="336"/>
      <c r="H1010" s="336"/>
      <c r="I1010" s="336"/>
      <c r="J1010" s="336"/>
      <c r="K1010" s="336"/>
      <c r="L1010" s="336"/>
      <c r="M1010" s="336"/>
      <c r="N1010" s="336"/>
      <c r="S1010" s="336"/>
      <c r="V1010" s="336"/>
      <c r="W1010" s="336"/>
      <c r="X1010" s="336"/>
      <c r="Y1010" s="336"/>
      <c r="Z1010" s="336"/>
      <c r="AA1010" s="336"/>
      <c r="AB1010" s="336"/>
      <c r="AC1010" s="336"/>
    </row>
    <row r="1011" spans="4:29">
      <c r="D1011" s="336"/>
      <c r="G1011" s="336"/>
      <c r="H1011" s="336"/>
      <c r="I1011" s="336"/>
      <c r="J1011" s="336"/>
      <c r="K1011" s="336"/>
      <c r="L1011" s="336"/>
      <c r="M1011" s="336"/>
      <c r="N1011" s="336"/>
      <c r="S1011" s="336"/>
      <c r="V1011" s="336"/>
      <c r="W1011" s="336"/>
      <c r="X1011" s="336"/>
      <c r="Y1011" s="336"/>
      <c r="Z1011" s="336"/>
      <c r="AA1011" s="336"/>
      <c r="AB1011" s="336"/>
      <c r="AC1011" s="336"/>
    </row>
    <row r="1012" spans="4:29">
      <c r="D1012" s="336"/>
      <c r="G1012" s="336"/>
      <c r="H1012" s="336"/>
      <c r="I1012" s="336"/>
      <c r="J1012" s="336"/>
      <c r="K1012" s="336"/>
      <c r="L1012" s="336"/>
      <c r="M1012" s="336"/>
      <c r="N1012" s="336"/>
      <c r="S1012" s="336"/>
      <c r="V1012" s="336"/>
      <c r="W1012" s="336"/>
      <c r="X1012" s="336"/>
      <c r="Y1012" s="336"/>
      <c r="Z1012" s="336"/>
      <c r="AA1012" s="336"/>
      <c r="AB1012" s="336"/>
      <c r="AC1012" s="336"/>
    </row>
    <row r="1013" spans="4:29">
      <c r="D1013" s="336"/>
      <c r="G1013" s="336"/>
      <c r="H1013" s="336"/>
      <c r="I1013" s="336"/>
      <c r="J1013" s="336"/>
      <c r="K1013" s="336"/>
      <c r="L1013" s="336"/>
      <c r="M1013" s="336"/>
      <c r="N1013" s="336"/>
      <c r="S1013" s="336"/>
      <c r="V1013" s="336"/>
      <c r="W1013" s="336"/>
      <c r="X1013" s="336"/>
      <c r="Y1013" s="336"/>
      <c r="Z1013" s="336"/>
      <c r="AA1013" s="336"/>
      <c r="AB1013" s="336"/>
      <c r="AC1013" s="336"/>
    </row>
    <row r="1014" spans="4:29">
      <c r="D1014" s="336"/>
      <c r="G1014" s="336"/>
      <c r="H1014" s="336"/>
      <c r="I1014" s="336"/>
      <c r="J1014" s="336"/>
      <c r="K1014" s="336"/>
      <c r="L1014" s="336"/>
      <c r="M1014" s="336"/>
      <c r="N1014" s="336"/>
      <c r="S1014" s="336"/>
      <c r="V1014" s="336"/>
      <c r="W1014" s="336"/>
      <c r="X1014" s="336"/>
      <c r="Y1014" s="336"/>
      <c r="Z1014" s="336"/>
      <c r="AA1014" s="336"/>
      <c r="AB1014" s="336"/>
      <c r="AC1014" s="336"/>
    </row>
    <row r="1015" spans="4:29">
      <c r="D1015" s="336"/>
      <c r="G1015" s="336"/>
      <c r="H1015" s="336"/>
      <c r="I1015" s="336"/>
      <c r="J1015" s="336"/>
      <c r="K1015" s="336"/>
      <c r="L1015" s="336"/>
      <c r="M1015" s="336"/>
      <c r="N1015" s="336"/>
      <c r="S1015" s="336"/>
      <c r="V1015" s="336"/>
      <c r="W1015" s="336"/>
      <c r="X1015" s="336"/>
      <c r="Y1015" s="336"/>
      <c r="Z1015" s="336"/>
      <c r="AA1015" s="336"/>
      <c r="AB1015" s="336"/>
      <c r="AC1015" s="336"/>
    </row>
    <row r="1016" spans="4:29">
      <c r="D1016" s="336"/>
      <c r="G1016" s="336"/>
      <c r="H1016" s="336"/>
      <c r="I1016" s="336"/>
      <c r="J1016" s="336"/>
      <c r="K1016" s="336"/>
      <c r="L1016" s="336"/>
      <c r="M1016" s="336"/>
      <c r="N1016" s="336"/>
      <c r="S1016" s="336"/>
      <c r="V1016" s="336"/>
      <c r="W1016" s="336"/>
      <c r="X1016" s="336"/>
      <c r="Y1016" s="336"/>
      <c r="Z1016" s="336"/>
      <c r="AA1016" s="336"/>
      <c r="AB1016" s="336"/>
      <c r="AC1016" s="336"/>
    </row>
    <row r="1017" spans="4:29">
      <c r="D1017" s="336"/>
      <c r="G1017" s="336"/>
      <c r="H1017" s="336"/>
      <c r="I1017" s="336"/>
      <c r="J1017" s="336"/>
      <c r="K1017" s="336"/>
      <c r="L1017" s="336"/>
      <c r="M1017" s="336"/>
      <c r="N1017" s="336"/>
      <c r="S1017" s="336"/>
      <c r="V1017" s="336"/>
      <c r="W1017" s="336"/>
      <c r="X1017" s="336"/>
      <c r="Y1017" s="336"/>
      <c r="Z1017" s="336"/>
      <c r="AA1017" s="336"/>
      <c r="AB1017" s="336"/>
      <c r="AC1017" s="336"/>
    </row>
    <row r="1018" spans="4:29">
      <c r="D1018" s="336"/>
      <c r="G1018" s="336"/>
      <c r="H1018" s="336"/>
      <c r="I1018" s="336"/>
      <c r="J1018" s="336"/>
      <c r="K1018" s="336"/>
      <c r="L1018" s="336"/>
      <c r="M1018" s="336"/>
      <c r="N1018" s="336"/>
      <c r="S1018" s="336"/>
      <c r="V1018" s="336"/>
      <c r="W1018" s="336"/>
      <c r="X1018" s="336"/>
      <c r="Y1018" s="336"/>
      <c r="Z1018" s="336"/>
      <c r="AA1018" s="336"/>
      <c r="AB1018" s="336"/>
      <c r="AC1018" s="336"/>
    </row>
    <row r="1019" spans="4:29">
      <c r="D1019" s="336"/>
      <c r="G1019" s="336"/>
      <c r="H1019" s="336"/>
      <c r="I1019" s="336"/>
      <c r="J1019" s="336"/>
      <c r="K1019" s="336"/>
      <c r="L1019" s="336"/>
      <c r="M1019" s="336"/>
      <c r="N1019" s="336"/>
      <c r="S1019" s="336"/>
      <c r="V1019" s="336"/>
      <c r="W1019" s="336"/>
      <c r="X1019" s="336"/>
      <c r="Y1019" s="336"/>
      <c r="Z1019" s="336"/>
      <c r="AA1019" s="336"/>
      <c r="AB1019" s="336"/>
      <c r="AC1019" s="336"/>
    </row>
    <row r="1020" spans="4:29">
      <c r="D1020" s="336"/>
      <c r="G1020" s="336"/>
      <c r="H1020" s="336"/>
      <c r="I1020" s="336"/>
      <c r="J1020" s="336"/>
      <c r="K1020" s="336"/>
      <c r="L1020" s="336"/>
      <c r="M1020" s="336"/>
      <c r="N1020" s="336"/>
      <c r="S1020" s="336"/>
      <c r="V1020" s="336"/>
      <c r="W1020" s="336"/>
      <c r="X1020" s="336"/>
      <c r="Y1020" s="336"/>
      <c r="Z1020" s="336"/>
      <c r="AA1020" s="336"/>
      <c r="AB1020" s="336"/>
      <c r="AC1020" s="336"/>
    </row>
    <row r="1021" spans="4:29">
      <c r="D1021" s="336"/>
      <c r="G1021" s="336"/>
      <c r="H1021" s="336"/>
      <c r="I1021" s="336"/>
      <c r="J1021" s="336"/>
      <c r="K1021" s="336"/>
      <c r="L1021" s="336"/>
      <c r="M1021" s="336"/>
      <c r="N1021" s="336"/>
      <c r="S1021" s="336"/>
      <c r="V1021" s="336"/>
      <c r="W1021" s="336"/>
      <c r="X1021" s="336"/>
      <c r="Y1021" s="336"/>
      <c r="Z1021" s="336"/>
      <c r="AA1021" s="336"/>
      <c r="AB1021" s="336"/>
      <c r="AC1021" s="336"/>
    </row>
    <row r="1022" spans="4:29">
      <c r="D1022" s="336"/>
      <c r="G1022" s="336"/>
      <c r="H1022" s="336"/>
      <c r="I1022" s="336"/>
      <c r="J1022" s="336"/>
      <c r="K1022" s="336"/>
      <c r="L1022" s="336"/>
      <c r="M1022" s="336"/>
      <c r="N1022" s="336"/>
      <c r="S1022" s="336"/>
      <c r="V1022" s="336"/>
      <c r="W1022" s="336"/>
      <c r="X1022" s="336"/>
      <c r="Y1022" s="336"/>
      <c r="Z1022" s="336"/>
      <c r="AA1022" s="336"/>
      <c r="AB1022" s="336"/>
      <c r="AC1022" s="336"/>
    </row>
    <row r="1023" spans="4:29">
      <c r="D1023" s="336"/>
      <c r="G1023" s="336"/>
      <c r="H1023" s="336"/>
      <c r="I1023" s="336"/>
      <c r="J1023" s="336"/>
      <c r="K1023" s="336"/>
      <c r="L1023" s="336"/>
      <c r="M1023" s="336"/>
      <c r="N1023" s="336"/>
      <c r="S1023" s="336"/>
      <c r="V1023" s="336"/>
      <c r="W1023" s="336"/>
      <c r="X1023" s="336"/>
      <c r="Y1023" s="336"/>
      <c r="Z1023" s="336"/>
      <c r="AA1023" s="336"/>
      <c r="AB1023" s="336"/>
      <c r="AC1023" s="336"/>
    </row>
    <row r="1024" spans="4:29">
      <c r="D1024" s="336"/>
      <c r="G1024" s="336"/>
      <c r="H1024" s="336"/>
      <c r="I1024" s="336"/>
      <c r="J1024" s="336"/>
      <c r="K1024" s="336"/>
      <c r="L1024" s="336"/>
      <c r="M1024" s="336"/>
      <c r="N1024" s="336"/>
      <c r="S1024" s="336"/>
      <c r="V1024" s="336"/>
      <c r="W1024" s="336"/>
      <c r="X1024" s="336"/>
      <c r="Y1024" s="336"/>
      <c r="Z1024" s="336"/>
      <c r="AA1024" s="336"/>
      <c r="AB1024" s="336"/>
      <c r="AC1024" s="336"/>
    </row>
    <row r="1025" spans="4:29">
      <c r="D1025" s="336"/>
      <c r="G1025" s="336"/>
      <c r="H1025" s="336"/>
      <c r="I1025" s="336"/>
      <c r="J1025" s="336"/>
      <c r="K1025" s="336"/>
      <c r="L1025" s="336"/>
      <c r="M1025" s="336"/>
      <c r="N1025" s="336"/>
      <c r="S1025" s="336"/>
      <c r="V1025" s="336"/>
      <c r="W1025" s="336"/>
      <c r="X1025" s="336"/>
      <c r="Y1025" s="336"/>
      <c r="Z1025" s="336"/>
      <c r="AA1025" s="336"/>
      <c r="AB1025" s="336"/>
      <c r="AC1025" s="336"/>
    </row>
    <row r="1026" spans="4:29">
      <c r="D1026" s="336"/>
      <c r="G1026" s="336"/>
      <c r="H1026" s="336"/>
      <c r="I1026" s="336"/>
      <c r="J1026" s="336"/>
      <c r="K1026" s="336"/>
      <c r="L1026" s="336"/>
      <c r="M1026" s="336"/>
      <c r="N1026" s="336"/>
      <c r="S1026" s="336"/>
      <c r="V1026" s="336"/>
      <c r="W1026" s="336"/>
      <c r="X1026" s="336"/>
      <c r="Y1026" s="336"/>
      <c r="Z1026" s="336"/>
      <c r="AA1026" s="336"/>
      <c r="AB1026" s="336"/>
      <c r="AC1026" s="336"/>
    </row>
    <row r="1027" spans="4:29">
      <c r="D1027" s="336"/>
      <c r="G1027" s="336"/>
      <c r="H1027" s="336"/>
      <c r="I1027" s="336"/>
      <c r="J1027" s="336"/>
      <c r="K1027" s="336"/>
      <c r="L1027" s="336"/>
      <c r="M1027" s="336"/>
      <c r="N1027" s="336"/>
      <c r="S1027" s="336"/>
      <c r="V1027" s="336"/>
      <c r="W1027" s="336"/>
      <c r="X1027" s="336"/>
      <c r="Y1027" s="336"/>
      <c r="Z1027" s="336"/>
      <c r="AA1027" s="336"/>
      <c r="AB1027" s="336"/>
      <c r="AC1027" s="336"/>
    </row>
    <row r="1028" spans="4:29">
      <c r="D1028" s="336"/>
      <c r="G1028" s="336"/>
      <c r="H1028" s="336"/>
      <c r="I1028" s="336"/>
      <c r="J1028" s="336"/>
      <c r="K1028" s="336"/>
      <c r="L1028" s="336"/>
      <c r="M1028" s="336"/>
      <c r="N1028" s="336"/>
      <c r="S1028" s="336"/>
      <c r="V1028" s="336"/>
      <c r="W1028" s="336"/>
      <c r="X1028" s="336"/>
      <c r="Y1028" s="336"/>
      <c r="Z1028" s="336"/>
      <c r="AA1028" s="336"/>
      <c r="AB1028" s="336"/>
      <c r="AC1028" s="336"/>
    </row>
    <row r="1029" spans="4:29">
      <c r="D1029" s="336"/>
      <c r="G1029" s="336"/>
      <c r="H1029" s="336"/>
      <c r="I1029" s="336"/>
      <c r="J1029" s="336"/>
      <c r="K1029" s="336"/>
      <c r="L1029" s="336"/>
      <c r="M1029" s="336"/>
      <c r="N1029" s="336"/>
      <c r="S1029" s="336"/>
      <c r="V1029" s="336"/>
      <c r="W1029" s="336"/>
      <c r="X1029" s="336"/>
      <c r="Y1029" s="336"/>
      <c r="Z1029" s="336"/>
      <c r="AA1029" s="336"/>
      <c r="AB1029" s="336"/>
      <c r="AC1029" s="336"/>
    </row>
    <row r="1030" spans="4:29">
      <c r="D1030" s="336"/>
      <c r="G1030" s="336"/>
      <c r="H1030" s="336"/>
      <c r="I1030" s="336"/>
      <c r="J1030" s="336"/>
      <c r="K1030" s="336"/>
      <c r="L1030" s="336"/>
      <c r="M1030" s="336"/>
      <c r="N1030" s="336"/>
      <c r="S1030" s="336"/>
      <c r="V1030" s="336"/>
      <c r="W1030" s="336"/>
      <c r="X1030" s="336"/>
      <c r="Y1030" s="336"/>
      <c r="Z1030" s="336"/>
      <c r="AA1030" s="336"/>
      <c r="AB1030" s="336"/>
      <c r="AC1030" s="336"/>
    </row>
    <row r="1031" spans="4:29">
      <c r="D1031" s="336"/>
      <c r="G1031" s="336"/>
      <c r="H1031" s="336"/>
      <c r="I1031" s="336"/>
      <c r="J1031" s="336"/>
      <c r="K1031" s="336"/>
      <c r="L1031" s="336"/>
      <c r="M1031" s="336"/>
      <c r="N1031" s="336"/>
      <c r="S1031" s="336"/>
      <c r="V1031" s="336"/>
      <c r="W1031" s="336"/>
      <c r="X1031" s="336"/>
      <c r="Y1031" s="336"/>
      <c r="Z1031" s="336"/>
      <c r="AA1031" s="336"/>
      <c r="AB1031" s="336"/>
      <c r="AC1031" s="336"/>
    </row>
    <row r="1032" spans="4:29">
      <c r="D1032" s="336"/>
      <c r="G1032" s="336"/>
      <c r="H1032" s="336"/>
      <c r="I1032" s="336"/>
      <c r="J1032" s="336"/>
      <c r="K1032" s="336"/>
      <c r="L1032" s="336"/>
      <c r="M1032" s="336"/>
      <c r="N1032" s="336"/>
      <c r="S1032" s="336"/>
      <c r="V1032" s="336"/>
      <c r="W1032" s="336"/>
      <c r="X1032" s="336"/>
      <c r="Y1032" s="336"/>
      <c r="Z1032" s="336"/>
      <c r="AA1032" s="336"/>
      <c r="AB1032" s="336"/>
      <c r="AC1032" s="336"/>
    </row>
    <row r="1033" spans="4:29">
      <c r="D1033" s="336"/>
      <c r="G1033" s="336"/>
      <c r="H1033" s="336"/>
      <c r="I1033" s="336"/>
      <c r="J1033" s="336"/>
      <c r="K1033" s="336"/>
      <c r="L1033" s="336"/>
      <c r="M1033" s="336"/>
      <c r="N1033" s="336"/>
      <c r="S1033" s="336"/>
      <c r="V1033" s="336"/>
      <c r="W1033" s="336"/>
      <c r="X1033" s="336"/>
      <c r="Y1033" s="336"/>
      <c r="Z1033" s="336"/>
      <c r="AA1033" s="336"/>
      <c r="AB1033" s="336"/>
      <c r="AC1033" s="336"/>
    </row>
    <row r="1034" spans="4:29">
      <c r="D1034" s="336"/>
      <c r="G1034" s="336"/>
      <c r="H1034" s="336"/>
      <c r="I1034" s="336"/>
      <c r="J1034" s="336"/>
      <c r="K1034" s="336"/>
      <c r="L1034" s="336"/>
      <c r="M1034" s="336"/>
      <c r="N1034" s="336"/>
      <c r="S1034" s="336"/>
      <c r="V1034" s="336"/>
      <c r="W1034" s="336"/>
      <c r="X1034" s="336"/>
      <c r="Y1034" s="336"/>
      <c r="Z1034" s="336"/>
      <c r="AA1034" s="336"/>
      <c r="AB1034" s="336"/>
      <c r="AC1034" s="336"/>
    </row>
    <row r="1035" spans="4:29">
      <c r="D1035" s="336"/>
      <c r="G1035" s="336"/>
      <c r="H1035" s="336"/>
      <c r="I1035" s="336"/>
      <c r="J1035" s="336"/>
      <c r="K1035" s="336"/>
      <c r="L1035" s="336"/>
      <c r="M1035" s="336"/>
      <c r="N1035" s="336"/>
      <c r="S1035" s="336"/>
      <c r="V1035" s="336"/>
      <c r="W1035" s="336"/>
      <c r="X1035" s="336"/>
      <c r="Y1035" s="336"/>
      <c r="Z1035" s="336"/>
      <c r="AA1035" s="336"/>
      <c r="AB1035" s="336"/>
      <c r="AC1035" s="336"/>
    </row>
    <row r="1036" spans="4:29">
      <c r="D1036" s="336"/>
      <c r="G1036" s="336"/>
      <c r="H1036" s="336"/>
      <c r="I1036" s="336"/>
      <c r="J1036" s="336"/>
      <c r="K1036" s="336"/>
      <c r="L1036" s="336"/>
      <c r="M1036" s="336"/>
      <c r="N1036" s="336"/>
      <c r="S1036" s="336"/>
      <c r="V1036" s="336"/>
      <c r="W1036" s="336"/>
      <c r="X1036" s="336"/>
      <c r="Y1036" s="336"/>
      <c r="Z1036" s="336"/>
      <c r="AA1036" s="336"/>
      <c r="AB1036" s="336"/>
      <c r="AC1036" s="336"/>
    </row>
    <row r="1037" spans="4:29">
      <c r="D1037" s="336"/>
      <c r="G1037" s="336"/>
      <c r="H1037" s="336"/>
      <c r="I1037" s="336"/>
      <c r="J1037" s="336"/>
      <c r="K1037" s="336"/>
      <c r="L1037" s="336"/>
      <c r="M1037" s="336"/>
      <c r="N1037" s="336"/>
      <c r="S1037" s="336"/>
      <c r="V1037" s="336"/>
      <c r="W1037" s="336"/>
      <c r="X1037" s="336"/>
      <c r="Y1037" s="336"/>
      <c r="Z1037" s="336"/>
      <c r="AA1037" s="336"/>
      <c r="AB1037" s="336"/>
      <c r="AC1037" s="336"/>
    </row>
    <row r="1038" spans="4:29">
      <c r="D1038" s="336"/>
      <c r="G1038" s="336"/>
      <c r="H1038" s="336"/>
      <c r="I1038" s="336"/>
      <c r="J1038" s="336"/>
      <c r="K1038" s="336"/>
      <c r="L1038" s="336"/>
      <c r="M1038" s="336"/>
      <c r="N1038" s="336"/>
      <c r="S1038" s="336"/>
      <c r="V1038" s="336"/>
      <c r="W1038" s="336"/>
      <c r="X1038" s="336"/>
      <c r="Y1038" s="336"/>
      <c r="Z1038" s="336"/>
      <c r="AA1038" s="336"/>
      <c r="AB1038" s="336"/>
      <c r="AC1038" s="336"/>
    </row>
    <row r="1039" spans="4:29">
      <c r="D1039" s="336"/>
      <c r="G1039" s="336"/>
      <c r="H1039" s="336"/>
      <c r="I1039" s="336"/>
      <c r="J1039" s="336"/>
      <c r="K1039" s="336"/>
      <c r="L1039" s="336"/>
      <c r="M1039" s="336"/>
      <c r="N1039" s="336"/>
      <c r="S1039" s="336"/>
      <c r="V1039" s="336"/>
      <c r="W1039" s="336"/>
      <c r="X1039" s="336"/>
      <c r="Y1039" s="336"/>
      <c r="Z1039" s="336"/>
      <c r="AA1039" s="336"/>
      <c r="AB1039" s="336"/>
      <c r="AC1039" s="336"/>
    </row>
    <row r="1040" spans="4:29">
      <c r="D1040" s="336"/>
      <c r="G1040" s="336"/>
      <c r="H1040" s="336"/>
      <c r="I1040" s="336"/>
      <c r="J1040" s="336"/>
      <c r="K1040" s="336"/>
      <c r="L1040" s="336"/>
      <c r="M1040" s="336"/>
      <c r="N1040" s="336"/>
      <c r="S1040" s="336"/>
      <c r="V1040" s="336"/>
      <c r="W1040" s="336"/>
      <c r="X1040" s="336"/>
      <c r="Y1040" s="336"/>
      <c r="Z1040" s="336"/>
      <c r="AA1040" s="336"/>
      <c r="AB1040" s="336"/>
      <c r="AC1040" s="336"/>
    </row>
    <row r="1041" spans="4:29">
      <c r="D1041" s="336"/>
      <c r="G1041" s="336"/>
      <c r="H1041" s="336"/>
      <c r="I1041" s="336"/>
      <c r="J1041" s="336"/>
      <c r="K1041" s="336"/>
      <c r="L1041" s="336"/>
      <c r="M1041" s="336"/>
      <c r="N1041" s="336"/>
      <c r="S1041" s="336"/>
      <c r="V1041" s="336"/>
      <c r="W1041" s="336"/>
      <c r="X1041" s="336"/>
      <c r="Y1041" s="336"/>
      <c r="Z1041" s="336"/>
      <c r="AA1041" s="336"/>
      <c r="AB1041" s="336"/>
      <c r="AC1041" s="336"/>
    </row>
    <row r="1042" spans="4:29">
      <c r="D1042" s="336"/>
      <c r="G1042" s="336"/>
      <c r="H1042" s="336"/>
      <c r="I1042" s="336"/>
      <c r="J1042" s="336"/>
      <c r="K1042" s="336"/>
      <c r="L1042" s="336"/>
      <c r="M1042" s="336"/>
      <c r="N1042" s="336"/>
      <c r="S1042" s="336"/>
      <c r="V1042" s="336"/>
      <c r="W1042" s="336"/>
      <c r="X1042" s="336"/>
      <c r="Y1042" s="336"/>
      <c r="Z1042" s="336"/>
      <c r="AA1042" s="336"/>
      <c r="AB1042" s="336"/>
      <c r="AC1042" s="336"/>
    </row>
    <row r="1043" spans="4:29">
      <c r="D1043" s="336"/>
      <c r="G1043" s="336"/>
      <c r="H1043" s="336"/>
      <c r="I1043" s="336"/>
      <c r="J1043" s="336"/>
      <c r="K1043" s="336"/>
      <c r="L1043" s="336"/>
      <c r="M1043" s="336"/>
      <c r="N1043" s="336"/>
      <c r="S1043" s="336"/>
      <c r="V1043" s="336"/>
      <c r="W1043" s="336"/>
      <c r="X1043" s="336"/>
      <c r="Y1043" s="336"/>
      <c r="Z1043" s="336"/>
      <c r="AA1043" s="336"/>
      <c r="AB1043" s="336"/>
      <c r="AC1043" s="336"/>
    </row>
    <row r="1044" spans="4:29">
      <c r="D1044" s="336"/>
      <c r="G1044" s="336"/>
      <c r="H1044" s="336"/>
      <c r="I1044" s="336"/>
      <c r="J1044" s="336"/>
      <c r="K1044" s="336"/>
      <c r="L1044" s="336"/>
      <c r="M1044" s="336"/>
      <c r="N1044" s="336"/>
      <c r="S1044" s="336"/>
      <c r="V1044" s="336"/>
      <c r="W1044" s="336"/>
      <c r="X1044" s="336"/>
      <c r="Y1044" s="336"/>
      <c r="Z1044" s="336"/>
      <c r="AA1044" s="336"/>
      <c r="AB1044" s="336"/>
      <c r="AC1044" s="336"/>
    </row>
    <row r="1045" spans="4:29">
      <c r="D1045" s="336"/>
      <c r="G1045" s="336"/>
      <c r="H1045" s="336"/>
      <c r="I1045" s="336"/>
      <c r="J1045" s="336"/>
      <c r="K1045" s="336"/>
      <c r="L1045" s="336"/>
      <c r="M1045" s="336"/>
      <c r="N1045" s="336"/>
      <c r="S1045" s="336"/>
      <c r="V1045" s="336"/>
      <c r="W1045" s="336"/>
      <c r="X1045" s="336"/>
      <c r="Y1045" s="336"/>
      <c r="Z1045" s="336"/>
      <c r="AA1045" s="336"/>
      <c r="AB1045" s="336"/>
      <c r="AC1045" s="336"/>
    </row>
    <row r="1046" spans="4:29">
      <c r="D1046" s="336"/>
      <c r="G1046" s="336"/>
      <c r="H1046" s="336"/>
      <c r="I1046" s="336"/>
      <c r="J1046" s="336"/>
      <c r="K1046" s="336"/>
      <c r="L1046" s="336"/>
      <c r="M1046" s="336"/>
      <c r="N1046" s="336"/>
      <c r="S1046" s="336"/>
      <c r="V1046" s="336"/>
      <c r="W1046" s="336"/>
      <c r="X1046" s="336"/>
      <c r="Y1046" s="336"/>
      <c r="Z1046" s="336"/>
      <c r="AA1046" s="336"/>
      <c r="AB1046" s="336"/>
      <c r="AC1046" s="336"/>
    </row>
    <row r="1047" spans="4:29">
      <c r="D1047" s="336"/>
      <c r="G1047" s="336"/>
      <c r="H1047" s="336"/>
      <c r="I1047" s="336"/>
      <c r="J1047" s="336"/>
      <c r="K1047" s="336"/>
      <c r="L1047" s="336"/>
      <c r="M1047" s="336"/>
      <c r="N1047" s="336"/>
      <c r="S1047" s="336"/>
      <c r="V1047" s="336"/>
      <c r="W1047" s="336"/>
      <c r="X1047" s="336"/>
      <c r="Y1047" s="336"/>
      <c r="Z1047" s="336"/>
      <c r="AA1047" s="336"/>
      <c r="AB1047" s="336"/>
      <c r="AC1047" s="336"/>
    </row>
    <row r="1048" spans="4:29">
      <c r="D1048" s="336"/>
      <c r="G1048" s="336"/>
      <c r="H1048" s="336"/>
      <c r="I1048" s="336"/>
      <c r="J1048" s="336"/>
      <c r="K1048" s="336"/>
      <c r="L1048" s="336"/>
      <c r="M1048" s="336"/>
      <c r="N1048" s="336"/>
      <c r="S1048" s="336"/>
      <c r="V1048" s="336"/>
      <c r="W1048" s="336"/>
      <c r="X1048" s="336"/>
      <c r="Y1048" s="336"/>
      <c r="Z1048" s="336"/>
      <c r="AA1048" s="336"/>
      <c r="AB1048" s="336"/>
      <c r="AC1048" s="336"/>
    </row>
    <row r="1049" spans="4:29">
      <c r="D1049" s="336"/>
      <c r="G1049" s="336"/>
      <c r="H1049" s="336"/>
      <c r="I1049" s="336"/>
      <c r="J1049" s="336"/>
      <c r="K1049" s="336"/>
      <c r="L1049" s="336"/>
      <c r="M1049" s="336"/>
      <c r="N1049" s="336"/>
      <c r="S1049" s="336"/>
      <c r="V1049" s="336"/>
      <c r="W1049" s="336"/>
      <c r="X1049" s="336"/>
      <c r="Y1049" s="336"/>
      <c r="Z1049" s="336"/>
      <c r="AA1049" s="336"/>
      <c r="AB1049" s="336"/>
      <c r="AC1049" s="336"/>
    </row>
    <row r="1050" spans="4:29">
      <c r="D1050" s="336"/>
      <c r="G1050" s="336"/>
      <c r="H1050" s="336"/>
      <c r="I1050" s="336"/>
      <c r="J1050" s="336"/>
      <c r="K1050" s="336"/>
      <c r="L1050" s="336"/>
      <c r="M1050" s="336"/>
      <c r="N1050" s="336"/>
      <c r="S1050" s="336"/>
      <c r="V1050" s="336"/>
      <c r="W1050" s="336"/>
      <c r="X1050" s="336"/>
      <c r="Y1050" s="336"/>
      <c r="Z1050" s="336"/>
      <c r="AA1050" s="336"/>
      <c r="AB1050" s="336"/>
      <c r="AC1050" s="336"/>
    </row>
    <row r="1051" spans="4:29">
      <c r="D1051" s="336"/>
      <c r="G1051" s="336"/>
      <c r="H1051" s="336"/>
      <c r="I1051" s="336"/>
      <c r="J1051" s="336"/>
      <c r="K1051" s="336"/>
      <c r="L1051" s="336"/>
      <c r="M1051" s="336"/>
      <c r="N1051" s="336"/>
      <c r="S1051" s="336"/>
      <c r="V1051" s="336"/>
      <c r="W1051" s="336"/>
      <c r="X1051" s="336"/>
      <c r="Y1051" s="336"/>
      <c r="Z1051" s="336"/>
      <c r="AA1051" s="336"/>
      <c r="AB1051" s="336"/>
      <c r="AC1051" s="336"/>
    </row>
    <row r="1052" spans="4:29">
      <c r="D1052" s="336"/>
      <c r="G1052" s="336"/>
      <c r="H1052" s="336"/>
      <c r="I1052" s="336"/>
      <c r="J1052" s="336"/>
      <c r="K1052" s="336"/>
      <c r="L1052" s="336"/>
      <c r="M1052" s="336"/>
      <c r="N1052" s="336"/>
      <c r="S1052" s="336"/>
      <c r="V1052" s="336"/>
      <c r="W1052" s="336"/>
      <c r="X1052" s="336"/>
      <c r="Y1052" s="336"/>
      <c r="Z1052" s="336"/>
      <c r="AA1052" s="336"/>
      <c r="AB1052" s="336"/>
      <c r="AC1052" s="336"/>
    </row>
    <row r="1053" spans="4:29">
      <c r="D1053" s="336"/>
      <c r="G1053" s="336"/>
      <c r="H1053" s="336"/>
      <c r="I1053" s="336"/>
      <c r="J1053" s="336"/>
      <c r="K1053" s="336"/>
      <c r="L1053" s="336"/>
      <c r="M1053" s="336"/>
      <c r="N1053" s="336"/>
      <c r="S1053" s="336"/>
      <c r="V1053" s="336"/>
      <c r="W1053" s="336"/>
      <c r="X1053" s="336"/>
      <c r="Y1053" s="336"/>
      <c r="Z1053" s="336"/>
      <c r="AA1053" s="336"/>
      <c r="AB1053" s="336"/>
      <c r="AC1053" s="336"/>
    </row>
    <row r="1054" spans="4:29">
      <c r="D1054" s="336"/>
      <c r="G1054" s="336"/>
      <c r="H1054" s="336"/>
      <c r="I1054" s="336"/>
      <c r="J1054" s="336"/>
      <c r="K1054" s="336"/>
      <c r="L1054" s="336"/>
      <c r="M1054" s="336"/>
      <c r="N1054" s="336"/>
      <c r="S1054" s="336"/>
      <c r="V1054" s="336"/>
      <c r="W1054" s="336"/>
      <c r="X1054" s="336"/>
      <c r="Y1054" s="336"/>
      <c r="Z1054" s="336"/>
      <c r="AA1054" s="336"/>
      <c r="AB1054" s="336"/>
      <c r="AC1054" s="336"/>
    </row>
    <row r="1055" spans="4:29">
      <c r="D1055" s="336"/>
      <c r="G1055" s="336"/>
      <c r="H1055" s="336"/>
      <c r="I1055" s="336"/>
      <c r="J1055" s="336"/>
      <c r="K1055" s="336"/>
      <c r="L1055" s="336"/>
      <c r="M1055" s="336"/>
      <c r="N1055" s="336"/>
      <c r="S1055" s="336"/>
      <c r="V1055" s="336"/>
      <c r="W1055" s="336"/>
      <c r="X1055" s="336"/>
      <c r="Y1055" s="336"/>
      <c r="Z1055" s="336"/>
      <c r="AA1055" s="336"/>
      <c r="AB1055" s="336"/>
      <c r="AC1055" s="336"/>
    </row>
    <row r="1056" spans="4:29">
      <c r="D1056" s="336"/>
      <c r="G1056" s="336"/>
      <c r="H1056" s="336"/>
      <c r="I1056" s="336"/>
      <c r="J1056" s="336"/>
      <c r="K1056" s="336"/>
      <c r="L1056" s="336"/>
      <c r="M1056" s="336"/>
      <c r="N1056" s="336"/>
      <c r="S1056" s="336"/>
      <c r="V1056" s="336"/>
      <c r="W1056" s="336"/>
      <c r="X1056" s="336"/>
      <c r="Y1056" s="336"/>
      <c r="Z1056" s="336"/>
      <c r="AA1056" s="336"/>
      <c r="AB1056" s="336"/>
      <c r="AC1056" s="336"/>
    </row>
    <row r="1057" spans="4:29">
      <c r="D1057" s="336"/>
      <c r="G1057" s="336"/>
      <c r="H1057" s="336"/>
      <c r="I1057" s="336"/>
      <c r="J1057" s="336"/>
      <c r="K1057" s="336"/>
      <c r="L1057" s="336"/>
      <c r="M1057" s="336"/>
      <c r="N1057" s="336"/>
      <c r="S1057" s="336"/>
      <c r="V1057" s="336"/>
      <c r="W1057" s="336"/>
      <c r="X1057" s="336"/>
      <c r="Y1057" s="336"/>
      <c r="Z1057" s="336"/>
      <c r="AA1057" s="336"/>
      <c r="AB1057" s="336"/>
      <c r="AC1057" s="336"/>
    </row>
    <row r="1058" spans="4:29">
      <c r="D1058" s="336"/>
      <c r="G1058" s="336"/>
      <c r="H1058" s="336"/>
      <c r="I1058" s="336"/>
      <c r="J1058" s="336"/>
      <c r="K1058" s="336"/>
      <c r="L1058" s="336"/>
      <c r="M1058" s="336"/>
      <c r="N1058" s="336"/>
      <c r="S1058" s="336"/>
      <c r="V1058" s="336"/>
      <c r="W1058" s="336"/>
      <c r="X1058" s="336"/>
      <c r="Y1058" s="336"/>
      <c r="Z1058" s="336"/>
      <c r="AA1058" s="336"/>
      <c r="AB1058" s="336"/>
      <c r="AC1058" s="336"/>
    </row>
    <row r="1059" spans="4:29">
      <c r="D1059" s="336"/>
      <c r="G1059" s="336"/>
      <c r="H1059" s="336"/>
      <c r="I1059" s="336"/>
      <c r="J1059" s="336"/>
      <c r="K1059" s="336"/>
      <c r="L1059" s="336"/>
      <c r="M1059" s="336"/>
      <c r="N1059" s="336"/>
      <c r="S1059" s="336"/>
      <c r="V1059" s="336"/>
      <c r="W1059" s="336"/>
      <c r="X1059" s="336"/>
      <c r="Y1059" s="336"/>
      <c r="Z1059" s="336"/>
      <c r="AA1059" s="336"/>
      <c r="AB1059" s="336"/>
      <c r="AC1059" s="336"/>
    </row>
    <row r="1060" spans="4:29">
      <c r="D1060" s="336"/>
      <c r="G1060" s="336"/>
      <c r="H1060" s="336"/>
      <c r="I1060" s="336"/>
      <c r="J1060" s="336"/>
      <c r="K1060" s="336"/>
      <c r="L1060" s="336"/>
      <c r="M1060" s="336"/>
      <c r="N1060" s="336"/>
      <c r="S1060" s="336"/>
      <c r="V1060" s="336"/>
      <c r="W1060" s="336"/>
      <c r="X1060" s="336"/>
      <c r="Y1060" s="336"/>
      <c r="Z1060" s="336"/>
      <c r="AA1060" s="336"/>
      <c r="AB1060" s="336"/>
      <c r="AC1060" s="336"/>
    </row>
    <row r="1061" spans="4:29">
      <c r="D1061" s="336"/>
      <c r="G1061" s="336"/>
      <c r="H1061" s="336"/>
      <c r="I1061" s="336"/>
      <c r="J1061" s="336"/>
      <c r="K1061" s="336"/>
      <c r="L1061" s="336"/>
      <c r="M1061" s="336"/>
      <c r="N1061" s="336"/>
      <c r="S1061" s="336"/>
      <c r="V1061" s="336"/>
      <c r="W1061" s="336"/>
      <c r="X1061" s="336"/>
      <c r="Y1061" s="336"/>
      <c r="Z1061" s="336"/>
      <c r="AA1061" s="336"/>
      <c r="AB1061" s="336"/>
      <c r="AC1061" s="336"/>
    </row>
    <row r="1062" spans="4:29">
      <c r="D1062" s="336"/>
      <c r="G1062" s="336"/>
      <c r="H1062" s="336"/>
      <c r="I1062" s="336"/>
      <c r="J1062" s="336"/>
      <c r="K1062" s="336"/>
      <c r="L1062" s="336"/>
      <c r="M1062" s="336"/>
      <c r="N1062" s="336"/>
      <c r="S1062" s="336"/>
      <c r="V1062" s="336"/>
      <c r="W1062" s="336"/>
      <c r="X1062" s="336"/>
      <c r="Y1062" s="336"/>
      <c r="Z1062" s="336"/>
      <c r="AA1062" s="336"/>
      <c r="AB1062" s="336"/>
      <c r="AC1062" s="336"/>
    </row>
    <row r="1063" spans="4:29">
      <c r="D1063" s="336"/>
      <c r="G1063" s="336"/>
      <c r="H1063" s="336"/>
      <c r="I1063" s="336"/>
      <c r="J1063" s="336"/>
      <c r="K1063" s="336"/>
      <c r="L1063" s="336"/>
      <c r="M1063" s="336"/>
      <c r="N1063" s="336"/>
      <c r="S1063" s="336"/>
      <c r="V1063" s="336"/>
      <c r="W1063" s="336"/>
      <c r="X1063" s="336"/>
      <c r="Y1063" s="336"/>
      <c r="Z1063" s="336"/>
      <c r="AA1063" s="336"/>
      <c r="AB1063" s="336"/>
      <c r="AC1063" s="336"/>
    </row>
    <row r="1064" spans="4:29">
      <c r="D1064" s="336"/>
      <c r="G1064" s="336"/>
      <c r="H1064" s="336"/>
      <c r="I1064" s="336"/>
      <c r="J1064" s="336"/>
      <c r="K1064" s="336"/>
      <c r="L1064" s="336"/>
      <c r="M1064" s="336"/>
      <c r="N1064" s="336"/>
      <c r="S1064" s="336"/>
      <c r="V1064" s="336"/>
      <c r="W1064" s="336"/>
      <c r="X1064" s="336"/>
      <c r="Y1064" s="336"/>
      <c r="Z1064" s="336"/>
      <c r="AA1064" s="336"/>
      <c r="AB1064" s="336"/>
      <c r="AC1064" s="336"/>
    </row>
    <row r="1065" spans="4:29">
      <c r="D1065" s="336"/>
      <c r="G1065" s="336"/>
      <c r="H1065" s="336"/>
      <c r="I1065" s="336"/>
      <c r="J1065" s="336"/>
      <c r="K1065" s="336"/>
      <c r="L1065" s="336"/>
      <c r="M1065" s="336"/>
      <c r="N1065" s="336"/>
      <c r="S1065" s="336"/>
      <c r="V1065" s="336"/>
      <c r="W1065" s="336"/>
      <c r="X1065" s="336"/>
      <c r="Y1065" s="336"/>
      <c r="Z1065" s="336"/>
      <c r="AA1065" s="336"/>
      <c r="AB1065" s="336"/>
      <c r="AC1065" s="336"/>
    </row>
    <row r="1066" spans="4:29">
      <c r="D1066" s="336"/>
      <c r="G1066" s="336"/>
      <c r="H1066" s="336"/>
      <c r="I1066" s="336"/>
      <c r="J1066" s="336"/>
      <c r="K1066" s="336"/>
      <c r="L1066" s="336"/>
      <c r="M1066" s="336"/>
      <c r="N1066" s="336"/>
      <c r="S1066" s="336"/>
      <c r="V1066" s="336"/>
      <c r="W1066" s="336"/>
      <c r="X1066" s="336"/>
      <c r="Y1066" s="336"/>
      <c r="Z1066" s="336"/>
      <c r="AA1066" s="336"/>
      <c r="AB1066" s="336"/>
      <c r="AC1066" s="336"/>
    </row>
    <row r="1067" spans="4:29">
      <c r="D1067" s="336"/>
      <c r="G1067" s="336"/>
      <c r="H1067" s="336"/>
      <c r="I1067" s="336"/>
      <c r="J1067" s="336"/>
      <c r="K1067" s="336"/>
      <c r="L1067" s="336"/>
      <c r="M1067" s="336"/>
      <c r="N1067" s="336"/>
      <c r="S1067" s="336"/>
      <c r="V1067" s="336"/>
      <c r="W1067" s="336"/>
      <c r="X1067" s="336"/>
      <c r="Y1067" s="336"/>
      <c r="Z1067" s="336"/>
      <c r="AA1067" s="336"/>
      <c r="AB1067" s="336"/>
      <c r="AC1067" s="336"/>
    </row>
    <row r="1068" spans="4:29">
      <c r="D1068" s="336"/>
      <c r="G1068" s="336"/>
      <c r="H1068" s="336"/>
      <c r="I1068" s="336"/>
      <c r="J1068" s="336"/>
      <c r="K1068" s="336"/>
      <c r="L1068" s="336"/>
      <c r="M1068" s="336"/>
      <c r="N1068" s="336"/>
      <c r="S1068" s="336"/>
      <c r="V1068" s="336"/>
      <c r="W1068" s="336"/>
      <c r="X1068" s="336"/>
      <c r="Y1068" s="336"/>
      <c r="Z1068" s="336"/>
      <c r="AA1068" s="336"/>
      <c r="AB1068" s="336"/>
      <c r="AC1068" s="336"/>
    </row>
    <row r="1069" spans="4:29">
      <c r="D1069" s="336"/>
      <c r="G1069" s="336"/>
      <c r="H1069" s="336"/>
      <c r="I1069" s="336"/>
      <c r="J1069" s="336"/>
      <c r="K1069" s="336"/>
      <c r="L1069" s="336"/>
      <c r="M1069" s="336"/>
      <c r="N1069" s="336"/>
      <c r="S1069" s="336"/>
      <c r="V1069" s="336"/>
      <c r="W1069" s="336"/>
      <c r="X1069" s="336"/>
      <c r="Y1069" s="336"/>
      <c r="Z1069" s="336"/>
      <c r="AA1069" s="336"/>
      <c r="AB1069" s="336"/>
      <c r="AC1069" s="336"/>
    </row>
    <row r="1070" spans="4:29">
      <c r="D1070" s="336"/>
      <c r="G1070" s="336"/>
      <c r="H1070" s="336"/>
      <c r="I1070" s="336"/>
      <c r="J1070" s="336"/>
      <c r="K1070" s="336"/>
      <c r="L1070" s="336"/>
      <c r="M1070" s="336"/>
      <c r="N1070" s="336"/>
      <c r="S1070" s="336"/>
      <c r="V1070" s="336"/>
      <c r="W1070" s="336"/>
      <c r="X1070" s="336"/>
      <c r="Y1070" s="336"/>
      <c r="Z1070" s="336"/>
      <c r="AA1070" s="336"/>
      <c r="AB1070" s="336"/>
      <c r="AC1070" s="336"/>
    </row>
    <row r="1071" spans="4:29">
      <c r="D1071" s="336"/>
      <c r="G1071" s="336"/>
      <c r="H1071" s="336"/>
      <c r="I1071" s="336"/>
      <c r="J1071" s="336"/>
      <c r="K1071" s="336"/>
      <c r="L1071" s="336"/>
      <c r="M1071" s="336"/>
      <c r="N1071" s="336"/>
      <c r="S1071" s="336"/>
      <c r="V1071" s="336"/>
      <c r="W1071" s="336"/>
      <c r="X1071" s="336"/>
      <c r="Y1071" s="336"/>
      <c r="Z1071" s="336"/>
      <c r="AA1071" s="336"/>
      <c r="AB1071" s="336"/>
      <c r="AC1071" s="336"/>
    </row>
    <row r="1072" spans="4:29">
      <c r="D1072" s="336"/>
      <c r="G1072" s="336"/>
      <c r="H1072" s="336"/>
      <c r="I1072" s="336"/>
      <c r="J1072" s="336"/>
      <c r="K1072" s="336"/>
      <c r="L1072" s="336"/>
      <c r="M1072" s="336"/>
      <c r="N1072" s="336"/>
      <c r="S1072" s="336"/>
      <c r="V1072" s="336"/>
      <c r="W1072" s="336"/>
      <c r="X1072" s="336"/>
      <c r="Y1072" s="336"/>
      <c r="Z1072" s="336"/>
      <c r="AA1072" s="336"/>
      <c r="AB1072" s="336"/>
      <c r="AC1072" s="336"/>
    </row>
    <row r="1073" spans="4:29">
      <c r="D1073" s="336"/>
      <c r="G1073" s="336"/>
      <c r="H1073" s="336"/>
      <c r="I1073" s="336"/>
      <c r="J1073" s="336"/>
      <c r="K1073" s="336"/>
      <c r="L1073" s="336"/>
      <c r="M1073" s="336"/>
      <c r="N1073" s="336"/>
      <c r="S1073" s="336"/>
      <c r="V1073" s="336"/>
      <c r="W1073" s="336"/>
      <c r="X1073" s="336"/>
      <c r="Y1073" s="336"/>
      <c r="Z1073" s="336"/>
      <c r="AA1073" s="336"/>
      <c r="AB1073" s="336"/>
      <c r="AC1073" s="336"/>
    </row>
    <row r="1074" spans="4:29">
      <c r="D1074" s="336"/>
      <c r="G1074" s="336"/>
      <c r="H1074" s="336"/>
      <c r="I1074" s="336"/>
      <c r="J1074" s="336"/>
      <c r="K1074" s="336"/>
      <c r="L1074" s="336"/>
      <c r="M1074" s="336"/>
      <c r="N1074" s="336"/>
      <c r="S1074" s="336"/>
      <c r="V1074" s="336"/>
      <c r="W1074" s="336"/>
      <c r="X1074" s="336"/>
      <c r="Y1074" s="336"/>
      <c r="Z1074" s="336"/>
      <c r="AA1074" s="336"/>
      <c r="AB1074" s="336"/>
      <c r="AC1074" s="336"/>
    </row>
    <row r="1075" spans="4:29">
      <c r="D1075" s="336"/>
      <c r="G1075" s="336"/>
      <c r="H1075" s="336"/>
      <c r="I1075" s="336"/>
      <c r="J1075" s="336"/>
      <c r="K1075" s="336"/>
      <c r="L1075" s="336"/>
      <c r="M1075" s="336"/>
      <c r="N1075" s="336"/>
      <c r="S1075" s="336"/>
      <c r="V1075" s="336"/>
      <c r="W1075" s="336"/>
      <c r="X1075" s="336"/>
      <c r="Y1075" s="336"/>
      <c r="Z1075" s="336"/>
      <c r="AA1075" s="336"/>
      <c r="AB1075" s="336"/>
      <c r="AC1075" s="336"/>
    </row>
    <row r="1076" spans="4:29">
      <c r="D1076" s="336"/>
      <c r="G1076" s="336"/>
      <c r="H1076" s="336"/>
      <c r="I1076" s="336"/>
      <c r="J1076" s="336"/>
      <c r="K1076" s="336"/>
      <c r="L1076" s="336"/>
      <c r="M1076" s="336"/>
      <c r="N1076" s="336"/>
      <c r="S1076" s="336"/>
      <c r="V1076" s="336"/>
      <c r="W1076" s="336"/>
      <c r="X1076" s="336"/>
      <c r="Y1076" s="336"/>
      <c r="Z1076" s="336"/>
      <c r="AA1076" s="336"/>
      <c r="AB1076" s="336"/>
      <c r="AC1076" s="336"/>
    </row>
    <row r="1077" spans="4:29">
      <c r="D1077" s="336"/>
      <c r="G1077" s="336"/>
      <c r="H1077" s="336"/>
      <c r="I1077" s="336"/>
      <c r="J1077" s="336"/>
      <c r="K1077" s="336"/>
      <c r="L1077" s="336"/>
      <c r="M1077" s="336"/>
      <c r="N1077" s="336"/>
      <c r="S1077" s="336"/>
      <c r="V1077" s="336"/>
      <c r="W1077" s="336"/>
      <c r="X1077" s="336"/>
      <c r="Y1077" s="336"/>
      <c r="Z1077" s="336"/>
      <c r="AA1077" s="336"/>
      <c r="AB1077" s="336"/>
      <c r="AC1077" s="336"/>
    </row>
    <row r="1078" spans="4:29">
      <c r="D1078" s="336"/>
      <c r="G1078" s="336"/>
      <c r="H1078" s="336"/>
      <c r="I1078" s="336"/>
      <c r="J1078" s="336"/>
      <c r="K1078" s="336"/>
      <c r="L1078" s="336"/>
      <c r="M1078" s="336"/>
      <c r="N1078" s="336"/>
      <c r="S1078" s="336"/>
      <c r="V1078" s="336"/>
      <c r="W1078" s="336"/>
      <c r="X1078" s="336"/>
      <c r="Y1078" s="336"/>
      <c r="Z1078" s="336"/>
      <c r="AA1078" s="336"/>
      <c r="AB1078" s="336"/>
      <c r="AC1078" s="336"/>
    </row>
    <row r="1079" spans="4:29">
      <c r="D1079" s="336"/>
      <c r="G1079" s="336"/>
      <c r="H1079" s="336"/>
      <c r="I1079" s="336"/>
      <c r="J1079" s="336"/>
      <c r="K1079" s="336"/>
      <c r="L1079" s="336"/>
      <c r="M1079" s="336"/>
      <c r="N1079" s="336"/>
      <c r="S1079" s="336"/>
      <c r="V1079" s="336"/>
      <c r="W1079" s="336"/>
      <c r="X1079" s="336"/>
      <c r="Y1079" s="336"/>
      <c r="Z1079" s="336"/>
      <c r="AA1079" s="336"/>
      <c r="AB1079" s="336"/>
      <c r="AC1079" s="336"/>
    </row>
    <row r="1080" spans="4:29">
      <c r="D1080" s="336"/>
      <c r="G1080" s="336"/>
      <c r="H1080" s="336"/>
      <c r="I1080" s="336"/>
      <c r="J1080" s="336"/>
      <c r="K1080" s="336"/>
      <c r="L1080" s="336"/>
      <c r="M1080" s="336"/>
      <c r="N1080" s="336"/>
      <c r="S1080" s="336"/>
      <c r="V1080" s="336"/>
      <c r="W1080" s="336"/>
      <c r="X1080" s="336"/>
      <c r="Y1080" s="336"/>
      <c r="Z1080" s="336"/>
      <c r="AA1080" s="336"/>
      <c r="AB1080" s="336"/>
      <c r="AC1080" s="336"/>
    </row>
    <row r="1081" spans="4:29">
      <c r="D1081" s="336"/>
      <c r="G1081" s="336"/>
      <c r="H1081" s="336"/>
      <c r="I1081" s="336"/>
      <c r="J1081" s="336"/>
      <c r="K1081" s="336"/>
      <c r="L1081" s="336"/>
      <c r="M1081" s="336"/>
      <c r="N1081" s="336"/>
      <c r="S1081" s="336"/>
      <c r="V1081" s="336"/>
      <c r="W1081" s="336"/>
      <c r="X1081" s="336"/>
      <c r="Y1081" s="336"/>
      <c r="Z1081" s="336"/>
      <c r="AA1081" s="336"/>
      <c r="AB1081" s="336"/>
      <c r="AC1081" s="336"/>
    </row>
    <row r="1082" spans="4:29">
      <c r="D1082" s="336"/>
      <c r="G1082" s="336"/>
      <c r="H1082" s="336"/>
      <c r="I1082" s="336"/>
      <c r="J1082" s="336"/>
      <c r="K1082" s="336"/>
      <c r="L1082" s="336"/>
      <c r="M1082" s="336"/>
      <c r="N1082" s="336"/>
      <c r="S1082" s="336"/>
      <c r="V1082" s="336"/>
      <c r="W1082" s="336"/>
      <c r="X1082" s="336"/>
      <c r="Y1082" s="336"/>
      <c r="Z1082" s="336"/>
      <c r="AA1082" s="336"/>
      <c r="AB1082" s="336"/>
      <c r="AC1082" s="336"/>
    </row>
    <row r="1083" spans="4:29">
      <c r="D1083" s="336"/>
      <c r="G1083" s="336"/>
      <c r="H1083" s="336"/>
      <c r="I1083" s="336"/>
      <c r="J1083" s="336"/>
      <c r="K1083" s="336"/>
      <c r="L1083" s="336"/>
      <c r="M1083" s="336"/>
      <c r="N1083" s="336"/>
      <c r="S1083" s="336"/>
      <c r="V1083" s="336"/>
      <c r="W1083" s="336"/>
      <c r="X1083" s="336"/>
      <c r="Y1083" s="336"/>
      <c r="Z1083" s="336"/>
      <c r="AA1083" s="336"/>
      <c r="AB1083" s="336"/>
      <c r="AC1083" s="336"/>
    </row>
    <row r="1084" spans="4:29">
      <c r="D1084" s="336"/>
      <c r="G1084" s="336"/>
      <c r="H1084" s="336"/>
      <c r="I1084" s="336"/>
      <c r="J1084" s="336"/>
      <c r="K1084" s="336"/>
      <c r="L1084" s="336"/>
      <c r="M1084" s="336"/>
      <c r="N1084" s="336"/>
      <c r="S1084" s="336"/>
      <c r="V1084" s="336"/>
      <c r="W1084" s="336"/>
      <c r="X1084" s="336"/>
      <c r="Y1084" s="336"/>
      <c r="Z1084" s="336"/>
      <c r="AA1084" s="336"/>
      <c r="AB1084" s="336"/>
      <c r="AC1084" s="336"/>
    </row>
    <row r="1085" spans="4:29">
      <c r="D1085" s="336"/>
      <c r="G1085" s="336"/>
      <c r="H1085" s="336"/>
      <c r="I1085" s="336"/>
      <c r="J1085" s="336"/>
      <c r="K1085" s="336"/>
      <c r="L1085" s="336"/>
      <c r="M1085" s="336"/>
      <c r="N1085" s="336"/>
      <c r="S1085" s="336"/>
      <c r="V1085" s="336"/>
      <c r="W1085" s="336"/>
      <c r="X1085" s="336"/>
      <c r="Y1085" s="336"/>
      <c r="Z1085" s="336"/>
      <c r="AA1085" s="336"/>
      <c r="AB1085" s="336"/>
      <c r="AC1085" s="336"/>
    </row>
    <row r="1086" spans="4:29">
      <c r="D1086" s="336"/>
      <c r="G1086" s="336"/>
      <c r="H1086" s="336"/>
      <c r="I1086" s="336"/>
      <c r="J1086" s="336"/>
      <c r="K1086" s="336"/>
      <c r="L1086" s="336"/>
      <c r="M1086" s="336"/>
      <c r="N1086" s="336"/>
      <c r="S1086" s="336"/>
      <c r="V1086" s="336"/>
      <c r="W1086" s="336"/>
      <c r="X1086" s="336"/>
      <c r="Y1086" s="336"/>
      <c r="Z1086" s="336"/>
      <c r="AA1086" s="336"/>
      <c r="AB1086" s="336"/>
      <c r="AC1086" s="336"/>
    </row>
    <row r="1087" spans="4:29">
      <c r="D1087" s="336"/>
      <c r="G1087" s="336"/>
      <c r="H1087" s="336"/>
      <c r="I1087" s="336"/>
      <c r="J1087" s="336"/>
      <c r="K1087" s="336"/>
      <c r="L1087" s="336"/>
      <c r="M1087" s="336"/>
      <c r="N1087" s="336"/>
      <c r="S1087" s="336"/>
      <c r="V1087" s="336"/>
      <c r="W1087" s="336"/>
      <c r="X1087" s="336"/>
      <c r="Y1087" s="336"/>
      <c r="Z1087" s="336"/>
      <c r="AA1087" s="336"/>
      <c r="AB1087" s="336"/>
      <c r="AC1087" s="336"/>
    </row>
    <row r="1088" spans="4:29">
      <c r="D1088" s="336"/>
      <c r="G1088" s="336"/>
      <c r="H1088" s="336"/>
      <c r="I1088" s="336"/>
      <c r="J1088" s="336"/>
      <c r="K1088" s="336"/>
      <c r="L1088" s="336"/>
      <c r="M1088" s="336"/>
      <c r="N1088" s="336"/>
      <c r="S1088" s="336"/>
      <c r="V1088" s="336"/>
      <c r="W1088" s="336"/>
      <c r="X1088" s="336"/>
      <c r="Y1088" s="336"/>
      <c r="Z1088" s="336"/>
      <c r="AA1088" s="336"/>
      <c r="AB1088" s="336"/>
      <c r="AC1088" s="336"/>
    </row>
    <row r="1089" spans="4:29">
      <c r="D1089" s="336"/>
      <c r="G1089" s="336"/>
      <c r="H1089" s="336"/>
      <c r="I1089" s="336"/>
      <c r="J1089" s="336"/>
      <c r="K1089" s="336"/>
      <c r="L1089" s="336"/>
      <c r="M1089" s="336"/>
      <c r="N1089" s="336"/>
      <c r="S1089" s="336"/>
      <c r="V1089" s="336"/>
      <c r="W1089" s="336"/>
      <c r="X1089" s="336"/>
      <c r="Y1089" s="336"/>
      <c r="Z1089" s="336"/>
      <c r="AA1089" s="336"/>
      <c r="AB1089" s="336"/>
      <c r="AC1089" s="336"/>
    </row>
    <row r="1090" spans="4:29">
      <c r="D1090" s="336"/>
      <c r="G1090" s="336"/>
      <c r="H1090" s="336"/>
      <c r="I1090" s="336"/>
      <c r="J1090" s="336"/>
      <c r="K1090" s="336"/>
      <c r="L1090" s="336"/>
      <c r="M1090" s="336"/>
      <c r="N1090" s="336"/>
      <c r="S1090" s="336"/>
      <c r="V1090" s="336"/>
      <c r="W1090" s="336"/>
      <c r="X1090" s="336"/>
      <c r="Y1090" s="336"/>
      <c r="Z1090" s="336"/>
      <c r="AA1090" s="336"/>
      <c r="AB1090" s="336"/>
      <c r="AC1090" s="336"/>
    </row>
    <row r="1091" spans="4:29">
      <c r="D1091" s="336"/>
      <c r="G1091" s="336"/>
      <c r="H1091" s="336"/>
      <c r="I1091" s="336"/>
      <c r="J1091" s="336"/>
      <c r="K1091" s="336"/>
      <c r="L1091" s="336"/>
      <c r="M1091" s="336"/>
      <c r="N1091" s="336"/>
      <c r="S1091" s="336"/>
      <c r="V1091" s="336"/>
      <c r="W1091" s="336"/>
      <c r="X1091" s="336"/>
      <c r="Y1091" s="336"/>
      <c r="Z1091" s="336"/>
      <c r="AA1091" s="336"/>
      <c r="AB1091" s="336"/>
      <c r="AC1091" s="336"/>
    </row>
    <row r="1092" spans="4:29">
      <c r="D1092" s="336"/>
      <c r="G1092" s="336"/>
      <c r="H1092" s="336"/>
      <c r="I1092" s="336"/>
      <c r="J1092" s="336"/>
      <c r="K1092" s="336"/>
      <c r="L1092" s="336"/>
      <c r="M1092" s="336"/>
      <c r="N1092" s="336"/>
      <c r="S1092" s="336"/>
      <c r="V1092" s="336"/>
      <c r="W1092" s="336"/>
      <c r="X1092" s="336"/>
      <c r="Y1092" s="336"/>
      <c r="Z1092" s="336"/>
      <c r="AA1092" s="336"/>
      <c r="AB1092" s="336"/>
      <c r="AC1092" s="336"/>
    </row>
    <row r="1093" spans="4:29">
      <c r="D1093" s="336"/>
      <c r="G1093" s="336"/>
      <c r="H1093" s="336"/>
      <c r="I1093" s="336"/>
      <c r="J1093" s="336"/>
      <c r="K1093" s="336"/>
      <c r="L1093" s="336"/>
      <c r="M1093" s="336"/>
      <c r="N1093" s="336"/>
      <c r="S1093" s="336"/>
      <c r="V1093" s="336"/>
      <c r="W1093" s="336"/>
      <c r="X1093" s="336"/>
      <c r="Y1093" s="336"/>
      <c r="Z1093" s="336"/>
      <c r="AA1093" s="336"/>
      <c r="AB1093" s="336"/>
      <c r="AC1093" s="336"/>
    </row>
    <row r="1094" spans="4:29">
      <c r="D1094" s="336"/>
      <c r="G1094" s="336"/>
      <c r="H1094" s="336"/>
      <c r="I1094" s="336"/>
      <c r="J1094" s="336"/>
      <c r="K1094" s="336"/>
      <c r="L1094" s="336"/>
      <c r="M1094" s="336"/>
      <c r="N1094" s="336"/>
      <c r="S1094" s="336"/>
      <c r="V1094" s="336"/>
      <c r="W1094" s="336"/>
      <c r="X1094" s="336"/>
      <c r="Y1094" s="336"/>
      <c r="Z1094" s="336"/>
      <c r="AA1094" s="336"/>
      <c r="AB1094" s="336"/>
      <c r="AC1094" s="336"/>
    </row>
    <row r="1095" spans="4:29">
      <c r="D1095" s="336"/>
      <c r="G1095" s="336"/>
      <c r="H1095" s="336"/>
      <c r="I1095" s="336"/>
      <c r="J1095" s="336"/>
      <c r="K1095" s="336"/>
      <c r="L1095" s="336"/>
      <c r="M1095" s="336"/>
      <c r="N1095" s="336"/>
      <c r="S1095" s="336"/>
      <c r="V1095" s="336"/>
      <c r="W1095" s="336"/>
      <c r="X1095" s="336"/>
      <c r="Y1095" s="336"/>
      <c r="Z1095" s="336"/>
      <c r="AA1095" s="336"/>
      <c r="AB1095" s="336"/>
      <c r="AC1095" s="336"/>
    </row>
    <row r="1096" spans="4:29">
      <c r="D1096" s="336"/>
      <c r="G1096" s="336"/>
      <c r="H1096" s="336"/>
      <c r="I1096" s="336"/>
      <c r="J1096" s="336"/>
      <c r="K1096" s="336"/>
      <c r="L1096" s="336"/>
      <c r="M1096" s="336"/>
      <c r="N1096" s="336"/>
      <c r="S1096" s="336"/>
      <c r="V1096" s="336"/>
      <c r="W1096" s="336"/>
      <c r="X1096" s="336"/>
      <c r="Y1096" s="336"/>
      <c r="Z1096" s="336"/>
      <c r="AA1096" s="336"/>
      <c r="AB1096" s="336"/>
      <c r="AC1096" s="336"/>
    </row>
    <row r="1097" spans="4:29">
      <c r="D1097" s="336"/>
      <c r="G1097" s="336"/>
      <c r="H1097" s="336"/>
      <c r="I1097" s="336"/>
      <c r="J1097" s="336"/>
      <c r="K1097" s="336"/>
      <c r="L1097" s="336"/>
      <c r="M1097" s="336"/>
      <c r="N1097" s="336"/>
      <c r="S1097" s="336"/>
      <c r="V1097" s="336"/>
      <c r="W1097" s="336"/>
      <c r="X1097" s="336"/>
      <c r="Y1097" s="336"/>
      <c r="Z1097" s="336"/>
      <c r="AA1097" s="336"/>
      <c r="AB1097" s="336"/>
      <c r="AC1097" s="336"/>
    </row>
    <row r="1098" spans="4:29">
      <c r="D1098" s="336"/>
      <c r="G1098" s="336"/>
      <c r="H1098" s="336"/>
      <c r="I1098" s="336"/>
      <c r="J1098" s="336"/>
      <c r="K1098" s="336"/>
      <c r="L1098" s="336"/>
      <c r="M1098" s="336"/>
      <c r="N1098" s="336"/>
      <c r="S1098" s="336"/>
      <c r="V1098" s="336"/>
      <c r="W1098" s="336"/>
      <c r="X1098" s="336"/>
      <c r="Y1098" s="336"/>
      <c r="Z1098" s="336"/>
      <c r="AA1098" s="336"/>
      <c r="AB1098" s="336"/>
      <c r="AC1098" s="336"/>
    </row>
    <row r="1099" spans="4:29">
      <c r="D1099" s="336"/>
      <c r="G1099" s="336"/>
      <c r="H1099" s="336"/>
      <c r="I1099" s="336"/>
      <c r="J1099" s="336"/>
      <c r="K1099" s="336"/>
      <c r="L1099" s="336"/>
      <c r="M1099" s="336"/>
      <c r="N1099" s="336"/>
      <c r="S1099" s="336"/>
      <c r="V1099" s="336"/>
      <c r="W1099" s="336"/>
      <c r="X1099" s="336"/>
      <c r="Y1099" s="336"/>
      <c r="Z1099" s="336"/>
      <c r="AA1099" s="336"/>
      <c r="AB1099" s="336"/>
      <c r="AC1099" s="336"/>
    </row>
    <row r="1100" spans="4:29">
      <c r="D1100" s="336"/>
      <c r="G1100" s="336"/>
      <c r="H1100" s="336"/>
      <c r="I1100" s="336"/>
      <c r="J1100" s="336"/>
      <c r="K1100" s="336"/>
      <c r="L1100" s="336"/>
      <c r="M1100" s="336"/>
      <c r="N1100" s="336"/>
      <c r="S1100" s="336"/>
      <c r="V1100" s="336"/>
      <c r="W1100" s="336"/>
      <c r="X1100" s="336"/>
      <c r="Y1100" s="336"/>
      <c r="Z1100" s="336"/>
      <c r="AA1100" s="336"/>
      <c r="AB1100" s="336"/>
      <c r="AC1100" s="336"/>
    </row>
    <row r="1101" spans="4:29">
      <c r="D1101" s="336"/>
      <c r="G1101" s="336"/>
      <c r="H1101" s="336"/>
      <c r="I1101" s="336"/>
      <c r="J1101" s="336"/>
      <c r="K1101" s="336"/>
      <c r="L1101" s="336"/>
      <c r="M1101" s="336"/>
      <c r="N1101" s="336"/>
      <c r="S1101" s="336"/>
      <c r="V1101" s="336"/>
      <c r="W1101" s="336"/>
      <c r="X1101" s="336"/>
      <c r="Y1101" s="336"/>
      <c r="Z1101" s="336"/>
      <c r="AA1101" s="336"/>
      <c r="AB1101" s="336"/>
      <c r="AC1101" s="336"/>
    </row>
    <row r="1102" spans="4:29">
      <c r="D1102" s="336"/>
      <c r="G1102" s="336"/>
      <c r="H1102" s="336"/>
      <c r="I1102" s="336"/>
      <c r="J1102" s="336"/>
      <c r="K1102" s="336"/>
      <c r="L1102" s="336"/>
      <c r="M1102" s="336"/>
      <c r="N1102" s="336"/>
      <c r="S1102" s="336"/>
      <c r="V1102" s="336"/>
      <c r="W1102" s="336"/>
      <c r="X1102" s="336"/>
      <c r="Y1102" s="336"/>
      <c r="Z1102" s="336"/>
      <c r="AA1102" s="336"/>
      <c r="AB1102" s="336"/>
      <c r="AC1102" s="336"/>
    </row>
    <row r="1103" spans="4:29">
      <c r="D1103" s="336"/>
      <c r="G1103" s="336"/>
      <c r="H1103" s="336"/>
      <c r="I1103" s="336"/>
      <c r="J1103" s="336"/>
      <c r="K1103" s="336"/>
      <c r="L1103" s="336"/>
      <c r="M1103" s="336"/>
      <c r="N1103" s="336"/>
      <c r="S1103" s="336"/>
      <c r="V1103" s="336"/>
      <c r="W1103" s="336"/>
      <c r="X1103" s="336"/>
      <c r="Y1103" s="336"/>
      <c r="Z1103" s="336"/>
      <c r="AA1103" s="336"/>
      <c r="AB1103" s="336"/>
      <c r="AC1103" s="336"/>
    </row>
    <row r="1104" spans="4:29">
      <c r="D1104" s="336"/>
      <c r="G1104" s="336"/>
      <c r="H1104" s="336"/>
      <c r="I1104" s="336"/>
      <c r="J1104" s="336"/>
      <c r="K1104" s="336"/>
      <c r="L1104" s="336"/>
      <c r="M1104" s="336"/>
      <c r="N1104" s="336"/>
      <c r="S1104" s="336"/>
      <c r="V1104" s="336"/>
      <c r="W1104" s="336"/>
      <c r="X1104" s="336"/>
      <c r="Y1104" s="336"/>
      <c r="Z1104" s="336"/>
      <c r="AA1104" s="336"/>
      <c r="AB1104" s="336"/>
      <c r="AC1104" s="336"/>
    </row>
    <row r="1105" spans="4:29">
      <c r="D1105" s="336"/>
      <c r="G1105" s="336"/>
      <c r="H1105" s="336"/>
      <c r="I1105" s="336"/>
      <c r="J1105" s="336"/>
      <c r="K1105" s="336"/>
      <c r="L1105" s="336"/>
      <c r="M1105" s="336"/>
      <c r="N1105" s="336"/>
      <c r="S1105" s="336"/>
      <c r="V1105" s="336"/>
      <c r="W1105" s="336"/>
      <c r="X1105" s="336"/>
      <c r="Y1105" s="336"/>
      <c r="Z1105" s="336"/>
      <c r="AA1105" s="336"/>
      <c r="AB1105" s="336"/>
      <c r="AC1105" s="336"/>
    </row>
    <row r="1106" spans="4:29">
      <c r="D1106" s="336"/>
      <c r="G1106" s="336"/>
      <c r="H1106" s="336"/>
      <c r="I1106" s="336"/>
      <c r="J1106" s="336"/>
      <c r="K1106" s="336"/>
      <c r="L1106" s="336"/>
      <c r="M1106" s="336"/>
      <c r="N1106" s="336"/>
      <c r="S1106" s="336"/>
      <c r="V1106" s="336"/>
      <c r="W1106" s="336"/>
      <c r="X1106" s="336"/>
      <c r="Y1106" s="336"/>
      <c r="Z1106" s="336"/>
      <c r="AA1106" s="336"/>
      <c r="AB1106" s="336"/>
      <c r="AC1106" s="336"/>
    </row>
    <row r="1107" spans="4:29">
      <c r="D1107" s="336"/>
      <c r="G1107" s="336"/>
      <c r="H1107" s="336"/>
      <c r="I1107" s="336"/>
      <c r="J1107" s="336"/>
      <c r="K1107" s="336"/>
      <c r="L1107" s="336"/>
      <c r="M1107" s="336"/>
      <c r="N1107" s="336"/>
      <c r="S1107" s="336"/>
      <c r="V1107" s="336"/>
      <c r="W1107" s="336"/>
      <c r="X1107" s="336"/>
      <c r="Y1107" s="336"/>
      <c r="Z1107" s="336"/>
      <c r="AA1107" s="336"/>
      <c r="AB1107" s="336"/>
      <c r="AC1107" s="336"/>
    </row>
    <row r="1108" spans="4:29">
      <c r="D1108" s="336"/>
      <c r="G1108" s="336"/>
      <c r="H1108" s="336"/>
      <c r="I1108" s="336"/>
      <c r="J1108" s="336"/>
      <c r="K1108" s="336"/>
      <c r="L1108" s="336"/>
      <c r="M1108" s="336"/>
      <c r="N1108" s="336"/>
      <c r="S1108" s="336"/>
      <c r="V1108" s="336"/>
      <c r="W1108" s="336"/>
      <c r="X1108" s="336"/>
      <c r="Y1108" s="336"/>
      <c r="Z1108" s="336"/>
      <c r="AA1108" s="336"/>
      <c r="AB1108" s="336"/>
      <c r="AC1108" s="336"/>
    </row>
    <row r="1109" spans="4:29">
      <c r="D1109" s="336"/>
      <c r="G1109" s="336"/>
      <c r="H1109" s="336"/>
      <c r="I1109" s="336"/>
      <c r="J1109" s="336"/>
      <c r="K1109" s="336"/>
      <c r="L1109" s="336"/>
      <c r="M1109" s="336"/>
      <c r="N1109" s="336"/>
      <c r="S1109" s="336"/>
      <c r="V1109" s="336"/>
      <c r="W1109" s="336"/>
      <c r="X1109" s="336"/>
      <c r="Y1109" s="336"/>
      <c r="Z1109" s="336"/>
      <c r="AA1109" s="336"/>
      <c r="AB1109" s="336"/>
      <c r="AC1109" s="336"/>
    </row>
    <row r="1110" spans="4:29">
      <c r="D1110" s="336"/>
      <c r="G1110" s="336"/>
      <c r="H1110" s="336"/>
      <c r="I1110" s="336"/>
      <c r="J1110" s="336"/>
      <c r="K1110" s="336"/>
      <c r="L1110" s="336"/>
      <c r="M1110" s="336"/>
      <c r="N1110" s="336"/>
      <c r="S1110" s="336"/>
      <c r="V1110" s="336"/>
      <c r="W1110" s="336"/>
      <c r="X1110" s="336"/>
      <c r="Y1110" s="336"/>
      <c r="Z1110" s="336"/>
      <c r="AA1110" s="336"/>
      <c r="AB1110" s="336"/>
      <c r="AC1110" s="336"/>
    </row>
    <row r="1111" spans="4:29">
      <c r="D1111" s="336"/>
      <c r="G1111" s="336"/>
      <c r="H1111" s="336"/>
      <c r="I1111" s="336"/>
      <c r="J1111" s="336"/>
      <c r="K1111" s="336"/>
      <c r="L1111" s="336"/>
      <c r="M1111" s="336"/>
      <c r="N1111" s="336"/>
      <c r="S1111" s="336"/>
      <c r="V1111" s="336"/>
      <c r="W1111" s="336"/>
      <c r="X1111" s="336"/>
      <c r="Y1111" s="336"/>
      <c r="Z1111" s="336"/>
      <c r="AA1111" s="336"/>
      <c r="AB1111" s="336"/>
      <c r="AC1111" s="336"/>
    </row>
    <row r="1112" spans="4:29">
      <c r="D1112" s="336"/>
      <c r="G1112" s="336"/>
      <c r="H1112" s="336"/>
      <c r="I1112" s="336"/>
      <c r="J1112" s="336"/>
      <c r="K1112" s="336"/>
      <c r="L1112" s="336"/>
      <c r="M1112" s="336"/>
      <c r="N1112" s="336"/>
      <c r="S1112" s="336"/>
      <c r="V1112" s="336"/>
      <c r="W1112" s="336"/>
      <c r="X1112" s="336"/>
      <c r="Y1112" s="336"/>
      <c r="Z1112" s="336"/>
      <c r="AA1112" s="336"/>
      <c r="AB1112" s="336"/>
      <c r="AC1112" s="336"/>
    </row>
    <row r="1113" spans="4:29">
      <c r="D1113" s="336"/>
      <c r="G1113" s="336"/>
      <c r="H1113" s="336"/>
      <c r="I1113" s="336"/>
      <c r="J1113" s="336"/>
      <c r="K1113" s="336"/>
      <c r="L1113" s="336"/>
      <c r="M1113" s="336"/>
      <c r="N1113" s="336"/>
      <c r="S1113" s="336"/>
      <c r="V1113" s="336"/>
      <c r="W1113" s="336"/>
      <c r="X1113" s="336"/>
      <c r="Y1113" s="336"/>
      <c r="Z1113" s="336"/>
      <c r="AA1113" s="336"/>
      <c r="AB1113" s="336"/>
      <c r="AC1113" s="336"/>
    </row>
    <row r="1114" spans="4:29">
      <c r="D1114" s="336"/>
      <c r="G1114" s="336"/>
      <c r="H1114" s="336"/>
      <c r="I1114" s="336"/>
      <c r="J1114" s="336"/>
      <c r="K1114" s="336"/>
      <c r="L1114" s="336"/>
      <c r="M1114" s="336"/>
      <c r="N1114" s="336"/>
      <c r="S1114" s="336"/>
      <c r="V1114" s="336"/>
      <c r="W1114" s="336"/>
      <c r="X1114" s="336"/>
      <c r="Y1114" s="336"/>
      <c r="Z1114" s="336"/>
      <c r="AA1114" s="336"/>
      <c r="AB1114" s="336"/>
      <c r="AC1114" s="336"/>
    </row>
    <row r="1115" spans="4:29">
      <c r="D1115" s="336"/>
      <c r="G1115" s="336"/>
      <c r="H1115" s="336"/>
      <c r="I1115" s="336"/>
      <c r="J1115" s="336"/>
      <c r="K1115" s="336"/>
      <c r="L1115" s="336"/>
      <c r="M1115" s="336"/>
      <c r="N1115" s="336"/>
      <c r="S1115" s="336"/>
      <c r="V1115" s="336"/>
      <c r="W1115" s="336"/>
      <c r="X1115" s="336"/>
      <c r="Y1115" s="336"/>
      <c r="Z1115" s="336"/>
      <c r="AA1115" s="336"/>
      <c r="AB1115" s="336"/>
      <c r="AC1115" s="336"/>
    </row>
    <row r="1116" spans="4:29">
      <c r="D1116" s="336"/>
      <c r="G1116" s="336"/>
      <c r="H1116" s="336"/>
      <c r="I1116" s="336"/>
      <c r="J1116" s="336"/>
      <c r="K1116" s="336"/>
      <c r="L1116" s="336"/>
      <c r="M1116" s="336"/>
      <c r="N1116" s="336"/>
      <c r="S1116" s="336"/>
      <c r="V1116" s="336"/>
      <c r="W1116" s="336"/>
      <c r="X1116" s="336"/>
      <c r="Y1116" s="336"/>
      <c r="Z1116" s="336"/>
      <c r="AA1116" s="336"/>
      <c r="AB1116" s="336"/>
      <c r="AC1116" s="336"/>
    </row>
    <row r="1117" spans="4:29">
      <c r="D1117" s="336"/>
      <c r="G1117" s="336"/>
      <c r="H1117" s="336"/>
      <c r="I1117" s="336"/>
      <c r="J1117" s="336"/>
      <c r="K1117" s="336"/>
      <c r="L1117" s="336"/>
      <c r="M1117" s="336"/>
      <c r="N1117" s="336"/>
      <c r="S1117" s="336"/>
      <c r="V1117" s="336"/>
      <c r="W1117" s="336"/>
      <c r="X1117" s="336"/>
      <c r="Y1117" s="336"/>
      <c r="Z1117" s="336"/>
      <c r="AA1117" s="336"/>
      <c r="AB1117" s="336"/>
      <c r="AC1117" s="336"/>
    </row>
    <row r="1118" spans="4:29">
      <c r="D1118" s="336"/>
      <c r="G1118" s="336"/>
      <c r="H1118" s="336"/>
      <c r="I1118" s="336"/>
      <c r="J1118" s="336"/>
      <c r="K1118" s="336"/>
      <c r="L1118" s="336"/>
      <c r="M1118" s="336"/>
      <c r="N1118" s="336"/>
      <c r="S1118" s="336"/>
      <c r="V1118" s="336"/>
      <c r="W1118" s="336"/>
      <c r="X1118" s="336"/>
      <c r="Y1118" s="336"/>
      <c r="Z1118" s="336"/>
      <c r="AA1118" s="336"/>
      <c r="AB1118" s="336"/>
      <c r="AC1118" s="336"/>
    </row>
    <row r="1119" spans="4:29">
      <c r="D1119" s="336"/>
      <c r="G1119" s="336"/>
      <c r="H1119" s="336"/>
      <c r="I1119" s="336"/>
      <c r="J1119" s="336"/>
      <c r="K1119" s="336"/>
      <c r="L1119" s="336"/>
      <c r="M1119" s="336"/>
      <c r="N1119" s="336"/>
      <c r="S1119" s="336"/>
      <c r="V1119" s="336"/>
      <c r="W1119" s="336"/>
      <c r="X1119" s="336"/>
      <c r="Y1119" s="336"/>
      <c r="Z1119" s="336"/>
      <c r="AA1119" s="336"/>
      <c r="AB1119" s="336"/>
      <c r="AC1119" s="336"/>
    </row>
    <row r="1120" spans="4:29">
      <c r="D1120" s="336"/>
      <c r="G1120" s="336"/>
      <c r="H1120" s="336"/>
      <c r="I1120" s="336"/>
      <c r="J1120" s="336"/>
      <c r="K1120" s="336"/>
      <c r="L1120" s="336"/>
      <c r="M1120" s="336"/>
      <c r="N1120" s="336"/>
      <c r="S1120" s="336"/>
      <c r="V1120" s="336"/>
      <c r="W1120" s="336"/>
      <c r="X1120" s="336"/>
      <c r="Y1120" s="336"/>
      <c r="Z1120" s="336"/>
      <c r="AA1120" s="336"/>
      <c r="AB1120" s="336"/>
      <c r="AC1120" s="336"/>
    </row>
    <row r="1121" spans="4:29">
      <c r="D1121" s="336"/>
      <c r="G1121" s="336"/>
      <c r="H1121" s="336"/>
      <c r="I1121" s="336"/>
      <c r="J1121" s="336"/>
      <c r="K1121" s="336"/>
      <c r="L1121" s="336"/>
      <c r="M1121" s="336"/>
      <c r="N1121" s="336"/>
      <c r="S1121" s="336"/>
      <c r="V1121" s="336"/>
      <c r="W1121" s="336"/>
      <c r="X1121" s="336"/>
      <c r="Y1121" s="336"/>
      <c r="Z1121" s="336"/>
      <c r="AA1121" s="336"/>
      <c r="AB1121" s="336"/>
      <c r="AC1121" s="336"/>
    </row>
    <row r="1122" spans="4:29">
      <c r="D1122" s="336"/>
      <c r="G1122" s="336"/>
      <c r="H1122" s="336"/>
      <c r="I1122" s="336"/>
      <c r="J1122" s="336"/>
      <c r="K1122" s="336"/>
      <c r="L1122" s="336"/>
      <c r="M1122" s="336"/>
      <c r="N1122" s="336"/>
      <c r="S1122" s="336"/>
      <c r="V1122" s="336"/>
      <c r="W1122" s="336"/>
      <c r="X1122" s="336"/>
      <c r="Y1122" s="336"/>
      <c r="Z1122" s="336"/>
      <c r="AA1122" s="336"/>
      <c r="AB1122" s="336"/>
      <c r="AC1122" s="336"/>
    </row>
    <row r="1123" spans="4:29">
      <c r="D1123" s="336"/>
      <c r="G1123" s="336"/>
      <c r="H1123" s="336"/>
      <c r="I1123" s="336"/>
      <c r="J1123" s="336"/>
      <c r="K1123" s="336"/>
      <c r="L1123" s="336"/>
      <c r="M1123" s="336"/>
      <c r="N1123" s="336"/>
      <c r="S1123" s="336"/>
      <c r="V1123" s="336"/>
      <c r="W1123" s="336"/>
      <c r="X1123" s="336"/>
      <c r="Y1123" s="336"/>
      <c r="Z1123" s="336"/>
      <c r="AA1123" s="336"/>
      <c r="AB1123" s="336"/>
      <c r="AC1123" s="336"/>
    </row>
    <row r="1124" spans="4:29">
      <c r="D1124" s="336"/>
      <c r="G1124" s="336"/>
      <c r="H1124" s="336"/>
      <c r="I1124" s="336"/>
      <c r="J1124" s="336"/>
      <c r="K1124" s="336"/>
      <c r="L1124" s="336"/>
      <c r="M1124" s="336"/>
      <c r="N1124" s="336"/>
      <c r="S1124" s="336"/>
      <c r="V1124" s="336"/>
      <c r="W1124" s="336"/>
      <c r="X1124" s="336"/>
      <c r="Y1124" s="336"/>
      <c r="Z1124" s="336"/>
      <c r="AA1124" s="336"/>
      <c r="AB1124" s="336"/>
      <c r="AC1124" s="336"/>
    </row>
    <row r="1125" spans="4:29">
      <c r="D1125" s="336"/>
      <c r="G1125" s="336"/>
      <c r="H1125" s="336"/>
      <c r="I1125" s="336"/>
      <c r="J1125" s="336"/>
      <c r="K1125" s="336"/>
      <c r="L1125" s="336"/>
      <c r="M1125" s="336"/>
      <c r="N1125" s="336"/>
      <c r="S1125" s="336"/>
      <c r="V1125" s="336"/>
      <c r="W1125" s="336"/>
      <c r="X1125" s="336"/>
      <c r="Y1125" s="336"/>
      <c r="Z1125" s="336"/>
      <c r="AA1125" s="336"/>
      <c r="AB1125" s="336"/>
      <c r="AC1125" s="336"/>
    </row>
    <row r="1126" spans="4:29">
      <c r="D1126" s="336"/>
      <c r="G1126" s="336"/>
      <c r="H1126" s="336"/>
      <c r="I1126" s="336"/>
      <c r="J1126" s="336"/>
      <c r="K1126" s="336"/>
      <c r="L1126" s="336"/>
      <c r="M1126" s="336"/>
      <c r="N1126" s="336"/>
      <c r="S1126" s="336"/>
      <c r="V1126" s="336"/>
      <c r="W1126" s="336"/>
      <c r="X1126" s="336"/>
      <c r="Y1126" s="336"/>
      <c r="Z1126" s="336"/>
      <c r="AA1126" s="336"/>
      <c r="AB1126" s="336"/>
      <c r="AC1126" s="336"/>
    </row>
    <row r="1127" spans="4:29">
      <c r="D1127" s="336"/>
      <c r="G1127" s="336"/>
      <c r="H1127" s="336"/>
      <c r="I1127" s="336"/>
      <c r="J1127" s="336"/>
      <c r="K1127" s="336"/>
      <c r="L1127" s="336"/>
      <c r="M1127" s="336"/>
      <c r="N1127" s="336"/>
      <c r="S1127" s="336"/>
      <c r="V1127" s="336"/>
      <c r="W1127" s="336"/>
      <c r="X1127" s="336"/>
      <c r="Y1127" s="336"/>
      <c r="Z1127" s="336"/>
      <c r="AA1127" s="336"/>
      <c r="AB1127" s="336"/>
      <c r="AC1127" s="336"/>
    </row>
    <row r="1128" spans="4:29">
      <c r="D1128" s="336"/>
      <c r="G1128" s="336"/>
      <c r="H1128" s="336"/>
      <c r="I1128" s="336"/>
      <c r="J1128" s="336"/>
      <c r="K1128" s="336"/>
      <c r="L1128" s="336"/>
      <c r="M1128" s="336"/>
      <c r="N1128" s="336"/>
      <c r="S1128" s="336"/>
      <c r="V1128" s="336"/>
      <c r="W1128" s="336"/>
      <c r="X1128" s="336"/>
      <c r="Y1128" s="336"/>
      <c r="Z1128" s="336"/>
      <c r="AA1128" s="336"/>
      <c r="AB1128" s="336"/>
      <c r="AC1128" s="336"/>
    </row>
    <row r="1129" spans="4:29">
      <c r="D1129" s="336"/>
      <c r="G1129" s="336"/>
      <c r="H1129" s="336"/>
      <c r="I1129" s="336"/>
      <c r="J1129" s="336"/>
      <c r="K1129" s="336"/>
      <c r="L1129" s="336"/>
      <c r="M1129" s="336"/>
      <c r="N1129" s="336"/>
      <c r="S1129" s="336"/>
      <c r="V1129" s="336"/>
      <c r="W1129" s="336"/>
      <c r="X1129" s="336"/>
      <c r="Y1129" s="336"/>
      <c r="Z1129" s="336"/>
      <c r="AA1129" s="336"/>
      <c r="AB1129" s="336"/>
      <c r="AC1129" s="336"/>
    </row>
    <row r="1130" spans="4:29">
      <c r="D1130" s="336"/>
      <c r="G1130" s="336"/>
      <c r="H1130" s="336"/>
      <c r="I1130" s="336"/>
      <c r="J1130" s="336"/>
      <c r="K1130" s="336"/>
      <c r="L1130" s="336"/>
      <c r="M1130" s="336"/>
      <c r="N1130" s="336"/>
      <c r="S1130" s="336"/>
      <c r="V1130" s="336"/>
      <c r="W1130" s="336"/>
      <c r="X1130" s="336"/>
      <c r="Y1130" s="336"/>
      <c r="Z1130" s="336"/>
      <c r="AA1130" s="336"/>
      <c r="AB1130" s="336"/>
      <c r="AC1130" s="336"/>
    </row>
    <row r="1131" spans="4:29">
      <c r="D1131" s="336"/>
      <c r="G1131" s="336"/>
      <c r="H1131" s="336"/>
      <c r="I1131" s="336"/>
      <c r="J1131" s="336"/>
      <c r="K1131" s="336"/>
      <c r="L1131" s="336"/>
      <c r="M1131" s="336"/>
      <c r="N1131" s="336"/>
      <c r="S1131" s="336"/>
      <c r="V1131" s="336"/>
      <c r="W1131" s="336"/>
      <c r="X1131" s="336"/>
      <c r="Y1131" s="336"/>
      <c r="Z1131" s="336"/>
      <c r="AA1131" s="336"/>
      <c r="AB1131" s="336"/>
      <c r="AC1131" s="336"/>
    </row>
    <row r="1132" spans="4:29">
      <c r="D1132" s="336"/>
      <c r="G1132" s="336"/>
      <c r="H1132" s="336"/>
      <c r="I1132" s="336"/>
      <c r="J1132" s="336"/>
      <c r="K1132" s="336"/>
      <c r="L1132" s="336"/>
      <c r="M1132" s="336"/>
      <c r="N1132" s="336"/>
      <c r="S1132" s="336"/>
      <c r="V1132" s="336"/>
      <c r="W1132" s="336"/>
      <c r="X1132" s="336"/>
      <c r="Y1132" s="336"/>
      <c r="Z1132" s="336"/>
      <c r="AA1132" s="336"/>
      <c r="AB1132" s="336"/>
      <c r="AC1132" s="336"/>
    </row>
    <row r="1133" spans="4:29">
      <c r="D1133" s="336"/>
      <c r="G1133" s="336"/>
      <c r="H1133" s="336"/>
      <c r="I1133" s="336"/>
      <c r="J1133" s="336"/>
      <c r="K1133" s="336"/>
      <c r="L1133" s="336"/>
      <c r="M1133" s="336"/>
      <c r="N1133" s="336"/>
      <c r="S1133" s="336"/>
      <c r="V1133" s="336"/>
      <c r="W1133" s="336"/>
      <c r="X1133" s="336"/>
      <c r="Y1133" s="336"/>
      <c r="Z1133" s="336"/>
      <c r="AA1133" s="336"/>
      <c r="AB1133" s="336"/>
      <c r="AC1133" s="336"/>
    </row>
    <row r="1134" spans="4:29">
      <c r="D1134" s="336"/>
      <c r="G1134" s="336"/>
      <c r="H1134" s="336"/>
      <c r="I1134" s="336"/>
      <c r="J1134" s="336"/>
      <c r="K1134" s="336"/>
      <c r="L1134" s="336"/>
      <c r="M1134" s="336"/>
      <c r="N1134" s="336"/>
      <c r="S1134" s="336"/>
      <c r="V1134" s="336"/>
      <c r="W1134" s="336"/>
      <c r="X1134" s="336"/>
      <c r="Y1134" s="336"/>
      <c r="Z1134" s="336"/>
      <c r="AA1134" s="336"/>
      <c r="AB1134" s="336"/>
      <c r="AC1134" s="336"/>
    </row>
    <row r="1135" spans="4:29">
      <c r="D1135" s="336"/>
      <c r="G1135" s="336"/>
      <c r="H1135" s="336"/>
      <c r="I1135" s="336"/>
      <c r="J1135" s="336"/>
      <c r="K1135" s="336"/>
      <c r="L1135" s="336"/>
      <c r="M1135" s="336"/>
      <c r="N1135" s="336"/>
      <c r="S1135" s="336"/>
      <c r="V1135" s="336"/>
      <c r="W1135" s="336"/>
      <c r="X1135" s="336"/>
      <c r="Y1135" s="336"/>
      <c r="Z1135" s="336"/>
      <c r="AA1135" s="336"/>
      <c r="AB1135" s="336"/>
      <c r="AC1135" s="336"/>
    </row>
    <row r="1136" spans="4:29">
      <c r="D1136" s="336"/>
      <c r="G1136" s="336"/>
      <c r="H1136" s="336"/>
      <c r="I1136" s="336"/>
      <c r="J1136" s="336"/>
      <c r="K1136" s="336"/>
      <c r="L1136" s="336"/>
      <c r="M1136" s="336"/>
      <c r="N1136" s="336"/>
      <c r="S1136" s="336"/>
      <c r="V1136" s="336"/>
      <c r="W1136" s="336"/>
      <c r="X1136" s="336"/>
      <c r="Y1136" s="336"/>
      <c r="Z1136" s="336"/>
      <c r="AA1136" s="336"/>
      <c r="AB1136" s="336"/>
      <c r="AC1136" s="336"/>
    </row>
    <row r="1137" spans="4:29">
      <c r="D1137" s="336"/>
      <c r="G1137" s="336"/>
      <c r="H1137" s="336"/>
      <c r="I1137" s="336"/>
      <c r="J1137" s="336"/>
      <c r="K1137" s="336"/>
      <c r="L1137" s="336"/>
      <c r="M1137" s="336"/>
      <c r="N1137" s="336"/>
      <c r="S1137" s="336"/>
      <c r="V1137" s="336"/>
      <c r="W1137" s="336"/>
      <c r="X1137" s="336"/>
      <c r="Y1137" s="336"/>
      <c r="Z1137" s="336"/>
      <c r="AA1137" s="336"/>
      <c r="AB1137" s="336"/>
      <c r="AC1137" s="336"/>
    </row>
    <row r="1138" spans="4:29">
      <c r="D1138" s="336"/>
      <c r="G1138" s="336"/>
      <c r="H1138" s="336"/>
      <c r="I1138" s="336"/>
      <c r="J1138" s="336"/>
      <c r="K1138" s="336"/>
      <c r="L1138" s="336"/>
      <c r="M1138" s="336"/>
      <c r="N1138" s="336"/>
      <c r="S1138" s="336"/>
      <c r="V1138" s="336"/>
      <c r="W1138" s="336"/>
      <c r="X1138" s="336"/>
      <c r="Y1138" s="336"/>
      <c r="Z1138" s="336"/>
      <c r="AA1138" s="336"/>
      <c r="AB1138" s="336"/>
      <c r="AC1138" s="336"/>
    </row>
    <row r="1139" spans="4:29">
      <c r="D1139" s="336"/>
      <c r="G1139" s="336"/>
      <c r="H1139" s="336"/>
      <c r="I1139" s="336"/>
      <c r="J1139" s="336"/>
      <c r="K1139" s="336"/>
      <c r="L1139" s="336"/>
      <c r="M1139" s="336"/>
      <c r="N1139" s="336"/>
      <c r="S1139" s="336"/>
      <c r="V1139" s="336"/>
      <c r="W1139" s="336"/>
      <c r="X1139" s="336"/>
      <c r="Y1139" s="336"/>
      <c r="Z1139" s="336"/>
      <c r="AA1139" s="336"/>
      <c r="AB1139" s="336"/>
      <c r="AC1139" s="336"/>
    </row>
    <row r="1140" spans="4:29">
      <c r="D1140" s="336"/>
      <c r="G1140" s="336"/>
      <c r="H1140" s="336"/>
      <c r="I1140" s="336"/>
      <c r="J1140" s="336"/>
      <c r="K1140" s="336"/>
      <c r="L1140" s="336"/>
      <c r="M1140" s="336"/>
      <c r="N1140" s="336"/>
      <c r="S1140" s="336"/>
      <c r="V1140" s="336"/>
      <c r="W1140" s="336"/>
      <c r="X1140" s="336"/>
      <c r="Y1140" s="336"/>
      <c r="Z1140" s="336"/>
      <c r="AA1140" s="336"/>
      <c r="AB1140" s="336"/>
      <c r="AC1140" s="336"/>
    </row>
    <row r="1141" spans="4:29">
      <c r="D1141" s="336"/>
      <c r="G1141" s="336"/>
      <c r="H1141" s="336"/>
      <c r="I1141" s="336"/>
      <c r="J1141" s="336"/>
      <c r="K1141" s="336"/>
      <c r="L1141" s="336"/>
      <c r="M1141" s="336"/>
      <c r="N1141" s="336"/>
      <c r="S1141" s="336"/>
      <c r="V1141" s="336"/>
      <c r="W1141" s="336"/>
      <c r="X1141" s="336"/>
      <c r="Y1141" s="336"/>
      <c r="Z1141" s="336"/>
      <c r="AA1141" s="336"/>
      <c r="AB1141" s="336"/>
      <c r="AC1141" s="336"/>
    </row>
    <row r="1142" spans="4:29">
      <c r="D1142" s="336"/>
      <c r="G1142" s="336"/>
      <c r="H1142" s="336"/>
      <c r="I1142" s="336"/>
      <c r="J1142" s="336"/>
      <c r="K1142" s="336"/>
      <c r="L1142" s="336"/>
      <c r="M1142" s="336"/>
      <c r="N1142" s="336"/>
      <c r="S1142" s="336"/>
      <c r="V1142" s="336"/>
      <c r="W1142" s="336"/>
      <c r="X1142" s="336"/>
      <c r="Y1142" s="336"/>
      <c r="Z1142" s="336"/>
      <c r="AA1142" s="336"/>
      <c r="AB1142" s="336"/>
      <c r="AC1142" s="336"/>
    </row>
    <row r="1143" spans="4:29">
      <c r="D1143" s="336"/>
      <c r="G1143" s="336"/>
      <c r="H1143" s="336"/>
      <c r="I1143" s="336"/>
      <c r="J1143" s="336"/>
      <c r="K1143" s="336"/>
      <c r="L1143" s="336"/>
      <c r="M1143" s="336"/>
      <c r="N1143" s="336"/>
      <c r="S1143" s="336"/>
      <c r="V1143" s="336"/>
      <c r="W1143" s="336"/>
      <c r="X1143" s="336"/>
      <c r="Y1143" s="336"/>
      <c r="Z1143" s="336"/>
      <c r="AA1143" s="336"/>
      <c r="AB1143" s="336"/>
      <c r="AC1143" s="336"/>
    </row>
    <row r="1144" spans="4:29">
      <c r="D1144" s="336"/>
      <c r="G1144" s="336"/>
      <c r="H1144" s="336"/>
      <c r="I1144" s="336"/>
      <c r="J1144" s="336"/>
      <c r="K1144" s="336"/>
      <c r="L1144" s="336"/>
      <c r="M1144" s="336"/>
      <c r="N1144" s="336"/>
      <c r="S1144" s="336"/>
      <c r="V1144" s="336"/>
      <c r="W1144" s="336"/>
      <c r="X1144" s="336"/>
      <c r="Y1144" s="336"/>
      <c r="Z1144" s="336"/>
      <c r="AA1144" s="336"/>
      <c r="AB1144" s="336"/>
      <c r="AC1144" s="336"/>
    </row>
    <row r="1145" spans="4:29">
      <c r="D1145" s="336"/>
      <c r="G1145" s="336"/>
      <c r="H1145" s="336"/>
      <c r="I1145" s="336"/>
      <c r="J1145" s="336"/>
      <c r="K1145" s="336"/>
      <c r="L1145" s="336"/>
      <c r="M1145" s="336"/>
      <c r="N1145" s="336"/>
      <c r="S1145" s="336"/>
      <c r="V1145" s="336"/>
      <c r="W1145" s="336"/>
      <c r="X1145" s="336"/>
      <c r="Y1145" s="336"/>
      <c r="Z1145" s="336"/>
      <c r="AA1145" s="336"/>
      <c r="AB1145" s="336"/>
      <c r="AC1145" s="336"/>
    </row>
    <row r="1146" spans="4:29">
      <c r="D1146" s="336"/>
      <c r="G1146" s="336"/>
      <c r="H1146" s="336"/>
      <c r="I1146" s="336"/>
      <c r="J1146" s="336"/>
      <c r="K1146" s="336"/>
      <c r="L1146" s="336"/>
      <c r="M1146" s="336"/>
      <c r="N1146" s="336"/>
      <c r="S1146" s="336"/>
      <c r="V1146" s="336"/>
      <c r="W1146" s="336"/>
      <c r="X1146" s="336"/>
      <c r="Y1146" s="336"/>
      <c r="Z1146" s="336"/>
      <c r="AA1146" s="336"/>
      <c r="AB1146" s="336"/>
      <c r="AC1146" s="336"/>
    </row>
    <row r="1147" spans="4:29">
      <c r="D1147" s="336"/>
      <c r="G1147" s="336"/>
      <c r="H1147" s="336"/>
      <c r="I1147" s="336"/>
      <c r="J1147" s="336"/>
      <c r="K1147" s="336"/>
      <c r="L1147" s="336"/>
      <c r="M1147" s="336"/>
      <c r="N1147" s="336"/>
      <c r="S1147" s="336"/>
      <c r="V1147" s="336"/>
      <c r="W1147" s="336"/>
      <c r="X1147" s="336"/>
      <c r="Y1147" s="336"/>
      <c r="Z1147" s="336"/>
      <c r="AA1147" s="336"/>
      <c r="AB1147" s="336"/>
      <c r="AC1147" s="336"/>
    </row>
    <row r="1148" spans="4:29">
      <c r="D1148" s="336"/>
      <c r="G1148" s="336"/>
      <c r="H1148" s="336"/>
      <c r="I1148" s="336"/>
      <c r="J1148" s="336"/>
      <c r="K1148" s="336"/>
      <c r="L1148" s="336"/>
      <c r="M1148" s="336"/>
      <c r="N1148" s="336"/>
      <c r="S1148" s="336"/>
      <c r="V1148" s="336"/>
      <c r="W1148" s="336"/>
      <c r="X1148" s="336"/>
      <c r="Y1148" s="336"/>
      <c r="Z1148" s="336"/>
      <c r="AA1148" s="336"/>
      <c r="AB1148" s="336"/>
      <c r="AC1148" s="336"/>
    </row>
    <row r="1149" spans="4:29">
      <c r="D1149" s="336"/>
      <c r="G1149" s="336"/>
      <c r="H1149" s="336"/>
      <c r="I1149" s="336"/>
      <c r="J1149" s="336"/>
      <c r="K1149" s="336"/>
      <c r="L1149" s="336"/>
      <c r="M1149" s="336"/>
      <c r="N1149" s="336"/>
      <c r="S1149" s="336"/>
      <c r="V1149" s="336"/>
      <c r="W1149" s="336"/>
      <c r="X1149" s="336"/>
      <c r="Y1149" s="336"/>
      <c r="Z1149" s="336"/>
      <c r="AA1149" s="336"/>
      <c r="AB1149" s="336"/>
      <c r="AC1149" s="336"/>
    </row>
    <row r="1150" spans="4:29">
      <c r="D1150" s="336"/>
      <c r="G1150" s="336"/>
      <c r="H1150" s="336"/>
      <c r="I1150" s="336"/>
      <c r="J1150" s="336"/>
      <c r="K1150" s="336"/>
      <c r="L1150" s="336"/>
      <c r="M1150" s="336"/>
      <c r="N1150" s="336"/>
      <c r="S1150" s="336"/>
      <c r="V1150" s="336"/>
      <c r="W1150" s="336"/>
      <c r="X1150" s="336"/>
      <c r="Y1150" s="336"/>
      <c r="Z1150" s="336"/>
      <c r="AA1150" s="336"/>
      <c r="AB1150" s="336"/>
      <c r="AC1150" s="336"/>
    </row>
    <row r="1151" spans="4:29">
      <c r="D1151" s="336"/>
      <c r="G1151" s="336"/>
      <c r="H1151" s="336"/>
      <c r="I1151" s="336"/>
      <c r="J1151" s="336"/>
      <c r="K1151" s="336"/>
      <c r="L1151" s="336"/>
      <c r="M1151" s="336"/>
      <c r="N1151" s="336"/>
      <c r="S1151" s="336"/>
      <c r="V1151" s="336"/>
      <c r="W1151" s="336"/>
      <c r="X1151" s="336"/>
      <c r="Y1151" s="336"/>
      <c r="Z1151" s="336"/>
      <c r="AA1151" s="336"/>
      <c r="AB1151" s="336"/>
      <c r="AC1151" s="336"/>
    </row>
    <row r="1152" spans="4:29">
      <c r="D1152" s="336"/>
      <c r="G1152" s="336"/>
      <c r="H1152" s="336"/>
      <c r="I1152" s="336"/>
      <c r="J1152" s="336"/>
      <c r="K1152" s="336"/>
      <c r="L1152" s="336"/>
      <c r="M1152" s="336"/>
      <c r="N1152" s="336"/>
      <c r="S1152" s="336"/>
      <c r="V1152" s="336"/>
      <c r="W1152" s="336"/>
      <c r="X1152" s="336"/>
      <c r="Y1152" s="336"/>
      <c r="Z1152" s="336"/>
      <c r="AA1152" s="336"/>
      <c r="AB1152" s="336"/>
      <c r="AC1152" s="336"/>
    </row>
    <row r="1153" spans="4:29">
      <c r="D1153" s="336"/>
      <c r="G1153" s="336"/>
      <c r="H1153" s="336"/>
      <c r="I1153" s="336"/>
      <c r="J1153" s="336"/>
      <c r="K1153" s="336"/>
      <c r="L1153" s="336"/>
      <c r="M1153" s="336"/>
      <c r="N1153" s="336"/>
      <c r="S1153" s="336"/>
      <c r="V1153" s="336"/>
      <c r="W1153" s="336"/>
      <c r="X1153" s="336"/>
      <c r="Y1153" s="336"/>
      <c r="Z1153" s="336"/>
      <c r="AA1153" s="336"/>
      <c r="AB1153" s="336"/>
      <c r="AC1153" s="336"/>
    </row>
    <row r="1154" spans="4:29">
      <c r="D1154" s="336"/>
      <c r="G1154" s="336"/>
      <c r="H1154" s="336"/>
      <c r="I1154" s="336"/>
      <c r="J1154" s="336"/>
      <c r="K1154" s="336"/>
      <c r="L1154" s="336"/>
      <c r="M1154" s="336"/>
      <c r="N1154" s="336"/>
      <c r="S1154" s="336"/>
      <c r="V1154" s="336"/>
      <c r="W1154" s="336"/>
      <c r="X1154" s="336"/>
      <c r="Y1154" s="336"/>
      <c r="Z1154" s="336"/>
      <c r="AA1154" s="336"/>
      <c r="AB1154" s="336"/>
      <c r="AC1154" s="336"/>
    </row>
    <row r="1155" spans="4:29">
      <c r="D1155" s="336"/>
      <c r="G1155" s="336"/>
      <c r="H1155" s="336"/>
      <c r="I1155" s="336"/>
      <c r="J1155" s="336"/>
      <c r="K1155" s="336"/>
      <c r="L1155" s="336"/>
      <c r="M1155" s="336"/>
      <c r="N1155" s="336"/>
      <c r="S1155" s="336"/>
      <c r="V1155" s="336"/>
      <c r="W1155" s="336"/>
      <c r="X1155" s="336"/>
      <c r="Y1155" s="336"/>
      <c r="Z1155" s="336"/>
      <c r="AA1155" s="336"/>
      <c r="AB1155" s="336"/>
      <c r="AC1155" s="336"/>
    </row>
    <row r="1156" spans="4:29">
      <c r="D1156" s="336"/>
      <c r="G1156" s="336"/>
      <c r="H1156" s="336"/>
      <c r="I1156" s="336"/>
      <c r="J1156" s="336"/>
      <c r="K1156" s="336"/>
      <c r="L1156" s="336"/>
      <c r="M1156" s="336"/>
      <c r="N1156" s="336"/>
      <c r="S1156" s="336"/>
      <c r="V1156" s="336"/>
      <c r="W1156" s="336"/>
      <c r="X1156" s="336"/>
      <c r="Y1156" s="336"/>
      <c r="Z1156" s="336"/>
      <c r="AA1156" s="336"/>
      <c r="AB1156" s="336"/>
      <c r="AC1156" s="336"/>
    </row>
    <row r="1157" spans="4:29">
      <c r="D1157" s="336"/>
      <c r="G1157" s="336"/>
      <c r="H1157" s="336"/>
      <c r="I1157" s="336"/>
      <c r="J1157" s="336"/>
      <c r="K1157" s="336"/>
      <c r="L1157" s="336"/>
      <c r="M1157" s="336"/>
      <c r="N1157" s="336"/>
      <c r="S1157" s="336"/>
      <c r="V1157" s="336"/>
      <c r="W1157" s="336"/>
      <c r="X1157" s="336"/>
      <c r="Y1157" s="336"/>
      <c r="Z1157" s="336"/>
      <c r="AA1157" s="336"/>
      <c r="AB1157" s="336"/>
      <c r="AC1157" s="336"/>
    </row>
    <row r="1158" spans="4:29">
      <c r="D1158" s="336"/>
      <c r="G1158" s="336"/>
      <c r="H1158" s="336"/>
      <c r="I1158" s="336"/>
      <c r="J1158" s="336"/>
      <c r="K1158" s="336"/>
      <c r="L1158" s="336"/>
      <c r="M1158" s="336"/>
      <c r="N1158" s="336"/>
      <c r="S1158" s="336"/>
      <c r="V1158" s="336"/>
      <c r="W1158" s="336"/>
      <c r="X1158" s="336"/>
      <c r="Y1158" s="336"/>
      <c r="Z1158" s="336"/>
      <c r="AA1158" s="336"/>
      <c r="AB1158" s="336"/>
      <c r="AC1158" s="336"/>
    </row>
    <row r="1159" spans="4:29">
      <c r="D1159" s="336"/>
      <c r="G1159" s="336"/>
      <c r="H1159" s="336"/>
      <c r="I1159" s="336"/>
      <c r="J1159" s="336"/>
      <c r="K1159" s="336"/>
      <c r="L1159" s="336"/>
      <c r="M1159" s="336"/>
      <c r="N1159" s="336"/>
      <c r="S1159" s="336"/>
      <c r="V1159" s="336"/>
      <c r="W1159" s="336"/>
      <c r="X1159" s="336"/>
      <c r="Y1159" s="336"/>
      <c r="Z1159" s="336"/>
      <c r="AA1159" s="336"/>
      <c r="AB1159" s="336"/>
      <c r="AC1159" s="336"/>
    </row>
    <row r="1160" spans="4:29">
      <c r="D1160" s="336"/>
      <c r="G1160" s="336"/>
      <c r="H1160" s="336"/>
      <c r="I1160" s="336"/>
      <c r="J1160" s="336"/>
      <c r="K1160" s="336"/>
      <c r="L1160" s="336"/>
      <c r="M1160" s="336"/>
      <c r="N1160" s="336"/>
      <c r="S1160" s="336"/>
      <c r="V1160" s="336"/>
      <c r="W1160" s="336"/>
      <c r="X1160" s="336"/>
      <c r="Y1160" s="336"/>
      <c r="Z1160" s="336"/>
      <c r="AA1160" s="336"/>
      <c r="AB1160" s="336"/>
      <c r="AC1160" s="336"/>
    </row>
    <row r="1161" spans="4:29">
      <c r="D1161" s="336"/>
      <c r="G1161" s="336"/>
      <c r="H1161" s="336"/>
      <c r="I1161" s="336"/>
      <c r="J1161" s="336"/>
      <c r="K1161" s="336"/>
      <c r="L1161" s="336"/>
      <c r="M1161" s="336"/>
      <c r="N1161" s="336"/>
      <c r="S1161" s="336"/>
      <c r="V1161" s="336"/>
      <c r="W1161" s="336"/>
      <c r="X1161" s="336"/>
      <c r="Y1161" s="336"/>
      <c r="Z1161" s="336"/>
      <c r="AA1161" s="336"/>
      <c r="AB1161" s="336"/>
      <c r="AC1161" s="336"/>
    </row>
    <row r="1162" spans="4:29">
      <c r="D1162" s="336"/>
      <c r="G1162" s="336"/>
      <c r="H1162" s="336"/>
      <c r="I1162" s="336"/>
      <c r="J1162" s="336"/>
      <c r="K1162" s="336"/>
      <c r="L1162" s="336"/>
      <c r="M1162" s="336"/>
      <c r="N1162" s="336"/>
      <c r="S1162" s="336"/>
      <c r="V1162" s="336"/>
      <c r="W1162" s="336"/>
      <c r="X1162" s="336"/>
      <c r="Y1162" s="336"/>
      <c r="Z1162" s="336"/>
      <c r="AA1162" s="336"/>
      <c r="AB1162" s="336"/>
      <c r="AC1162" s="336"/>
    </row>
    <row r="1163" spans="4:29">
      <c r="D1163" s="336"/>
      <c r="G1163" s="336"/>
      <c r="H1163" s="336"/>
      <c r="I1163" s="336"/>
      <c r="J1163" s="336"/>
      <c r="K1163" s="336"/>
      <c r="L1163" s="336"/>
      <c r="M1163" s="336"/>
      <c r="N1163" s="336"/>
      <c r="S1163" s="336"/>
      <c r="V1163" s="336"/>
      <c r="W1163" s="336"/>
      <c r="X1163" s="336"/>
      <c r="Y1163" s="336"/>
      <c r="Z1163" s="336"/>
      <c r="AA1163" s="336"/>
      <c r="AB1163" s="336"/>
      <c r="AC1163" s="336"/>
    </row>
    <row r="1164" spans="4:29">
      <c r="D1164" s="336"/>
      <c r="G1164" s="336"/>
      <c r="H1164" s="336"/>
      <c r="I1164" s="336"/>
      <c r="J1164" s="336"/>
      <c r="K1164" s="336"/>
      <c r="L1164" s="336"/>
      <c r="M1164" s="336"/>
      <c r="N1164" s="336"/>
      <c r="S1164" s="336"/>
      <c r="V1164" s="336"/>
      <c r="W1164" s="336"/>
      <c r="X1164" s="336"/>
      <c r="Y1164" s="336"/>
      <c r="Z1164" s="336"/>
      <c r="AA1164" s="336"/>
      <c r="AB1164" s="336"/>
      <c r="AC1164" s="336"/>
    </row>
    <row r="1165" spans="4:29">
      <c r="D1165" s="336"/>
      <c r="G1165" s="336"/>
      <c r="H1165" s="336"/>
      <c r="I1165" s="336"/>
      <c r="J1165" s="336"/>
      <c r="K1165" s="336"/>
      <c r="L1165" s="336"/>
      <c r="M1165" s="336"/>
      <c r="N1165" s="336"/>
      <c r="S1165" s="336"/>
      <c r="V1165" s="336"/>
      <c r="W1165" s="336"/>
      <c r="X1165" s="336"/>
      <c r="Y1165" s="336"/>
      <c r="Z1165" s="336"/>
      <c r="AA1165" s="336"/>
      <c r="AB1165" s="336"/>
      <c r="AC1165" s="336"/>
    </row>
    <row r="1166" spans="4:29">
      <c r="D1166" s="336"/>
      <c r="G1166" s="336"/>
      <c r="H1166" s="336"/>
      <c r="I1166" s="336"/>
      <c r="J1166" s="336"/>
      <c r="K1166" s="336"/>
      <c r="L1166" s="336"/>
      <c r="M1166" s="336"/>
      <c r="N1166" s="336"/>
      <c r="S1166" s="336"/>
      <c r="V1166" s="336"/>
      <c r="W1166" s="336"/>
      <c r="X1166" s="336"/>
      <c r="Y1166" s="336"/>
      <c r="Z1166" s="336"/>
      <c r="AA1166" s="336"/>
      <c r="AB1166" s="336"/>
      <c r="AC1166" s="336"/>
    </row>
    <row r="1167" spans="4:29">
      <c r="D1167" s="336"/>
      <c r="G1167" s="336"/>
      <c r="H1167" s="336"/>
      <c r="I1167" s="336"/>
      <c r="J1167" s="336"/>
      <c r="K1167" s="336"/>
      <c r="L1167" s="336"/>
      <c r="M1167" s="336"/>
      <c r="N1167" s="336"/>
      <c r="S1167" s="336"/>
      <c r="V1167" s="336"/>
      <c r="W1167" s="336"/>
      <c r="X1167" s="336"/>
      <c r="Y1167" s="336"/>
      <c r="Z1167" s="336"/>
      <c r="AA1167" s="336"/>
      <c r="AB1167" s="336"/>
      <c r="AC1167" s="336"/>
    </row>
    <row r="1168" spans="4:29">
      <c r="D1168" s="336"/>
      <c r="G1168" s="336"/>
      <c r="H1168" s="336"/>
      <c r="I1168" s="336"/>
      <c r="J1168" s="336"/>
      <c r="K1168" s="336"/>
      <c r="L1168" s="336"/>
      <c r="M1168" s="336"/>
      <c r="N1168" s="336"/>
      <c r="S1168" s="336"/>
      <c r="V1168" s="336"/>
      <c r="W1168" s="336"/>
      <c r="X1168" s="336"/>
      <c r="Y1168" s="336"/>
      <c r="Z1168" s="336"/>
      <c r="AA1168" s="336"/>
      <c r="AB1168" s="336"/>
      <c r="AC1168" s="336"/>
    </row>
    <row r="1169" spans="4:29">
      <c r="D1169" s="336"/>
      <c r="G1169" s="336"/>
      <c r="H1169" s="336"/>
      <c r="I1169" s="336"/>
      <c r="J1169" s="336"/>
      <c r="K1169" s="336"/>
      <c r="L1169" s="336"/>
      <c r="M1169" s="336"/>
      <c r="N1169" s="336"/>
      <c r="S1169" s="336"/>
      <c r="V1169" s="336"/>
      <c r="W1169" s="336"/>
      <c r="X1169" s="336"/>
      <c r="Y1169" s="336"/>
      <c r="Z1169" s="336"/>
      <c r="AA1169" s="336"/>
      <c r="AB1169" s="336"/>
      <c r="AC1169" s="336"/>
    </row>
    <row r="1170" spans="4:29">
      <c r="D1170" s="336"/>
      <c r="G1170" s="336"/>
      <c r="H1170" s="336"/>
      <c r="I1170" s="336"/>
      <c r="J1170" s="336"/>
      <c r="K1170" s="336"/>
      <c r="L1170" s="336"/>
      <c r="M1170" s="336"/>
      <c r="N1170" s="336"/>
      <c r="S1170" s="336"/>
      <c r="V1170" s="336"/>
      <c r="W1170" s="336"/>
      <c r="X1170" s="336"/>
      <c r="Y1170" s="336"/>
      <c r="Z1170" s="336"/>
      <c r="AA1170" s="336"/>
      <c r="AB1170" s="336"/>
      <c r="AC1170" s="336"/>
    </row>
    <row r="1171" spans="4:29">
      <c r="D1171" s="336"/>
      <c r="G1171" s="336"/>
      <c r="H1171" s="336"/>
      <c r="I1171" s="336"/>
      <c r="J1171" s="336"/>
      <c r="K1171" s="336"/>
      <c r="L1171" s="336"/>
      <c r="M1171" s="336"/>
      <c r="N1171" s="336"/>
      <c r="S1171" s="336"/>
      <c r="V1171" s="336"/>
      <c r="W1171" s="336"/>
      <c r="X1171" s="336"/>
      <c r="Y1171" s="336"/>
      <c r="Z1171" s="336"/>
      <c r="AA1171" s="336"/>
      <c r="AB1171" s="336"/>
      <c r="AC1171" s="336"/>
    </row>
    <row r="1172" spans="4:29">
      <c r="D1172" s="336"/>
      <c r="G1172" s="336"/>
      <c r="H1172" s="336"/>
      <c r="I1172" s="336"/>
      <c r="J1172" s="336"/>
      <c r="K1172" s="336"/>
      <c r="L1172" s="336"/>
      <c r="M1172" s="336"/>
      <c r="N1172" s="336"/>
      <c r="S1172" s="336"/>
      <c r="V1172" s="336"/>
      <c r="W1172" s="336"/>
      <c r="X1172" s="336"/>
      <c r="Y1172" s="336"/>
      <c r="Z1172" s="336"/>
      <c r="AA1172" s="336"/>
      <c r="AB1172" s="336"/>
      <c r="AC1172" s="336"/>
    </row>
    <row r="1173" spans="4:29">
      <c r="D1173" s="336"/>
      <c r="G1173" s="336"/>
      <c r="H1173" s="336"/>
      <c r="I1173" s="336"/>
      <c r="J1173" s="336"/>
      <c r="K1173" s="336"/>
      <c r="L1173" s="336"/>
      <c r="M1173" s="336"/>
      <c r="N1173" s="336"/>
      <c r="S1173" s="336"/>
      <c r="V1173" s="336"/>
      <c r="W1173" s="336"/>
      <c r="X1173" s="336"/>
      <c r="Y1173" s="336"/>
      <c r="Z1173" s="336"/>
      <c r="AA1173" s="336"/>
      <c r="AB1173" s="336"/>
      <c r="AC1173" s="336"/>
    </row>
    <row r="1174" spans="4:29">
      <c r="D1174" s="336"/>
      <c r="G1174" s="336"/>
      <c r="H1174" s="336"/>
      <c r="I1174" s="336"/>
      <c r="J1174" s="336"/>
      <c r="K1174" s="336"/>
      <c r="L1174" s="336"/>
      <c r="M1174" s="336"/>
      <c r="N1174" s="336"/>
      <c r="S1174" s="336"/>
      <c r="V1174" s="336"/>
      <c r="W1174" s="336"/>
      <c r="X1174" s="336"/>
      <c r="Y1174" s="336"/>
      <c r="Z1174" s="336"/>
      <c r="AA1174" s="336"/>
      <c r="AB1174" s="336"/>
      <c r="AC1174" s="336"/>
    </row>
    <row r="1175" spans="4:29">
      <c r="D1175" s="336"/>
      <c r="G1175" s="336"/>
      <c r="H1175" s="336"/>
      <c r="I1175" s="336"/>
      <c r="J1175" s="336"/>
      <c r="K1175" s="336"/>
      <c r="L1175" s="336"/>
      <c r="M1175" s="336"/>
      <c r="N1175" s="336"/>
      <c r="S1175" s="336"/>
      <c r="V1175" s="336"/>
      <c r="W1175" s="336"/>
      <c r="X1175" s="336"/>
      <c r="Y1175" s="336"/>
      <c r="Z1175" s="336"/>
      <c r="AA1175" s="336"/>
      <c r="AB1175" s="336"/>
      <c r="AC1175" s="336"/>
    </row>
    <row r="1176" spans="4:29">
      <c r="D1176" s="336"/>
      <c r="G1176" s="336"/>
      <c r="H1176" s="336"/>
      <c r="I1176" s="336"/>
      <c r="J1176" s="336"/>
      <c r="K1176" s="336"/>
      <c r="L1176" s="336"/>
      <c r="M1176" s="336"/>
      <c r="N1176" s="336"/>
      <c r="S1176" s="336"/>
      <c r="V1176" s="336"/>
      <c r="W1176" s="336"/>
      <c r="X1176" s="336"/>
      <c r="Y1176" s="336"/>
      <c r="Z1176" s="336"/>
      <c r="AA1176" s="336"/>
      <c r="AB1176" s="336"/>
      <c r="AC1176" s="336"/>
    </row>
    <row r="1177" spans="4:29">
      <c r="D1177" s="336"/>
      <c r="G1177" s="336"/>
      <c r="H1177" s="336"/>
      <c r="I1177" s="336"/>
      <c r="J1177" s="336"/>
      <c r="K1177" s="336"/>
      <c r="L1177" s="336"/>
      <c r="M1177" s="336"/>
      <c r="N1177" s="336"/>
      <c r="S1177" s="336"/>
      <c r="V1177" s="336"/>
      <c r="W1177" s="336"/>
      <c r="X1177" s="336"/>
      <c r="Y1177" s="336"/>
      <c r="Z1177" s="336"/>
      <c r="AA1177" s="336"/>
      <c r="AB1177" s="336"/>
      <c r="AC1177" s="336"/>
    </row>
    <row r="1178" spans="4:29">
      <c r="D1178" s="336"/>
      <c r="G1178" s="336"/>
      <c r="H1178" s="336"/>
      <c r="I1178" s="336"/>
      <c r="J1178" s="336"/>
      <c r="K1178" s="336"/>
      <c r="L1178" s="336"/>
      <c r="M1178" s="336"/>
      <c r="N1178" s="336"/>
      <c r="S1178" s="336"/>
      <c r="V1178" s="336"/>
      <c r="W1178" s="336"/>
      <c r="X1178" s="336"/>
      <c r="Y1178" s="336"/>
      <c r="Z1178" s="336"/>
      <c r="AA1178" s="336"/>
      <c r="AB1178" s="336"/>
      <c r="AC1178" s="336"/>
    </row>
    <row r="1179" spans="4:29">
      <c r="D1179" s="336"/>
      <c r="G1179" s="336"/>
      <c r="H1179" s="336"/>
      <c r="I1179" s="336"/>
      <c r="J1179" s="336"/>
      <c r="K1179" s="336"/>
      <c r="L1179" s="336"/>
      <c r="M1179" s="336"/>
      <c r="N1179" s="336"/>
      <c r="S1179" s="336"/>
      <c r="V1179" s="336"/>
      <c r="W1179" s="336"/>
      <c r="X1179" s="336"/>
      <c r="Y1179" s="336"/>
      <c r="Z1179" s="336"/>
      <c r="AA1179" s="336"/>
      <c r="AB1179" s="336"/>
      <c r="AC1179" s="336"/>
    </row>
    <row r="1180" spans="4:29">
      <c r="D1180" s="336"/>
      <c r="G1180" s="336"/>
      <c r="H1180" s="336"/>
      <c r="I1180" s="336"/>
      <c r="J1180" s="336"/>
      <c r="K1180" s="336"/>
      <c r="L1180" s="336"/>
      <c r="M1180" s="336"/>
      <c r="N1180" s="336"/>
      <c r="S1180" s="336"/>
      <c r="V1180" s="336"/>
      <c r="W1180" s="336"/>
      <c r="X1180" s="336"/>
      <c r="Y1180" s="336"/>
      <c r="Z1180" s="336"/>
      <c r="AA1180" s="336"/>
      <c r="AB1180" s="336"/>
      <c r="AC1180" s="336"/>
    </row>
    <row r="1181" spans="4:29">
      <c r="D1181" s="336"/>
      <c r="G1181" s="336"/>
      <c r="H1181" s="336"/>
      <c r="I1181" s="336"/>
      <c r="J1181" s="336"/>
      <c r="K1181" s="336"/>
      <c r="L1181" s="336"/>
      <c r="M1181" s="336"/>
      <c r="N1181" s="336"/>
      <c r="S1181" s="336"/>
      <c r="V1181" s="336"/>
      <c r="W1181" s="336"/>
      <c r="X1181" s="336"/>
      <c r="Y1181" s="336"/>
      <c r="Z1181" s="336"/>
      <c r="AA1181" s="336"/>
      <c r="AB1181" s="336"/>
      <c r="AC1181" s="336"/>
    </row>
    <row r="1182" spans="4:29">
      <c r="D1182" s="336"/>
      <c r="G1182" s="336"/>
      <c r="H1182" s="336"/>
      <c r="I1182" s="336"/>
      <c r="J1182" s="336"/>
      <c r="K1182" s="336"/>
      <c r="L1182" s="336"/>
      <c r="M1182" s="336"/>
      <c r="N1182" s="336"/>
      <c r="S1182" s="336"/>
      <c r="V1182" s="336"/>
      <c r="W1182" s="336"/>
      <c r="X1182" s="336"/>
      <c r="Y1182" s="336"/>
      <c r="Z1182" s="336"/>
      <c r="AA1182" s="336"/>
      <c r="AB1182" s="336"/>
      <c r="AC1182" s="336"/>
    </row>
    <row r="1183" spans="4:29">
      <c r="D1183" s="336"/>
      <c r="G1183" s="336"/>
      <c r="H1183" s="336"/>
      <c r="I1183" s="336"/>
      <c r="J1183" s="336"/>
      <c r="K1183" s="336"/>
      <c r="L1183" s="336"/>
      <c r="M1183" s="336"/>
      <c r="N1183" s="336"/>
      <c r="S1183" s="336"/>
      <c r="V1183" s="336"/>
      <c r="W1183" s="336"/>
      <c r="X1183" s="336"/>
      <c r="Y1183" s="336"/>
      <c r="Z1183" s="336"/>
      <c r="AA1183" s="336"/>
      <c r="AB1183" s="336"/>
      <c r="AC1183" s="336"/>
    </row>
    <row r="1184" spans="4:29">
      <c r="D1184" s="336"/>
      <c r="G1184" s="336"/>
      <c r="H1184" s="336"/>
      <c r="I1184" s="336"/>
      <c r="J1184" s="336"/>
      <c r="K1184" s="336"/>
      <c r="L1184" s="336"/>
      <c r="M1184" s="336"/>
      <c r="N1184" s="336"/>
      <c r="S1184" s="336"/>
      <c r="V1184" s="336"/>
      <c r="W1184" s="336"/>
      <c r="X1184" s="336"/>
      <c r="Y1184" s="336"/>
      <c r="Z1184" s="336"/>
      <c r="AA1184" s="336"/>
      <c r="AB1184" s="336"/>
      <c r="AC1184" s="336"/>
    </row>
    <row r="1185" spans="4:29">
      <c r="D1185" s="336"/>
      <c r="G1185" s="336"/>
      <c r="H1185" s="336"/>
      <c r="I1185" s="336"/>
      <c r="J1185" s="336"/>
      <c r="K1185" s="336"/>
      <c r="L1185" s="336"/>
      <c r="M1185" s="336"/>
      <c r="N1185" s="336"/>
      <c r="S1185" s="336"/>
      <c r="V1185" s="336"/>
      <c r="W1185" s="336"/>
      <c r="X1185" s="336"/>
      <c r="Y1185" s="336"/>
      <c r="Z1185" s="336"/>
      <c r="AA1185" s="336"/>
      <c r="AB1185" s="336"/>
      <c r="AC1185" s="336"/>
    </row>
    <row r="1186" spans="4:29">
      <c r="D1186" s="336"/>
      <c r="G1186" s="336"/>
      <c r="H1186" s="336"/>
      <c r="I1186" s="336"/>
      <c r="J1186" s="336"/>
      <c r="K1186" s="336"/>
      <c r="L1186" s="336"/>
      <c r="M1186" s="336"/>
      <c r="N1186" s="336"/>
      <c r="S1186" s="336"/>
      <c r="V1186" s="336"/>
      <c r="W1186" s="336"/>
      <c r="X1186" s="336"/>
      <c r="Y1186" s="336"/>
      <c r="Z1186" s="336"/>
      <c r="AA1186" s="336"/>
      <c r="AB1186" s="336"/>
      <c r="AC1186" s="336"/>
    </row>
    <row r="1187" spans="4:29">
      <c r="D1187" s="336"/>
      <c r="G1187" s="336"/>
      <c r="H1187" s="336"/>
      <c r="I1187" s="336"/>
      <c r="J1187" s="336"/>
      <c r="K1187" s="336"/>
      <c r="L1187" s="336"/>
      <c r="M1187" s="336"/>
      <c r="N1187" s="336"/>
      <c r="S1187" s="336"/>
      <c r="V1187" s="336"/>
      <c r="W1187" s="336"/>
      <c r="X1187" s="336"/>
      <c r="Y1187" s="336"/>
      <c r="Z1187" s="336"/>
      <c r="AA1187" s="336"/>
      <c r="AB1187" s="336"/>
      <c r="AC1187" s="336"/>
    </row>
    <row r="1188" spans="4:29">
      <c r="D1188" s="336"/>
      <c r="G1188" s="336"/>
      <c r="H1188" s="336"/>
      <c r="I1188" s="336"/>
      <c r="J1188" s="336"/>
      <c r="K1188" s="336"/>
      <c r="L1188" s="336"/>
      <c r="M1188" s="336"/>
      <c r="N1188" s="336"/>
      <c r="S1188" s="336"/>
      <c r="V1188" s="336"/>
      <c r="W1188" s="336"/>
      <c r="X1188" s="336"/>
      <c r="Y1188" s="336"/>
      <c r="Z1188" s="336"/>
      <c r="AA1188" s="336"/>
      <c r="AB1188" s="336"/>
      <c r="AC1188" s="336"/>
    </row>
    <row r="1189" spans="4:29">
      <c r="D1189" s="336"/>
      <c r="G1189" s="336"/>
      <c r="H1189" s="336"/>
      <c r="I1189" s="336"/>
      <c r="J1189" s="336"/>
      <c r="K1189" s="336"/>
      <c r="L1189" s="336"/>
      <c r="M1189" s="336"/>
      <c r="N1189" s="336"/>
      <c r="S1189" s="336"/>
      <c r="V1189" s="336"/>
      <c r="W1189" s="336"/>
      <c r="X1189" s="336"/>
      <c r="Y1189" s="336"/>
      <c r="Z1189" s="336"/>
      <c r="AA1189" s="336"/>
      <c r="AB1189" s="336"/>
      <c r="AC1189" s="336"/>
    </row>
    <row r="1190" spans="4:29">
      <c r="D1190" s="336"/>
      <c r="G1190" s="336"/>
      <c r="H1190" s="336"/>
      <c r="I1190" s="336"/>
      <c r="J1190" s="336"/>
      <c r="K1190" s="336"/>
      <c r="L1190" s="336"/>
      <c r="M1190" s="336"/>
      <c r="N1190" s="336"/>
      <c r="S1190" s="336"/>
      <c r="V1190" s="336"/>
      <c r="W1190" s="336"/>
      <c r="X1190" s="336"/>
      <c r="Y1190" s="336"/>
      <c r="Z1190" s="336"/>
      <c r="AA1190" s="336"/>
      <c r="AB1190" s="336"/>
      <c r="AC1190" s="336"/>
    </row>
    <row r="1191" spans="4:29">
      <c r="D1191" s="336"/>
      <c r="G1191" s="336"/>
      <c r="H1191" s="336"/>
      <c r="I1191" s="336"/>
      <c r="J1191" s="336"/>
      <c r="K1191" s="336"/>
      <c r="L1191" s="336"/>
      <c r="M1191" s="336"/>
      <c r="N1191" s="336"/>
      <c r="S1191" s="336"/>
      <c r="V1191" s="336"/>
      <c r="W1191" s="336"/>
      <c r="X1191" s="336"/>
      <c r="Y1191" s="336"/>
      <c r="Z1191" s="336"/>
      <c r="AA1191" s="336"/>
      <c r="AB1191" s="336"/>
      <c r="AC1191" s="336"/>
    </row>
    <row r="1192" spans="4:29">
      <c r="D1192" s="336"/>
      <c r="G1192" s="336"/>
      <c r="H1192" s="336"/>
      <c r="I1192" s="336"/>
      <c r="J1192" s="336"/>
      <c r="K1192" s="336"/>
      <c r="L1192" s="336"/>
      <c r="M1192" s="336"/>
      <c r="N1192" s="336"/>
      <c r="S1192" s="336"/>
      <c r="V1192" s="336"/>
      <c r="W1192" s="336"/>
      <c r="X1192" s="336"/>
      <c r="Y1192" s="336"/>
      <c r="Z1192" s="336"/>
      <c r="AA1192" s="336"/>
      <c r="AB1192" s="336"/>
      <c r="AC1192" s="336"/>
    </row>
    <row r="1193" spans="4:29">
      <c r="D1193" s="336"/>
      <c r="G1193" s="336"/>
      <c r="H1193" s="336"/>
      <c r="I1193" s="336"/>
      <c r="J1193" s="336"/>
      <c r="K1193" s="336"/>
      <c r="L1193" s="336"/>
      <c r="M1193" s="336"/>
      <c r="N1193" s="336"/>
      <c r="S1193" s="336"/>
      <c r="V1193" s="336"/>
      <c r="W1193" s="336"/>
      <c r="X1193" s="336"/>
      <c r="Y1193" s="336"/>
      <c r="Z1193" s="336"/>
      <c r="AA1193" s="336"/>
      <c r="AB1193" s="336"/>
      <c r="AC1193" s="336"/>
    </row>
    <row r="1194" spans="4:29">
      <c r="D1194" s="336"/>
      <c r="G1194" s="336"/>
      <c r="H1194" s="336"/>
      <c r="I1194" s="336"/>
      <c r="J1194" s="336"/>
      <c r="K1194" s="336"/>
      <c r="L1194" s="336"/>
      <c r="M1194" s="336"/>
      <c r="N1194" s="336"/>
      <c r="S1194" s="336"/>
      <c r="V1194" s="336"/>
      <c r="W1194" s="336"/>
      <c r="X1194" s="336"/>
      <c r="Y1194" s="336"/>
      <c r="Z1194" s="336"/>
      <c r="AA1194" s="336"/>
      <c r="AB1194" s="336"/>
      <c r="AC1194" s="336"/>
    </row>
    <row r="1195" spans="4:29">
      <c r="D1195" s="336"/>
      <c r="G1195" s="336"/>
      <c r="H1195" s="336"/>
      <c r="I1195" s="336"/>
      <c r="J1195" s="336"/>
      <c r="K1195" s="336"/>
      <c r="L1195" s="336"/>
      <c r="M1195" s="336"/>
      <c r="N1195" s="336"/>
      <c r="S1195" s="336"/>
      <c r="V1195" s="336"/>
      <c r="W1195" s="336"/>
      <c r="X1195" s="336"/>
      <c r="Y1195" s="336"/>
      <c r="Z1195" s="336"/>
      <c r="AA1195" s="336"/>
      <c r="AB1195" s="336"/>
      <c r="AC1195" s="336"/>
    </row>
    <row r="1196" spans="4:29">
      <c r="D1196" s="336"/>
      <c r="G1196" s="336"/>
      <c r="H1196" s="336"/>
      <c r="I1196" s="336"/>
      <c r="J1196" s="336"/>
      <c r="K1196" s="336"/>
      <c r="L1196" s="336"/>
      <c r="M1196" s="336"/>
      <c r="N1196" s="336"/>
      <c r="S1196" s="336"/>
      <c r="V1196" s="336"/>
      <c r="W1196" s="336"/>
      <c r="X1196" s="336"/>
      <c r="Y1196" s="336"/>
      <c r="Z1196" s="336"/>
      <c r="AA1196" s="336"/>
      <c r="AB1196" s="336"/>
      <c r="AC1196" s="336"/>
    </row>
    <row r="1197" spans="4:29">
      <c r="D1197" s="336"/>
      <c r="G1197" s="336"/>
      <c r="H1197" s="336"/>
      <c r="I1197" s="336"/>
      <c r="J1197" s="336"/>
      <c r="K1197" s="336"/>
      <c r="L1197" s="336"/>
      <c r="M1197" s="336"/>
      <c r="N1197" s="336"/>
      <c r="S1197" s="336"/>
      <c r="V1197" s="336"/>
      <c r="W1197" s="336"/>
      <c r="X1197" s="336"/>
      <c r="Y1197" s="336"/>
      <c r="Z1197" s="336"/>
      <c r="AA1197" s="336"/>
      <c r="AB1197" s="336"/>
      <c r="AC1197" s="336"/>
    </row>
    <row r="1198" spans="4:29">
      <c r="D1198" s="336"/>
      <c r="G1198" s="336"/>
      <c r="H1198" s="336"/>
      <c r="I1198" s="336"/>
      <c r="J1198" s="336"/>
      <c r="K1198" s="336"/>
      <c r="L1198" s="336"/>
      <c r="M1198" s="336"/>
      <c r="N1198" s="336"/>
      <c r="S1198" s="336"/>
      <c r="V1198" s="336"/>
      <c r="W1198" s="336"/>
      <c r="X1198" s="336"/>
      <c r="Y1198" s="336"/>
      <c r="Z1198" s="336"/>
      <c r="AA1198" s="336"/>
      <c r="AB1198" s="336"/>
      <c r="AC1198" s="336"/>
    </row>
    <row r="1199" spans="4:29">
      <c r="D1199" s="336"/>
      <c r="G1199" s="336"/>
      <c r="H1199" s="336"/>
      <c r="I1199" s="336"/>
      <c r="J1199" s="336"/>
      <c r="K1199" s="336"/>
      <c r="L1199" s="336"/>
      <c r="M1199" s="336"/>
      <c r="N1199" s="336"/>
      <c r="S1199" s="336"/>
      <c r="V1199" s="336"/>
      <c r="W1199" s="336"/>
      <c r="X1199" s="336"/>
      <c r="Y1199" s="336"/>
      <c r="Z1199" s="336"/>
      <c r="AA1199" s="336"/>
      <c r="AB1199" s="336"/>
      <c r="AC1199" s="336"/>
    </row>
    <row r="1200" spans="4:29">
      <c r="D1200" s="336"/>
      <c r="G1200" s="336"/>
      <c r="H1200" s="336"/>
      <c r="I1200" s="336"/>
      <c r="J1200" s="336"/>
      <c r="K1200" s="336"/>
      <c r="L1200" s="336"/>
      <c r="M1200" s="336"/>
      <c r="N1200" s="336"/>
      <c r="S1200" s="336"/>
      <c r="V1200" s="336"/>
      <c r="W1200" s="336"/>
      <c r="X1200" s="336"/>
      <c r="Y1200" s="336"/>
      <c r="Z1200" s="336"/>
      <c r="AA1200" s="336"/>
      <c r="AB1200" s="336"/>
      <c r="AC1200" s="336"/>
    </row>
    <row r="1201" spans="4:29">
      <c r="D1201" s="336"/>
      <c r="G1201" s="336"/>
      <c r="H1201" s="336"/>
      <c r="I1201" s="336"/>
      <c r="J1201" s="336"/>
      <c r="K1201" s="336"/>
      <c r="L1201" s="336"/>
      <c r="M1201" s="336"/>
      <c r="N1201" s="336"/>
      <c r="S1201" s="336"/>
      <c r="V1201" s="336"/>
      <c r="W1201" s="336"/>
      <c r="X1201" s="336"/>
      <c r="Y1201" s="336"/>
      <c r="Z1201" s="336"/>
      <c r="AA1201" s="336"/>
      <c r="AB1201" s="336"/>
      <c r="AC1201" s="336"/>
    </row>
    <row r="1202" spans="4:29">
      <c r="D1202" s="336"/>
      <c r="G1202" s="336"/>
      <c r="H1202" s="336"/>
      <c r="I1202" s="336"/>
      <c r="J1202" s="336"/>
      <c r="K1202" s="336"/>
      <c r="L1202" s="336"/>
      <c r="M1202" s="336"/>
      <c r="N1202" s="336"/>
      <c r="S1202" s="336"/>
      <c r="V1202" s="336"/>
      <c r="W1202" s="336"/>
      <c r="X1202" s="336"/>
      <c r="Y1202" s="336"/>
      <c r="Z1202" s="336"/>
      <c r="AA1202" s="336"/>
      <c r="AB1202" s="336"/>
      <c r="AC1202" s="336"/>
    </row>
    <row r="1203" spans="4:29">
      <c r="D1203" s="336"/>
      <c r="G1203" s="336"/>
      <c r="H1203" s="336"/>
      <c r="I1203" s="336"/>
      <c r="J1203" s="336"/>
      <c r="K1203" s="336"/>
      <c r="L1203" s="336"/>
      <c r="M1203" s="336"/>
      <c r="N1203" s="336"/>
      <c r="S1203" s="336"/>
      <c r="V1203" s="336"/>
      <c r="W1203" s="336"/>
      <c r="X1203" s="336"/>
      <c r="Y1203" s="336"/>
      <c r="Z1203" s="336"/>
      <c r="AA1203" s="336"/>
      <c r="AB1203" s="336"/>
      <c r="AC1203" s="336"/>
    </row>
    <row r="1204" spans="4:29">
      <c r="D1204" s="336"/>
      <c r="G1204" s="336"/>
      <c r="H1204" s="336"/>
      <c r="I1204" s="336"/>
      <c r="J1204" s="336"/>
      <c r="K1204" s="336"/>
      <c r="L1204" s="336"/>
      <c r="M1204" s="336"/>
      <c r="N1204" s="336"/>
      <c r="S1204" s="336"/>
      <c r="V1204" s="336"/>
      <c r="W1204" s="336"/>
      <c r="X1204" s="336"/>
      <c r="Y1204" s="336"/>
      <c r="Z1204" s="336"/>
      <c r="AA1204" s="336"/>
      <c r="AB1204" s="336"/>
      <c r="AC1204" s="336"/>
    </row>
    <row r="1205" spans="4:29">
      <c r="D1205" s="336"/>
      <c r="G1205" s="336"/>
      <c r="H1205" s="336"/>
      <c r="I1205" s="336"/>
      <c r="J1205" s="336"/>
      <c r="K1205" s="336"/>
      <c r="L1205" s="336"/>
      <c r="M1205" s="336"/>
      <c r="N1205" s="336"/>
      <c r="S1205" s="336"/>
      <c r="V1205" s="336"/>
      <c r="W1205" s="336"/>
      <c r="X1205" s="336"/>
      <c r="Y1205" s="336"/>
      <c r="Z1205" s="336"/>
      <c r="AA1205" s="336"/>
      <c r="AB1205" s="336"/>
      <c r="AC1205" s="336"/>
    </row>
    <row r="1206" spans="4:29">
      <c r="D1206" s="336"/>
      <c r="G1206" s="336"/>
      <c r="H1206" s="336"/>
      <c r="I1206" s="336"/>
      <c r="J1206" s="336"/>
      <c r="K1206" s="336"/>
      <c r="L1206" s="336"/>
      <c r="M1206" s="336"/>
      <c r="N1206" s="336"/>
      <c r="S1206" s="336"/>
      <c r="V1206" s="336"/>
      <c r="W1206" s="336"/>
      <c r="X1206" s="336"/>
      <c r="Y1206" s="336"/>
      <c r="Z1206" s="336"/>
      <c r="AA1206" s="336"/>
      <c r="AB1206" s="336"/>
      <c r="AC1206" s="336"/>
    </row>
    <row r="1207" spans="4:29">
      <c r="D1207" s="336"/>
      <c r="G1207" s="336"/>
      <c r="H1207" s="336"/>
      <c r="I1207" s="336"/>
      <c r="J1207" s="336"/>
      <c r="K1207" s="336"/>
      <c r="L1207" s="336"/>
      <c r="M1207" s="336"/>
      <c r="N1207" s="336"/>
      <c r="S1207" s="336"/>
      <c r="V1207" s="336"/>
      <c r="W1207" s="336"/>
      <c r="X1207" s="336"/>
      <c r="Y1207" s="336"/>
      <c r="Z1207" s="336"/>
      <c r="AA1207" s="336"/>
      <c r="AB1207" s="336"/>
      <c r="AC1207" s="336"/>
    </row>
    <row r="1208" spans="4:29">
      <c r="D1208" s="336"/>
      <c r="G1208" s="336"/>
      <c r="H1208" s="336"/>
      <c r="I1208" s="336"/>
      <c r="J1208" s="336"/>
      <c r="K1208" s="336"/>
      <c r="L1208" s="336"/>
      <c r="M1208" s="336"/>
      <c r="N1208" s="336"/>
      <c r="S1208" s="336"/>
      <c r="V1208" s="336"/>
      <c r="W1208" s="336"/>
      <c r="X1208" s="336"/>
      <c r="Y1208" s="336"/>
      <c r="Z1208" s="336"/>
      <c r="AA1208" s="336"/>
      <c r="AB1208" s="336"/>
      <c r="AC1208" s="336"/>
    </row>
    <row r="1209" spans="4:29">
      <c r="D1209" s="336"/>
      <c r="G1209" s="336"/>
      <c r="H1209" s="336"/>
      <c r="I1209" s="336"/>
      <c r="J1209" s="336"/>
      <c r="K1209" s="336"/>
      <c r="L1209" s="336"/>
      <c r="M1209" s="336"/>
      <c r="N1209" s="336"/>
      <c r="S1209" s="336"/>
      <c r="V1209" s="336"/>
      <c r="W1209" s="336"/>
      <c r="X1209" s="336"/>
      <c r="Y1209" s="336"/>
      <c r="Z1209" s="336"/>
      <c r="AA1209" s="336"/>
      <c r="AB1209" s="336"/>
      <c r="AC1209" s="336"/>
    </row>
    <row r="1210" spans="4:29">
      <c r="D1210" s="336"/>
      <c r="G1210" s="336"/>
      <c r="H1210" s="336"/>
      <c r="I1210" s="336"/>
      <c r="J1210" s="336"/>
      <c r="K1210" s="336"/>
      <c r="L1210" s="336"/>
      <c r="M1210" s="336"/>
      <c r="N1210" s="336"/>
      <c r="S1210" s="336"/>
      <c r="V1210" s="336"/>
      <c r="W1210" s="336"/>
      <c r="X1210" s="336"/>
      <c r="Y1210" s="336"/>
      <c r="Z1210" s="336"/>
      <c r="AA1210" s="336"/>
      <c r="AB1210" s="336"/>
      <c r="AC1210" s="336"/>
    </row>
    <row r="1211" spans="4:29">
      <c r="D1211" s="336"/>
      <c r="G1211" s="336"/>
      <c r="H1211" s="336"/>
      <c r="I1211" s="336"/>
      <c r="J1211" s="336"/>
      <c r="K1211" s="336"/>
      <c r="L1211" s="336"/>
      <c r="M1211" s="336"/>
      <c r="N1211" s="336"/>
      <c r="S1211" s="336"/>
      <c r="V1211" s="336"/>
      <c r="W1211" s="336"/>
      <c r="X1211" s="336"/>
      <c r="Y1211" s="336"/>
      <c r="Z1211" s="336"/>
      <c r="AA1211" s="336"/>
      <c r="AB1211" s="336"/>
      <c r="AC1211" s="336"/>
    </row>
    <row r="1212" spans="4:29">
      <c r="D1212" s="336"/>
      <c r="G1212" s="336"/>
      <c r="H1212" s="336"/>
      <c r="I1212" s="336"/>
      <c r="J1212" s="336"/>
      <c r="K1212" s="336"/>
      <c r="L1212" s="336"/>
      <c r="M1212" s="336"/>
      <c r="N1212" s="336"/>
      <c r="S1212" s="336"/>
      <c r="V1212" s="336"/>
      <c r="W1212" s="336"/>
      <c r="X1212" s="336"/>
      <c r="Y1212" s="336"/>
      <c r="Z1212" s="336"/>
      <c r="AA1212" s="336"/>
      <c r="AB1212" s="336"/>
      <c r="AC1212" s="336"/>
    </row>
    <row r="1213" spans="4:29">
      <c r="D1213" s="336"/>
      <c r="G1213" s="336"/>
      <c r="H1213" s="336"/>
      <c r="I1213" s="336"/>
      <c r="J1213" s="336"/>
      <c r="K1213" s="336"/>
      <c r="L1213" s="336"/>
      <c r="M1213" s="336"/>
      <c r="N1213" s="336"/>
      <c r="S1213" s="336"/>
      <c r="V1213" s="336"/>
      <c r="W1213" s="336"/>
      <c r="X1213" s="336"/>
      <c r="Y1213" s="336"/>
      <c r="Z1213" s="336"/>
      <c r="AA1213" s="336"/>
      <c r="AB1213" s="336"/>
      <c r="AC1213" s="336"/>
    </row>
    <row r="1214" spans="4:29">
      <c r="D1214" s="336"/>
      <c r="G1214" s="336"/>
      <c r="H1214" s="336"/>
      <c r="I1214" s="336"/>
      <c r="J1214" s="336"/>
      <c r="K1214" s="336"/>
      <c r="L1214" s="336"/>
      <c r="M1214" s="336"/>
      <c r="N1214" s="336"/>
      <c r="S1214" s="336"/>
      <c r="V1214" s="336"/>
      <c r="W1214" s="336"/>
      <c r="X1214" s="336"/>
      <c r="Y1214" s="336"/>
      <c r="Z1214" s="336"/>
      <c r="AA1214" s="336"/>
      <c r="AB1214" s="336"/>
      <c r="AC1214" s="336"/>
    </row>
    <row r="1215" spans="4:29">
      <c r="D1215" s="336"/>
      <c r="G1215" s="336"/>
      <c r="H1215" s="336"/>
      <c r="I1215" s="336"/>
      <c r="J1215" s="336"/>
      <c r="K1215" s="336"/>
      <c r="L1215" s="336"/>
      <c r="M1215" s="336"/>
      <c r="N1215" s="336"/>
      <c r="S1215" s="336"/>
      <c r="V1215" s="336"/>
      <c r="W1215" s="336"/>
      <c r="X1215" s="336"/>
      <c r="Y1215" s="336"/>
      <c r="Z1215" s="336"/>
      <c r="AA1215" s="336"/>
      <c r="AB1215" s="336"/>
      <c r="AC1215" s="336"/>
    </row>
    <row r="1216" spans="4:29">
      <c r="D1216" s="336"/>
      <c r="G1216" s="336"/>
      <c r="H1216" s="336"/>
      <c r="I1216" s="336"/>
      <c r="J1216" s="336"/>
      <c r="K1216" s="336"/>
      <c r="L1216" s="336"/>
      <c r="M1216" s="336"/>
      <c r="N1216" s="336"/>
      <c r="S1216" s="336"/>
      <c r="V1216" s="336"/>
      <c r="W1216" s="336"/>
      <c r="X1216" s="336"/>
      <c r="Y1216" s="336"/>
      <c r="Z1216" s="336"/>
      <c r="AA1216" s="336"/>
      <c r="AB1216" s="336"/>
      <c r="AC1216" s="336"/>
    </row>
    <row r="1217" spans="4:29">
      <c r="D1217" s="336"/>
      <c r="G1217" s="336"/>
      <c r="H1217" s="336"/>
      <c r="I1217" s="336"/>
      <c r="J1217" s="336"/>
      <c r="K1217" s="336"/>
      <c r="L1217" s="336"/>
      <c r="M1217" s="336"/>
      <c r="N1217" s="336"/>
      <c r="S1217" s="336"/>
      <c r="V1217" s="336"/>
      <c r="W1217" s="336"/>
      <c r="X1217" s="336"/>
      <c r="Y1217" s="336"/>
      <c r="Z1217" s="336"/>
      <c r="AA1217" s="336"/>
      <c r="AB1217" s="336"/>
      <c r="AC1217" s="336"/>
    </row>
    <row r="1218" spans="4:29">
      <c r="D1218" s="336"/>
      <c r="G1218" s="336"/>
      <c r="H1218" s="336"/>
      <c r="I1218" s="336"/>
      <c r="J1218" s="336"/>
      <c r="K1218" s="336"/>
      <c r="L1218" s="336"/>
      <c r="M1218" s="336"/>
      <c r="N1218" s="336"/>
      <c r="S1218" s="336"/>
      <c r="V1218" s="336"/>
      <c r="W1218" s="336"/>
      <c r="X1218" s="336"/>
      <c r="Y1218" s="336"/>
      <c r="Z1218" s="336"/>
      <c r="AA1218" s="336"/>
      <c r="AB1218" s="336"/>
      <c r="AC1218" s="336"/>
    </row>
    <row r="1219" spans="4:29">
      <c r="D1219" s="336"/>
      <c r="G1219" s="336"/>
      <c r="H1219" s="336"/>
      <c r="I1219" s="336"/>
      <c r="J1219" s="336"/>
      <c r="K1219" s="336"/>
      <c r="L1219" s="336"/>
      <c r="M1219" s="336"/>
      <c r="N1219" s="336"/>
      <c r="S1219" s="336"/>
      <c r="V1219" s="336"/>
      <c r="W1219" s="336"/>
      <c r="X1219" s="336"/>
      <c r="Y1219" s="336"/>
      <c r="Z1219" s="336"/>
      <c r="AA1219" s="336"/>
      <c r="AB1219" s="336"/>
      <c r="AC1219" s="336"/>
    </row>
    <row r="1220" spans="4:29">
      <c r="D1220" s="336"/>
      <c r="G1220" s="336"/>
      <c r="H1220" s="336"/>
      <c r="I1220" s="336"/>
      <c r="J1220" s="336"/>
      <c r="K1220" s="336"/>
      <c r="L1220" s="336"/>
      <c r="M1220" s="336"/>
      <c r="N1220" s="336"/>
      <c r="S1220" s="336"/>
      <c r="V1220" s="336"/>
      <c r="W1220" s="336"/>
      <c r="X1220" s="336"/>
      <c r="Y1220" s="336"/>
      <c r="Z1220" s="336"/>
      <c r="AA1220" s="336"/>
      <c r="AB1220" s="336"/>
      <c r="AC1220" s="336"/>
    </row>
    <row r="1221" spans="4:29">
      <c r="D1221" s="336"/>
      <c r="G1221" s="336"/>
      <c r="H1221" s="336"/>
      <c r="I1221" s="336"/>
      <c r="J1221" s="336"/>
      <c r="K1221" s="336"/>
      <c r="L1221" s="336"/>
      <c r="M1221" s="336"/>
      <c r="N1221" s="336"/>
      <c r="S1221" s="336"/>
      <c r="V1221" s="336"/>
      <c r="W1221" s="336"/>
      <c r="X1221" s="336"/>
      <c r="Y1221" s="336"/>
      <c r="Z1221" s="336"/>
      <c r="AA1221" s="336"/>
      <c r="AB1221" s="336"/>
      <c r="AC1221" s="336"/>
    </row>
    <row r="1222" spans="4:29">
      <c r="D1222" s="336"/>
      <c r="G1222" s="336"/>
      <c r="H1222" s="336"/>
      <c r="I1222" s="336"/>
      <c r="J1222" s="336"/>
      <c r="K1222" s="336"/>
      <c r="L1222" s="336"/>
      <c r="M1222" s="336"/>
      <c r="N1222" s="336"/>
      <c r="S1222" s="336"/>
      <c r="V1222" s="336"/>
      <c r="W1222" s="336"/>
      <c r="X1222" s="336"/>
      <c r="Y1222" s="336"/>
      <c r="Z1222" s="336"/>
      <c r="AA1222" s="336"/>
      <c r="AB1222" s="336"/>
      <c r="AC1222" s="336"/>
    </row>
    <row r="1223" spans="4:29">
      <c r="D1223" s="336"/>
      <c r="G1223" s="336"/>
      <c r="H1223" s="336"/>
      <c r="I1223" s="336"/>
      <c r="J1223" s="336"/>
      <c r="K1223" s="336"/>
      <c r="L1223" s="336"/>
      <c r="M1223" s="336"/>
      <c r="N1223" s="336"/>
      <c r="S1223" s="336"/>
      <c r="V1223" s="336"/>
      <c r="W1223" s="336"/>
      <c r="X1223" s="336"/>
      <c r="Y1223" s="336"/>
      <c r="Z1223" s="336"/>
      <c r="AA1223" s="336"/>
      <c r="AB1223" s="336"/>
      <c r="AC1223" s="336"/>
    </row>
    <row r="1224" spans="4:29">
      <c r="D1224" s="336"/>
      <c r="G1224" s="336"/>
      <c r="H1224" s="336"/>
      <c r="I1224" s="336"/>
      <c r="J1224" s="336"/>
      <c r="K1224" s="336"/>
      <c r="L1224" s="336"/>
      <c r="M1224" s="336"/>
      <c r="N1224" s="336"/>
      <c r="S1224" s="336"/>
      <c r="V1224" s="336"/>
      <c r="W1224" s="336"/>
      <c r="X1224" s="336"/>
      <c r="Y1224" s="336"/>
      <c r="Z1224" s="336"/>
      <c r="AA1224" s="336"/>
      <c r="AB1224" s="336"/>
      <c r="AC1224" s="336"/>
    </row>
    <row r="1225" spans="4:29">
      <c r="D1225" s="336"/>
      <c r="G1225" s="336"/>
      <c r="H1225" s="336"/>
      <c r="I1225" s="336"/>
      <c r="J1225" s="336"/>
      <c r="K1225" s="336"/>
      <c r="L1225" s="336"/>
      <c r="M1225" s="336"/>
      <c r="N1225" s="336"/>
      <c r="S1225" s="336"/>
      <c r="V1225" s="336"/>
      <c r="W1225" s="336"/>
      <c r="X1225" s="336"/>
      <c r="Y1225" s="336"/>
      <c r="Z1225" s="336"/>
      <c r="AA1225" s="336"/>
      <c r="AB1225" s="336"/>
      <c r="AC1225" s="336"/>
    </row>
    <row r="1226" spans="4:29">
      <c r="D1226" s="336"/>
      <c r="G1226" s="336"/>
      <c r="H1226" s="336"/>
      <c r="I1226" s="336"/>
      <c r="J1226" s="336"/>
      <c r="K1226" s="336"/>
      <c r="L1226" s="336"/>
      <c r="M1226" s="336"/>
      <c r="N1226" s="336"/>
      <c r="S1226" s="336"/>
      <c r="V1226" s="336"/>
      <c r="W1226" s="336"/>
      <c r="X1226" s="336"/>
      <c r="Y1226" s="336"/>
      <c r="Z1226" s="336"/>
      <c r="AA1226" s="336"/>
      <c r="AB1226" s="336"/>
      <c r="AC1226" s="336"/>
    </row>
    <row r="1227" spans="4:29">
      <c r="D1227" s="336"/>
      <c r="G1227" s="336"/>
      <c r="H1227" s="336"/>
      <c r="I1227" s="336"/>
      <c r="J1227" s="336"/>
      <c r="K1227" s="336"/>
      <c r="L1227" s="336"/>
      <c r="M1227" s="336"/>
      <c r="N1227" s="336"/>
      <c r="S1227" s="336"/>
      <c r="V1227" s="336"/>
      <c r="W1227" s="336"/>
      <c r="X1227" s="336"/>
      <c r="Y1227" s="336"/>
      <c r="Z1227" s="336"/>
      <c r="AA1227" s="336"/>
      <c r="AB1227" s="336"/>
      <c r="AC1227" s="336"/>
    </row>
    <row r="1228" spans="4:29">
      <c r="D1228" s="336"/>
      <c r="G1228" s="336"/>
      <c r="H1228" s="336"/>
      <c r="I1228" s="336"/>
      <c r="J1228" s="336"/>
      <c r="K1228" s="336"/>
      <c r="L1228" s="336"/>
      <c r="M1228" s="336"/>
      <c r="N1228" s="336"/>
      <c r="S1228" s="336"/>
      <c r="V1228" s="336"/>
      <c r="W1228" s="336"/>
      <c r="X1228" s="336"/>
      <c r="Y1228" s="336"/>
      <c r="Z1228" s="336"/>
      <c r="AA1228" s="336"/>
      <c r="AB1228" s="336"/>
      <c r="AC1228" s="336"/>
    </row>
    <row r="1229" spans="4:29">
      <c r="D1229" s="336"/>
      <c r="G1229" s="336"/>
      <c r="H1229" s="336"/>
      <c r="I1229" s="336"/>
      <c r="J1229" s="336"/>
      <c r="K1229" s="336"/>
      <c r="L1229" s="336"/>
      <c r="M1229" s="336"/>
      <c r="N1229" s="336"/>
      <c r="S1229" s="336"/>
      <c r="V1229" s="336"/>
      <c r="W1229" s="336"/>
      <c r="X1229" s="336"/>
      <c r="Y1229" s="336"/>
      <c r="Z1229" s="336"/>
      <c r="AA1229" s="336"/>
      <c r="AB1229" s="336"/>
      <c r="AC1229" s="336"/>
    </row>
    <row r="1230" spans="4:29">
      <c r="D1230" s="336"/>
      <c r="G1230" s="336"/>
      <c r="H1230" s="336"/>
      <c r="I1230" s="336"/>
      <c r="J1230" s="336"/>
      <c r="K1230" s="336"/>
      <c r="L1230" s="336"/>
      <c r="M1230" s="336"/>
      <c r="N1230" s="336"/>
      <c r="S1230" s="336"/>
      <c r="V1230" s="336"/>
      <c r="W1230" s="336"/>
      <c r="X1230" s="336"/>
      <c r="Y1230" s="336"/>
      <c r="Z1230" s="336"/>
      <c r="AA1230" s="336"/>
      <c r="AB1230" s="336"/>
      <c r="AC1230" s="336"/>
    </row>
    <row r="1231" spans="4:29">
      <c r="D1231" s="336"/>
      <c r="G1231" s="336"/>
      <c r="H1231" s="336"/>
      <c r="I1231" s="336"/>
      <c r="J1231" s="336"/>
      <c r="K1231" s="336"/>
      <c r="L1231" s="336"/>
      <c r="M1231" s="336"/>
      <c r="N1231" s="336"/>
      <c r="S1231" s="336"/>
      <c r="V1231" s="336"/>
      <c r="W1231" s="336"/>
      <c r="X1231" s="336"/>
      <c r="Y1231" s="336"/>
      <c r="Z1231" s="336"/>
      <c r="AA1231" s="336"/>
      <c r="AB1231" s="336"/>
      <c r="AC1231" s="336"/>
    </row>
    <row r="1232" spans="4:29">
      <c r="D1232" s="336"/>
      <c r="G1232" s="336"/>
      <c r="H1232" s="336"/>
      <c r="I1232" s="336"/>
      <c r="J1232" s="336"/>
      <c r="K1232" s="336"/>
      <c r="L1232" s="336"/>
      <c r="M1232" s="336"/>
      <c r="N1232" s="336"/>
      <c r="S1232" s="336"/>
      <c r="V1232" s="336"/>
      <c r="W1232" s="336"/>
      <c r="X1232" s="336"/>
      <c r="Y1232" s="336"/>
      <c r="Z1232" s="336"/>
      <c r="AA1232" s="336"/>
      <c r="AB1232" s="336"/>
      <c r="AC1232" s="336"/>
    </row>
    <row r="1233" spans="4:29">
      <c r="D1233" s="336"/>
      <c r="G1233" s="336"/>
      <c r="H1233" s="336"/>
      <c r="I1233" s="336"/>
      <c r="J1233" s="336"/>
      <c r="K1233" s="336"/>
      <c r="L1233" s="336"/>
      <c r="M1233" s="336"/>
      <c r="N1233" s="336"/>
      <c r="S1233" s="336"/>
      <c r="V1233" s="336"/>
      <c r="W1233" s="336"/>
      <c r="X1233" s="336"/>
      <c r="Y1233" s="336"/>
      <c r="Z1233" s="336"/>
      <c r="AA1233" s="336"/>
      <c r="AB1233" s="336"/>
      <c r="AC1233" s="336"/>
    </row>
    <row r="1234" spans="4:29">
      <c r="D1234" s="336"/>
      <c r="G1234" s="336"/>
      <c r="H1234" s="336"/>
      <c r="I1234" s="336"/>
      <c r="J1234" s="336"/>
      <c r="K1234" s="336"/>
      <c r="L1234" s="336"/>
      <c r="M1234" s="336"/>
      <c r="N1234" s="336"/>
      <c r="S1234" s="336"/>
      <c r="V1234" s="336"/>
      <c r="W1234" s="336"/>
      <c r="X1234" s="336"/>
      <c r="Y1234" s="336"/>
      <c r="Z1234" s="336"/>
      <c r="AA1234" s="336"/>
      <c r="AB1234" s="336"/>
      <c r="AC1234" s="336"/>
    </row>
    <row r="1235" spans="4:29">
      <c r="D1235" s="336"/>
      <c r="G1235" s="336"/>
      <c r="H1235" s="336"/>
      <c r="I1235" s="336"/>
      <c r="J1235" s="336"/>
      <c r="K1235" s="336"/>
      <c r="L1235" s="336"/>
      <c r="M1235" s="336"/>
      <c r="N1235" s="336"/>
      <c r="S1235" s="336"/>
      <c r="V1235" s="336"/>
      <c r="W1235" s="336"/>
      <c r="X1235" s="336"/>
      <c r="Y1235" s="336"/>
      <c r="Z1235" s="336"/>
      <c r="AA1235" s="336"/>
      <c r="AB1235" s="336"/>
      <c r="AC1235" s="336"/>
    </row>
    <row r="1236" spans="4:29">
      <c r="D1236" s="336"/>
      <c r="G1236" s="336"/>
      <c r="H1236" s="336"/>
      <c r="I1236" s="336"/>
      <c r="J1236" s="336"/>
      <c r="K1236" s="336"/>
      <c r="L1236" s="336"/>
      <c r="M1236" s="336"/>
      <c r="N1236" s="336"/>
      <c r="S1236" s="336"/>
      <c r="V1236" s="336"/>
      <c r="W1236" s="336"/>
      <c r="X1236" s="336"/>
      <c r="Y1236" s="336"/>
      <c r="Z1236" s="336"/>
      <c r="AA1236" s="336"/>
      <c r="AB1236" s="336"/>
      <c r="AC1236" s="336"/>
    </row>
    <row r="1237" spans="4:29">
      <c r="D1237" s="336"/>
      <c r="G1237" s="336"/>
      <c r="H1237" s="336"/>
      <c r="I1237" s="336"/>
      <c r="J1237" s="336"/>
      <c r="K1237" s="336"/>
      <c r="L1237" s="336"/>
      <c r="M1237" s="336"/>
      <c r="N1237" s="336"/>
      <c r="S1237" s="336"/>
      <c r="V1237" s="336"/>
      <c r="W1237" s="336"/>
      <c r="X1237" s="336"/>
      <c r="Y1237" s="336"/>
      <c r="Z1237" s="336"/>
      <c r="AA1237" s="336"/>
      <c r="AB1237" s="336"/>
      <c r="AC1237" s="336"/>
    </row>
    <row r="1238" spans="4:29">
      <c r="D1238" s="336"/>
      <c r="G1238" s="336"/>
      <c r="H1238" s="336"/>
      <c r="I1238" s="336"/>
      <c r="J1238" s="336"/>
      <c r="K1238" s="336"/>
      <c r="L1238" s="336"/>
      <c r="M1238" s="336"/>
      <c r="N1238" s="336"/>
      <c r="S1238" s="336"/>
      <c r="V1238" s="336"/>
      <c r="W1238" s="336"/>
      <c r="X1238" s="336"/>
      <c r="Y1238" s="336"/>
      <c r="Z1238" s="336"/>
      <c r="AA1238" s="336"/>
      <c r="AB1238" s="336"/>
      <c r="AC1238" s="336"/>
    </row>
    <row r="1239" spans="4:29">
      <c r="D1239" s="336"/>
      <c r="G1239" s="336"/>
      <c r="H1239" s="336"/>
      <c r="I1239" s="336"/>
      <c r="J1239" s="336"/>
      <c r="K1239" s="336"/>
      <c r="L1239" s="336"/>
      <c r="M1239" s="336"/>
      <c r="N1239" s="336"/>
      <c r="S1239" s="336"/>
      <c r="V1239" s="336"/>
      <c r="W1239" s="336"/>
      <c r="X1239" s="336"/>
      <c r="Y1239" s="336"/>
      <c r="Z1239" s="336"/>
      <c r="AA1239" s="336"/>
      <c r="AB1239" s="336"/>
      <c r="AC1239" s="336"/>
    </row>
    <row r="1240" spans="4:29">
      <c r="D1240" s="336"/>
      <c r="G1240" s="336"/>
      <c r="H1240" s="336"/>
      <c r="I1240" s="336"/>
      <c r="J1240" s="336"/>
      <c r="K1240" s="336"/>
      <c r="L1240" s="336"/>
      <c r="M1240" s="336"/>
      <c r="N1240" s="336"/>
      <c r="S1240" s="336"/>
      <c r="V1240" s="336"/>
      <c r="W1240" s="336"/>
      <c r="X1240" s="336"/>
      <c r="Y1240" s="336"/>
      <c r="Z1240" s="336"/>
      <c r="AA1240" s="336"/>
      <c r="AB1240" s="336"/>
      <c r="AC1240" s="336"/>
    </row>
    <row r="1241" spans="4:29">
      <c r="D1241" s="336"/>
      <c r="G1241" s="336"/>
      <c r="H1241" s="336"/>
      <c r="I1241" s="336"/>
      <c r="J1241" s="336"/>
      <c r="K1241" s="336"/>
      <c r="L1241" s="336"/>
      <c r="M1241" s="336"/>
      <c r="N1241" s="336"/>
      <c r="S1241" s="336"/>
      <c r="V1241" s="336"/>
      <c r="W1241" s="336"/>
      <c r="X1241" s="336"/>
      <c r="Y1241" s="336"/>
      <c r="Z1241" s="336"/>
      <c r="AA1241" s="336"/>
      <c r="AB1241" s="336"/>
      <c r="AC1241" s="336"/>
    </row>
    <row r="1242" spans="4:29">
      <c r="D1242" s="336"/>
      <c r="G1242" s="336"/>
      <c r="H1242" s="336"/>
      <c r="I1242" s="336"/>
      <c r="J1242" s="336"/>
      <c r="K1242" s="336"/>
      <c r="L1242" s="336"/>
      <c r="M1242" s="336"/>
      <c r="N1242" s="336"/>
      <c r="S1242" s="336"/>
      <c r="V1242" s="336"/>
      <c r="W1242" s="336"/>
      <c r="X1242" s="336"/>
      <c r="Y1242" s="336"/>
      <c r="Z1242" s="336"/>
      <c r="AA1242" s="336"/>
      <c r="AB1242" s="336"/>
      <c r="AC1242" s="336"/>
    </row>
    <row r="1243" spans="4:29">
      <c r="D1243" s="336"/>
      <c r="G1243" s="336"/>
      <c r="H1243" s="336"/>
      <c r="I1243" s="336"/>
      <c r="J1243" s="336"/>
      <c r="K1243" s="336"/>
      <c r="L1243" s="336"/>
      <c r="M1243" s="336"/>
      <c r="N1243" s="336"/>
      <c r="S1243" s="336"/>
      <c r="V1243" s="336"/>
      <c r="W1243" s="336"/>
      <c r="X1243" s="336"/>
      <c r="Y1243" s="336"/>
      <c r="Z1243" s="336"/>
      <c r="AA1243" s="336"/>
      <c r="AB1243" s="336"/>
      <c r="AC1243" s="336"/>
    </row>
    <row r="1244" spans="4:29">
      <c r="D1244" s="336"/>
      <c r="G1244" s="336"/>
      <c r="H1244" s="336"/>
      <c r="I1244" s="336"/>
      <c r="J1244" s="336"/>
      <c r="K1244" s="336"/>
      <c r="L1244" s="336"/>
      <c r="M1244" s="336"/>
      <c r="N1244" s="336"/>
      <c r="S1244" s="336"/>
      <c r="V1244" s="336"/>
      <c r="W1244" s="336"/>
      <c r="X1244" s="336"/>
      <c r="Y1244" s="336"/>
      <c r="Z1244" s="336"/>
      <c r="AA1244" s="336"/>
      <c r="AB1244" s="336"/>
      <c r="AC1244" s="336"/>
    </row>
    <row r="1245" spans="4:29">
      <c r="D1245" s="336"/>
      <c r="G1245" s="336"/>
      <c r="H1245" s="336"/>
      <c r="I1245" s="336"/>
      <c r="J1245" s="336"/>
      <c r="K1245" s="336"/>
      <c r="L1245" s="336"/>
      <c r="M1245" s="336"/>
      <c r="N1245" s="336"/>
      <c r="S1245" s="336"/>
      <c r="V1245" s="336"/>
      <c r="W1245" s="336"/>
      <c r="X1245" s="336"/>
      <c r="Y1245" s="336"/>
      <c r="Z1245" s="336"/>
      <c r="AA1245" s="336"/>
      <c r="AB1245" s="336"/>
      <c r="AC1245" s="336"/>
    </row>
    <row r="1246" spans="4:29">
      <c r="D1246" s="336"/>
      <c r="G1246" s="336"/>
      <c r="H1246" s="336"/>
      <c r="I1246" s="336"/>
      <c r="J1246" s="336"/>
      <c r="K1246" s="336"/>
      <c r="L1246" s="336"/>
      <c r="M1246" s="336"/>
      <c r="N1246" s="336"/>
      <c r="S1246" s="336"/>
      <c r="V1246" s="336"/>
      <c r="W1246" s="336"/>
      <c r="X1246" s="336"/>
      <c r="Y1246" s="336"/>
      <c r="Z1246" s="336"/>
      <c r="AA1246" s="336"/>
      <c r="AB1246" s="336"/>
      <c r="AC1246" s="336"/>
    </row>
    <row r="1247" spans="4:29">
      <c r="D1247" s="336"/>
      <c r="G1247" s="336"/>
      <c r="H1247" s="336"/>
      <c r="I1247" s="336"/>
      <c r="J1247" s="336"/>
      <c r="K1247" s="336"/>
      <c r="L1247" s="336"/>
      <c r="M1247" s="336"/>
      <c r="N1247" s="336"/>
      <c r="S1247" s="336"/>
      <c r="V1247" s="336"/>
      <c r="W1247" s="336"/>
      <c r="X1247" s="336"/>
      <c r="Y1247" s="336"/>
      <c r="Z1247" s="336"/>
      <c r="AA1247" s="336"/>
      <c r="AB1247" s="336"/>
      <c r="AC1247" s="336"/>
    </row>
    <row r="1248" spans="4:29">
      <c r="D1248" s="336"/>
      <c r="G1248" s="336"/>
      <c r="H1248" s="336"/>
      <c r="I1248" s="336"/>
      <c r="J1248" s="336"/>
      <c r="K1248" s="336"/>
      <c r="L1248" s="336"/>
      <c r="M1248" s="336"/>
      <c r="N1248" s="336"/>
      <c r="S1248" s="336"/>
      <c r="V1248" s="336"/>
      <c r="W1248" s="336"/>
      <c r="X1248" s="336"/>
      <c r="Y1248" s="336"/>
      <c r="Z1248" s="336"/>
      <c r="AA1248" s="336"/>
      <c r="AB1248" s="336"/>
      <c r="AC1248" s="336"/>
    </row>
    <row r="1249" spans="4:29">
      <c r="D1249" s="336"/>
      <c r="G1249" s="336"/>
      <c r="H1249" s="336"/>
      <c r="I1249" s="336"/>
      <c r="J1249" s="336"/>
      <c r="K1249" s="336"/>
      <c r="L1249" s="336"/>
      <c r="M1249" s="336"/>
      <c r="N1249" s="336"/>
      <c r="S1249" s="336"/>
      <c r="V1249" s="336"/>
      <c r="W1249" s="336"/>
      <c r="X1249" s="336"/>
      <c r="Y1249" s="336"/>
      <c r="Z1249" s="336"/>
      <c r="AA1249" s="336"/>
      <c r="AB1249" s="336"/>
      <c r="AC1249" s="336"/>
    </row>
    <row r="1250" spans="4:29">
      <c r="D1250" s="336"/>
      <c r="G1250" s="336"/>
      <c r="H1250" s="336"/>
      <c r="I1250" s="336"/>
      <c r="J1250" s="336"/>
      <c r="K1250" s="336"/>
      <c r="L1250" s="336"/>
      <c r="M1250" s="336"/>
      <c r="N1250" s="336"/>
      <c r="S1250" s="336"/>
      <c r="V1250" s="336"/>
      <c r="W1250" s="336"/>
      <c r="X1250" s="336"/>
      <c r="Y1250" s="336"/>
      <c r="Z1250" s="336"/>
      <c r="AA1250" s="336"/>
      <c r="AB1250" s="336"/>
      <c r="AC1250" s="336"/>
    </row>
    <row r="1251" spans="4:29">
      <c r="D1251" s="336"/>
      <c r="G1251" s="336"/>
      <c r="H1251" s="336"/>
      <c r="I1251" s="336"/>
      <c r="J1251" s="336"/>
      <c r="K1251" s="336"/>
      <c r="L1251" s="336"/>
      <c r="M1251" s="336"/>
      <c r="N1251" s="336"/>
      <c r="S1251" s="336"/>
      <c r="V1251" s="336"/>
      <c r="W1251" s="336"/>
      <c r="X1251" s="336"/>
      <c r="Y1251" s="336"/>
      <c r="Z1251" s="336"/>
      <c r="AA1251" s="336"/>
      <c r="AB1251" s="336"/>
      <c r="AC1251" s="336"/>
    </row>
    <row r="1252" spans="4:29">
      <c r="D1252" s="336"/>
      <c r="G1252" s="336"/>
      <c r="H1252" s="336"/>
      <c r="I1252" s="336"/>
      <c r="J1252" s="336"/>
      <c r="K1252" s="336"/>
      <c r="L1252" s="336"/>
      <c r="M1252" s="336"/>
      <c r="N1252" s="336"/>
      <c r="S1252" s="336"/>
      <c r="V1252" s="336"/>
      <c r="W1252" s="336"/>
      <c r="X1252" s="336"/>
      <c r="Y1252" s="336"/>
      <c r="Z1252" s="336"/>
      <c r="AA1252" s="336"/>
      <c r="AB1252" s="336"/>
      <c r="AC1252" s="336"/>
    </row>
    <row r="1253" spans="4:29">
      <c r="D1253" s="336"/>
      <c r="G1253" s="336"/>
      <c r="H1253" s="336"/>
      <c r="I1253" s="336"/>
      <c r="J1253" s="336"/>
      <c r="K1253" s="336"/>
      <c r="L1253" s="336"/>
      <c r="M1253" s="336"/>
      <c r="N1253" s="336"/>
      <c r="S1253" s="336"/>
      <c r="V1253" s="336"/>
      <c r="W1253" s="336"/>
      <c r="X1253" s="336"/>
      <c r="Y1253" s="336"/>
      <c r="Z1253" s="336"/>
      <c r="AA1253" s="336"/>
      <c r="AB1253" s="336"/>
      <c r="AC1253" s="336"/>
    </row>
    <row r="1254" spans="4:29">
      <c r="D1254" s="336"/>
      <c r="G1254" s="336"/>
      <c r="H1254" s="336"/>
      <c r="I1254" s="336"/>
      <c r="J1254" s="336"/>
      <c r="K1254" s="336"/>
      <c r="L1254" s="336"/>
      <c r="M1254" s="336"/>
      <c r="N1254" s="336"/>
      <c r="S1254" s="336"/>
      <c r="V1254" s="336"/>
      <c r="W1254" s="336"/>
      <c r="X1254" s="336"/>
      <c r="Y1254" s="336"/>
      <c r="Z1254" s="336"/>
      <c r="AA1254" s="336"/>
      <c r="AB1254" s="336"/>
      <c r="AC1254" s="336"/>
    </row>
    <row r="1255" spans="4:29">
      <c r="D1255" s="336"/>
      <c r="G1255" s="336"/>
      <c r="H1255" s="336"/>
      <c r="I1255" s="336"/>
      <c r="J1255" s="336"/>
      <c r="K1255" s="336"/>
      <c r="L1255" s="336"/>
      <c r="M1255" s="336"/>
      <c r="N1255" s="336"/>
      <c r="S1255" s="336"/>
      <c r="V1255" s="336"/>
      <c r="W1255" s="336"/>
      <c r="X1255" s="336"/>
      <c r="Y1255" s="336"/>
      <c r="Z1255" s="336"/>
      <c r="AA1255" s="336"/>
      <c r="AB1255" s="336"/>
      <c r="AC1255" s="336"/>
    </row>
    <row r="1256" spans="4:29">
      <c r="D1256" s="336"/>
      <c r="G1256" s="336"/>
      <c r="H1256" s="336"/>
      <c r="I1256" s="336"/>
      <c r="J1256" s="336"/>
      <c r="K1256" s="336"/>
      <c r="L1256" s="336"/>
      <c r="M1256" s="336"/>
      <c r="N1256" s="336"/>
      <c r="S1256" s="336"/>
      <c r="V1256" s="336"/>
      <c r="W1256" s="336"/>
      <c r="X1256" s="336"/>
      <c r="Y1256" s="336"/>
      <c r="Z1256" s="336"/>
      <c r="AA1256" s="336"/>
      <c r="AB1256" s="336"/>
      <c r="AC1256" s="336"/>
    </row>
    <row r="1257" spans="4:29">
      <c r="D1257" s="336"/>
      <c r="G1257" s="336"/>
      <c r="H1257" s="336"/>
      <c r="I1257" s="336"/>
      <c r="J1257" s="336"/>
      <c r="K1257" s="336"/>
      <c r="L1257" s="336"/>
      <c r="M1257" s="336"/>
      <c r="N1257" s="336"/>
      <c r="S1257" s="336"/>
      <c r="V1257" s="336"/>
      <c r="W1257" s="336"/>
      <c r="X1257" s="336"/>
      <c r="Y1257" s="336"/>
      <c r="Z1257" s="336"/>
      <c r="AA1257" s="336"/>
      <c r="AB1257" s="336"/>
      <c r="AC1257" s="336"/>
    </row>
    <row r="1258" spans="4:29">
      <c r="D1258" s="336"/>
      <c r="G1258" s="336"/>
      <c r="H1258" s="336"/>
      <c r="I1258" s="336"/>
      <c r="J1258" s="336"/>
      <c r="K1258" s="336"/>
      <c r="L1258" s="336"/>
      <c r="M1258" s="336"/>
      <c r="N1258" s="336"/>
      <c r="S1258" s="336"/>
      <c r="V1258" s="336"/>
      <c r="W1258" s="336"/>
      <c r="X1258" s="336"/>
      <c r="Y1258" s="336"/>
      <c r="Z1258" s="336"/>
      <c r="AA1258" s="336"/>
      <c r="AB1258" s="336"/>
      <c r="AC1258" s="336"/>
    </row>
    <row r="1259" spans="4:29">
      <c r="D1259" s="336"/>
      <c r="G1259" s="336"/>
      <c r="H1259" s="336"/>
      <c r="I1259" s="336"/>
      <c r="J1259" s="336"/>
      <c r="K1259" s="336"/>
      <c r="L1259" s="336"/>
      <c r="M1259" s="336"/>
      <c r="N1259" s="336"/>
      <c r="S1259" s="336"/>
      <c r="V1259" s="336"/>
      <c r="W1259" s="336"/>
      <c r="X1259" s="336"/>
      <c r="Y1259" s="336"/>
      <c r="Z1259" s="336"/>
      <c r="AA1259" s="336"/>
      <c r="AB1259" s="336"/>
      <c r="AC1259" s="336"/>
    </row>
    <row r="1260" spans="4:29">
      <c r="D1260" s="336"/>
      <c r="G1260" s="336"/>
      <c r="H1260" s="336"/>
      <c r="I1260" s="336"/>
      <c r="J1260" s="336"/>
      <c r="K1260" s="336"/>
      <c r="L1260" s="336"/>
      <c r="M1260" s="336"/>
      <c r="N1260" s="336"/>
      <c r="S1260" s="336"/>
      <c r="V1260" s="336"/>
      <c r="W1260" s="336"/>
      <c r="X1260" s="336"/>
      <c r="Y1260" s="336"/>
      <c r="Z1260" s="336"/>
      <c r="AA1260" s="336"/>
      <c r="AB1260" s="336"/>
      <c r="AC1260" s="336"/>
    </row>
    <row r="1261" spans="4:29">
      <c r="D1261" s="336"/>
      <c r="G1261" s="336"/>
      <c r="H1261" s="336"/>
      <c r="I1261" s="336"/>
      <c r="J1261" s="336"/>
      <c r="K1261" s="336"/>
      <c r="L1261" s="336"/>
      <c r="M1261" s="336"/>
      <c r="N1261" s="336"/>
      <c r="S1261" s="336"/>
      <c r="V1261" s="336"/>
      <c r="W1261" s="336"/>
      <c r="X1261" s="336"/>
      <c r="Y1261" s="336"/>
      <c r="Z1261" s="336"/>
      <c r="AA1261" s="336"/>
      <c r="AB1261" s="336"/>
      <c r="AC1261" s="336"/>
    </row>
    <row r="1262" spans="4:29">
      <c r="D1262" s="336"/>
      <c r="G1262" s="336"/>
      <c r="H1262" s="336"/>
      <c r="I1262" s="336"/>
      <c r="J1262" s="336"/>
      <c r="K1262" s="336"/>
      <c r="L1262" s="336"/>
      <c r="M1262" s="336"/>
      <c r="N1262" s="336"/>
      <c r="S1262" s="336"/>
      <c r="V1262" s="336"/>
      <c r="W1262" s="336"/>
      <c r="X1262" s="336"/>
      <c r="Y1262" s="336"/>
      <c r="Z1262" s="336"/>
      <c r="AA1262" s="336"/>
      <c r="AB1262" s="336"/>
      <c r="AC1262" s="336"/>
    </row>
    <row r="1263" spans="4:29">
      <c r="D1263" s="336"/>
      <c r="G1263" s="336"/>
      <c r="H1263" s="336"/>
      <c r="I1263" s="336"/>
      <c r="J1263" s="336"/>
      <c r="K1263" s="336"/>
      <c r="L1263" s="336"/>
      <c r="M1263" s="336"/>
      <c r="N1263" s="336"/>
      <c r="S1263" s="336"/>
      <c r="V1263" s="336"/>
      <c r="W1263" s="336"/>
      <c r="X1263" s="336"/>
      <c r="Y1263" s="336"/>
      <c r="Z1263" s="336"/>
      <c r="AA1263" s="336"/>
      <c r="AB1263" s="336"/>
      <c r="AC1263" s="336"/>
    </row>
    <row r="1264" spans="4:29">
      <c r="D1264" s="336"/>
      <c r="G1264" s="336"/>
      <c r="H1264" s="336"/>
      <c r="I1264" s="336"/>
      <c r="J1264" s="336"/>
      <c r="K1264" s="336"/>
      <c r="L1264" s="336"/>
      <c r="M1264" s="336"/>
      <c r="N1264" s="336"/>
      <c r="S1264" s="336"/>
      <c r="V1264" s="336"/>
      <c r="W1264" s="336"/>
      <c r="X1264" s="336"/>
      <c r="Y1264" s="336"/>
      <c r="Z1264" s="336"/>
      <c r="AA1264" s="336"/>
      <c r="AB1264" s="336"/>
      <c r="AC1264" s="336"/>
    </row>
    <row r="1265" spans="4:29">
      <c r="D1265" s="336"/>
      <c r="G1265" s="336"/>
      <c r="H1265" s="336"/>
      <c r="I1265" s="336"/>
      <c r="J1265" s="336"/>
      <c r="K1265" s="336"/>
      <c r="L1265" s="336"/>
      <c r="M1265" s="336"/>
      <c r="N1265" s="336"/>
      <c r="S1265" s="336"/>
      <c r="V1265" s="336"/>
      <c r="W1265" s="336"/>
      <c r="X1265" s="336"/>
      <c r="Y1265" s="336"/>
      <c r="Z1265" s="336"/>
      <c r="AA1265" s="336"/>
      <c r="AB1265" s="336"/>
      <c r="AC1265" s="336"/>
    </row>
    <row r="1266" spans="4:29">
      <c r="D1266" s="336"/>
      <c r="G1266" s="336"/>
      <c r="H1266" s="336"/>
      <c r="I1266" s="336"/>
      <c r="J1266" s="336"/>
      <c r="K1266" s="336"/>
      <c r="L1266" s="336"/>
      <c r="M1266" s="336"/>
      <c r="N1266" s="336"/>
      <c r="S1266" s="336"/>
      <c r="V1266" s="336"/>
      <c r="W1266" s="336"/>
      <c r="X1266" s="336"/>
      <c r="Y1266" s="336"/>
      <c r="Z1266" s="336"/>
      <c r="AA1266" s="336"/>
      <c r="AB1266" s="336"/>
      <c r="AC1266" s="336"/>
    </row>
    <row r="1267" spans="4:29">
      <c r="D1267" s="336"/>
      <c r="G1267" s="336"/>
      <c r="H1267" s="336"/>
      <c r="I1267" s="336"/>
      <c r="J1267" s="336"/>
      <c r="K1267" s="336"/>
      <c r="L1267" s="336"/>
      <c r="M1267" s="336"/>
      <c r="N1267" s="336"/>
      <c r="S1267" s="336"/>
      <c r="V1267" s="336"/>
      <c r="W1267" s="336"/>
      <c r="X1267" s="336"/>
      <c r="Y1267" s="336"/>
      <c r="Z1267" s="336"/>
      <c r="AA1267" s="336"/>
      <c r="AB1267" s="336"/>
      <c r="AC1267" s="336"/>
    </row>
    <row r="1268" spans="4:29">
      <c r="D1268" s="336"/>
      <c r="G1268" s="336"/>
      <c r="H1268" s="336"/>
      <c r="I1268" s="336"/>
      <c r="J1268" s="336"/>
      <c r="K1268" s="336"/>
      <c r="L1268" s="336"/>
      <c r="M1268" s="336"/>
      <c r="N1268" s="336"/>
      <c r="S1268" s="336"/>
      <c r="V1268" s="336"/>
      <c r="W1268" s="336"/>
      <c r="X1268" s="336"/>
      <c r="Y1268" s="336"/>
      <c r="Z1268" s="336"/>
      <c r="AA1268" s="336"/>
      <c r="AB1268" s="336"/>
      <c r="AC1268" s="336"/>
    </row>
    <row r="1269" spans="4:29">
      <c r="D1269" s="336"/>
      <c r="G1269" s="336"/>
      <c r="H1269" s="336"/>
      <c r="I1269" s="336"/>
      <c r="J1269" s="336"/>
      <c r="K1269" s="336"/>
      <c r="L1269" s="336"/>
      <c r="M1269" s="336"/>
      <c r="N1269" s="336"/>
      <c r="S1269" s="336"/>
      <c r="V1269" s="336"/>
      <c r="W1269" s="336"/>
      <c r="X1269" s="336"/>
      <c r="Y1269" s="336"/>
      <c r="Z1269" s="336"/>
      <c r="AA1269" s="336"/>
      <c r="AB1269" s="336"/>
      <c r="AC1269" s="336"/>
    </row>
    <row r="1270" spans="4:29">
      <c r="D1270" s="336"/>
      <c r="G1270" s="336"/>
      <c r="H1270" s="336"/>
      <c r="I1270" s="336"/>
      <c r="J1270" s="336"/>
      <c r="K1270" s="336"/>
      <c r="L1270" s="336"/>
      <c r="M1270" s="336"/>
      <c r="N1270" s="336"/>
      <c r="S1270" s="336"/>
      <c r="V1270" s="336"/>
      <c r="W1270" s="336"/>
      <c r="X1270" s="336"/>
      <c r="Y1270" s="336"/>
      <c r="Z1270" s="336"/>
      <c r="AA1270" s="336"/>
      <c r="AB1270" s="336"/>
      <c r="AC1270" s="336"/>
    </row>
    <row r="1271" spans="4:29">
      <c r="D1271" s="336"/>
      <c r="G1271" s="336"/>
      <c r="H1271" s="336"/>
      <c r="I1271" s="336"/>
      <c r="J1271" s="336"/>
      <c r="K1271" s="336"/>
      <c r="L1271" s="336"/>
      <c r="M1271" s="336"/>
      <c r="N1271" s="336"/>
      <c r="S1271" s="336"/>
      <c r="V1271" s="336"/>
      <c r="W1271" s="336"/>
      <c r="X1271" s="336"/>
      <c r="Y1271" s="336"/>
      <c r="Z1271" s="336"/>
      <c r="AA1271" s="336"/>
      <c r="AB1271" s="336"/>
      <c r="AC1271" s="336"/>
    </row>
    <row r="1272" spans="4:29">
      <c r="D1272" s="336"/>
      <c r="G1272" s="336"/>
      <c r="H1272" s="336"/>
      <c r="I1272" s="336"/>
      <c r="J1272" s="336"/>
      <c r="K1272" s="336"/>
      <c r="L1272" s="336"/>
      <c r="M1272" s="336"/>
      <c r="N1272" s="336"/>
      <c r="S1272" s="336"/>
      <c r="V1272" s="336"/>
      <c r="W1272" s="336"/>
      <c r="X1272" s="336"/>
      <c r="Y1272" s="336"/>
      <c r="Z1272" s="336"/>
      <c r="AA1272" s="336"/>
      <c r="AB1272" s="336"/>
      <c r="AC1272" s="336"/>
    </row>
    <row r="1273" spans="4:29">
      <c r="D1273" s="336"/>
      <c r="G1273" s="336"/>
      <c r="H1273" s="336"/>
      <c r="I1273" s="336"/>
      <c r="J1273" s="336"/>
      <c r="K1273" s="336"/>
      <c r="L1273" s="336"/>
      <c r="M1273" s="336"/>
      <c r="N1273" s="336"/>
      <c r="S1273" s="336"/>
      <c r="V1273" s="336"/>
      <c r="W1273" s="336"/>
      <c r="X1273" s="336"/>
      <c r="Y1273" s="336"/>
      <c r="Z1273" s="336"/>
      <c r="AA1273" s="336"/>
      <c r="AB1273" s="336"/>
      <c r="AC1273" s="336"/>
    </row>
    <row r="1274" spans="4:29">
      <c r="D1274" s="336"/>
      <c r="G1274" s="336"/>
      <c r="H1274" s="336"/>
      <c r="I1274" s="336"/>
      <c r="J1274" s="336"/>
      <c r="K1274" s="336"/>
      <c r="L1274" s="336"/>
      <c r="M1274" s="336"/>
      <c r="N1274" s="336"/>
      <c r="S1274" s="336"/>
      <c r="V1274" s="336"/>
      <c r="W1274" s="336"/>
      <c r="X1274" s="336"/>
      <c r="Y1274" s="336"/>
      <c r="Z1274" s="336"/>
      <c r="AA1274" s="336"/>
      <c r="AB1274" s="336"/>
      <c r="AC1274" s="336"/>
    </row>
    <row r="1275" spans="4:29">
      <c r="D1275" s="336"/>
      <c r="G1275" s="336"/>
      <c r="H1275" s="336"/>
      <c r="I1275" s="336"/>
      <c r="J1275" s="336"/>
      <c r="K1275" s="336"/>
      <c r="L1275" s="336"/>
      <c r="M1275" s="336"/>
      <c r="N1275" s="336"/>
      <c r="S1275" s="336"/>
      <c r="V1275" s="336"/>
      <c r="W1275" s="336"/>
      <c r="X1275" s="336"/>
      <c r="Y1275" s="336"/>
      <c r="Z1275" s="336"/>
      <c r="AA1275" s="336"/>
      <c r="AB1275" s="336"/>
      <c r="AC1275" s="336"/>
    </row>
    <row r="1276" spans="4:29">
      <c r="D1276" s="336"/>
      <c r="G1276" s="336"/>
      <c r="H1276" s="336"/>
      <c r="I1276" s="336"/>
      <c r="J1276" s="336"/>
      <c r="K1276" s="336"/>
      <c r="L1276" s="336"/>
      <c r="M1276" s="336"/>
      <c r="N1276" s="336"/>
      <c r="S1276" s="336"/>
      <c r="V1276" s="336"/>
      <c r="W1276" s="336"/>
      <c r="X1276" s="336"/>
      <c r="Y1276" s="336"/>
      <c r="Z1276" s="336"/>
      <c r="AA1276" s="336"/>
      <c r="AB1276" s="336"/>
      <c r="AC1276" s="336"/>
    </row>
    <row r="1277" spans="4:29">
      <c r="D1277" s="336"/>
      <c r="G1277" s="336"/>
      <c r="H1277" s="336"/>
      <c r="I1277" s="336"/>
      <c r="J1277" s="336"/>
      <c r="K1277" s="336"/>
      <c r="L1277" s="336"/>
      <c r="M1277" s="336"/>
      <c r="N1277" s="336"/>
      <c r="S1277" s="336"/>
      <c r="V1277" s="336"/>
      <c r="W1277" s="336"/>
      <c r="X1277" s="336"/>
      <c r="Y1277" s="336"/>
      <c r="Z1277" s="336"/>
      <c r="AA1277" s="336"/>
      <c r="AB1277" s="336"/>
      <c r="AC1277" s="336"/>
    </row>
    <row r="1278" spans="4:29">
      <c r="D1278" s="336"/>
      <c r="G1278" s="336"/>
      <c r="H1278" s="336"/>
      <c r="I1278" s="336"/>
      <c r="J1278" s="336"/>
      <c r="K1278" s="336"/>
      <c r="L1278" s="336"/>
      <c r="M1278" s="336"/>
      <c r="N1278" s="336"/>
      <c r="S1278" s="336"/>
      <c r="V1278" s="336"/>
      <c r="W1278" s="336"/>
      <c r="X1278" s="336"/>
      <c r="Y1278" s="336"/>
      <c r="Z1278" s="336"/>
      <c r="AA1278" s="336"/>
      <c r="AB1278" s="336"/>
      <c r="AC1278" s="336"/>
    </row>
    <row r="1279" spans="4:29">
      <c r="D1279" s="336"/>
      <c r="G1279" s="336"/>
      <c r="H1279" s="336"/>
      <c r="I1279" s="336"/>
      <c r="J1279" s="336"/>
      <c r="K1279" s="336"/>
      <c r="L1279" s="336"/>
      <c r="M1279" s="336"/>
      <c r="N1279" s="336"/>
      <c r="S1279" s="336"/>
      <c r="V1279" s="336"/>
      <c r="W1279" s="336"/>
      <c r="X1279" s="336"/>
      <c r="Y1279" s="336"/>
      <c r="Z1279" s="336"/>
      <c r="AA1279" s="336"/>
      <c r="AB1279" s="336"/>
      <c r="AC1279" s="336"/>
    </row>
    <row r="1280" spans="4:29">
      <c r="D1280" s="336"/>
      <c r="G1280" s="336"/>
      <c r="H1280" s="336"/>
      <c r="I1280" s="336"/>
      <c r="J1280" s="336"/>
      <c r="K1280" s="336"/>
      <c r="L1280" s="336"/>
      <c r="M1280" s="336"/>
      <c r="N1280" s="336"/>
      <c r="S1280" s="336"/>
      <c r="V1280" s="336"/>
      <c r="W1280" s="336"/>
      <c r="X1280" s="336"/>
      <c r="Y1280" s="336"/>
      <c r="Z1280" s="336"/>
      <c r="AA1280" s="336"/>
      <c r="AB1280" s="336"/>
      <c r="AC1280" s="336"/>
    </row>
    <row r="1281" spans="4:29">
      <c r="D1281" s="336"/>
      <c r="G1281" s="336"/>
      <c r="H1281" s="336"/>
      <c r="I1281" s="336"/>
      <c r="J1281" s="336"/>
      <c r="K1281" s="336"/>
      <c r="L1281" s="336"/>
      <c r="M1281" s="336"/>
      <c r="N1281" s="336"/>
      <c r="S1281" s="336"/>
      <c r="V1281" s="336"/>
      <c r="W1281" s="336"/>
      <c r="X1281" s="336"/>
      <c r="Y1281" s="336"/>
      <c r="Z1281" s="336"/>
      <c r="AA1281" s="336"/>
      <c r="AB1281" s="336"/>
      <c r="AC1281" s="336"/>
    </row>
    <row r="1282" spans="4:29">
      <c r="D1282" s="336"/>
      <c r="G1282" s="336"/>
      <c r="H1282" s="336"/>
      <c r="I1282" s="336"/>
      <c r="J1282" s="336"/>
      <c r="K1282" s="336"/>
      <c r="L1282" s="336"/>
      <c r="M1282" s="336"/>
      <c r="N1282" s="336"/>
      <c r="S1282" s="336"/>
      <c r="V1282" s="336"/>
      <c r="W1282" s="336"/>
      <c r="X1282" s="336"/>
      <c r="Y1282" s="336"/>
      <c r="Z1282" s="336"/>
      <c r="AA1282" s="336"/>
      <c r="AB1282" s="336"/>
      <c r="AC1282" s="336"/>
    </row>
    <row r="1283" spans="4:29">
      <c r="D1283" s="336"/>
      <c r="G1283" s="336"/>
      <c r="H1283" s="336"/>
      <c r="I1283" s="336"/>
      <c r="J1283" s="336"/>
      <c r="K1283" s="336"/>
      <c r="L1283" s="336"/>
      <c r="M1283" s="336"/>
      <c r="N1283" s="336"/>
      <c r="S1283" s="336"/>
      <c r="V1283" s="336"/>
      <c r="W1283" s="336"/>
      <c r="X1283" s="336"/>
      <c r="Y1283" s="336"/>
      <c r="Z1283" s="336"/>
      <c r="AA1283" s="336"/>
      <c r="AB1283" s="336"/>
      <c r="AC1283" s="336"/>
    </row>
    <row r="1284" spans="4:29">
      <c r="D1284" s="336"/>
      <c r="G1284" s="336"/>
      <c r="H1284" s="336"/>
      <c r="I1284" s="336"/>
      <c r="J1284" s="336"/>
      <c r="K1284" s="336"/>
      <c r="L1284" s="336"/>
      <c r="M1284" s="336"/>
      <c r="N1284" s="336"/>
      <c r="S1284" s="336"/>
      <c r="V1284" s="336"/>
      <c r="W1284" s="336"/>
      <c r="X1284" s="336"/>
      <c r="Y1284" s="336"/>
      <c r="Z1284" s="336"/>
      <c r="AA1284" s="336"/>
      <c r="AB1284" s="336"/>
      <c r="AC1284" s="336"/>
    </row>
    <row r="1285" spans="4:29">
      <c r="D1285" s="336"/>
      <c r="G1285" s="336"/>
      <c r="H1285" s="336"/>
      <c r="I1285" s="336"/>
      <c r="J1285" s="336"/>
      <c r="K1285" s="336"/>
      <c r="L1285" s="336"/>
      <c r="M1285" s="336"/>
      <c r="N1285" s="336"/>
      <c r="S1285" s="336"/>
      <c r="V1285" s="336"/>
      <c r="W1285" s="336"/>
      <c r="X1285" s="336"/>
      <c r="Y1285" s="336"/>
      <c r="Z1285" s="336"/>
      <c r="AA1285" s="336"/>
      <c r="AB1285" s="336"/>
      <c r="AC1285" s="336"/>
    </row>
    <row r="1286" spans="4:29">
      <c r="D1286" s="336"/>
      <c r="G1286" s="336"/>
      <c r="H1286" s="336"/>
      <c r="I1286" s="336"/>
      <c r="J1286" s="336"/>
      <c r="K1286" s="336"/>
      <c r="L1286" s="336"/>
      <c r="M1286" s="336"/>
      <c r="N1286" s="336"/>
      <c r="S1286" s="336"/>
      <c r="V1286" s="336"/>
      <c r="W1286" s="336"/>
      <c r="X1286" s="336"/>
      <c r="Y1286" s="336"/>
      <c r="Z1286" s="336"/>
      <c r="AA1286" s="336"/>
      <c r="AB1286" s="336"/>
      <c r="AC1286" s="336"/>
    </row>
    <row r="1287" spans="4:29">
      <c r="D1287" s="336"/>
      <c r="G1287" s="336"/>
      <c r="H1287" s="336"/>
      <c r="I1287" s="336"/>
      <c r="J1287" s="336"/>
      <c r="K1287" s="336"/>
      <c r="L1287" s="336"/>
      <c r="M1287" s="336"/>
      <c r="N1287" s="336"/>
      <c r="S1287" s="336"/>
      <c r="V1287" s="336"/>
      <c r="W1287" s="336"/>
      <c r="X1287" s="336"/>
      <c r="Y1287" s="336"/>
      <c r="Z1287" s="336"/>
      <c r="AA1287" s="336"/>
      <c r="AB1287" s="336"/>
      <c r="AC1287" s="336"/>
    </row>
    <row r="1288" spans="4:29">
      <c r="D1288" s="336"/>
      <c r="G1288" s="336"/>
      <c r="H1288" s="336"/>
      <c r="I1288" s="336"/>
      <c r="J1288" s="336"/>
      <c r="K1288" s="336"/>
      <c r="L1288" s="336"/>
      <c r="M1288" s="336"/>
      <c r="N1288" s="336"/>
      <c r="S1288" s="336"/>
      <c r="V1288" s="336"/>
      <c r="W1288" s="336"/>
      <c r="X1288" s="336"/>
      <c r="Y1288" s="336"/>
      <c r="Z1288" s="336"/>
      <c r="AA1288" s="336"/>
      <c r="AB1288" s="336"/>
      <c r="AC1288" s="336"/>
    </row>
    <row r="1289" spans="4:29">
      <c r="D1289" s="336"/>
      <c r="G1289" s="336"/>
      <c r="H1289" s="336"/>
      <c r="I1289" s="336"/>
      <c r="J1289" s="336"/>
      <c r="K1289" s="336"/>
      <c r="L1289" s="336"/>
      <c r="M1289" s="336"/>
      <c r="N1289" s="336"/>
      <c r="S1289" s="336"/>
      <c r="V1289" s="336"/>
      <c r="W1289" s="336"/>
      <c r="X1289" s="336"/>
      <c r="Y1289" s="336"/>
      <c r="Z1289" s="336"/>
      <c r="AA1289" s="336"/>
      <c r="AB1289" s="336"/>
      <c r="AC1289" s="336"/>
    </row>
    <row r="1290" spans="4:29">
      <c r="D1290" s="336"/>
      <c r="G1290" s="336"/>
      <c r="H1290" s="336"/>
      <c r="I1290" s="336"/>
      <c r="J1290" s="336"/>
      <c r="K1290" s="336"/>
      <c r="L1290" s="336"/>
      <c r="M1290" s="336"/>
      <c r="N1290" s="336"/>
      <c r="S1290" s="336"/>
      <c r="V1290" s="336"/>
      <c r="W1290" s="336"/>
      <c r="X1290" s="336"/>
      <c r="Y1290" s="336"/>
      <c r="Z1290" s="336"/>
      <c r="AA1290" s="336"/>
      <c r="AB1290" s="336"/>
      <c r="AC1290" s="336"/>
    </row>
    <row r="1291" spans="4:29">
      <c r="D1291" s="336"/>
      <c r="G1291" s="336"/>
      <c r="H1291" s="336"/>
      <c r="I1291" s="336"/>
      <c r="J1291" s="336"/>
      <c r="K1291" s="336"/>
      <c r="L1291" s="336"/>
      <c r="M1291" s="336"/>
      <c r="N1291" s="336"/>
      <c r="S1291" s="336"/>
      <c r="V1291" s="336"/>
      <c r="W1291" s="336"/>
      <c r="X1291" s="336"/>
      <c r="Y1291" s="336"/>
      <c r="Z1291" s="336"/>
      <c r="AA1291" s="336"/>
      <c r="AB1291" s="336"/>
      <c r="AC1291" s="336"/>
    </row>
    <row r="1292" spans="4:29">
      <c r="D1292" s="336"/>
      <c r="G1292" s="336"/>
      <c r="H1292" s="336"/>
      <c r="I1292" s="336"/>
      <c r="J1292" s="336"/>
      <c r="K1292" s="336"/>
      <c r="L1292" s="336"/>
      <c r="M1292" s="336"/>
      <c r="N1292" s="336"/>
      <c r="S1292" s="336"/>
      <c r="V1292" s="336"/>
      <c r="W1292" s="336"/>
      <c r="X1292" s="336"/>
      <c r="Y1292" s="336"/>
      <c r="Z1292" s="336"/>
      <c r="AA1292" s="336"/>
      <c r="AB1292" s="336"/>
      <c r="AC1292" s="336"/>
    </row>
    <row r="1293" spans="4:29">
      <c r="D1293" s="336"/>
      <c r="G1293" s="336"/>
      <c r="H1293" s="336"/>
      <c r="I1293" s="336"/>
      <c r="J1293" s="336"/>
      <c r="K1293" s="336"/>
      <c r="L1293" s="336"/>
      <c r="M1293" s="336"/>
      <c r="N1293" s="336"/>
      <c r="S1293" s="336"/>
      <c r="V1293" s="336"/>
      <c r="W1293" s="336"/>
      <c r="X1293" s="336"/>
      <c r="Y1293" s="336"/>
      <c r="Z1293" s="336"/>
      <c r="AA1293" s="336"/>
      <c r="AB1293" s="336"/>
      <c r="AC1293" s="336"/>
    </row>
    <row r="1294" spans="4:29">
      <c r="D1294" s="336"/>
      <c r="G1294" s="336"/>
      <c r="H1294" s="336"/>
      <c r="I1294" s="336"/>
      <c r="J1294" s="336"/>
      <c r="K1294" s="336"/>
      <c r="L1294" s="336"/>
      <c r="M1294" s="336"/>
      <c r="N1294" s="336"/>
      <c r="S1294" s="336"/>
      <c r="V1294" s="336"/>
      <c r="W1294" s="336"/>
      <c r="X1294" s="336"/>
      <c r="Y1294" s="336"/>
      <c r="Z1294" s="336"/>
      <c r="AA1294" s="336"/>
      <c r="AB1294" s="336"/>
      <c r="AC1294" s="336"/>
    </row>
    <row r="1295" spans="4:29">
      <c r="D1295" s="336"/>
      <c r="G1295" s="336"/>
      <c r="H1295" s="336"/>
      <c r="I1295" s="336"/>
      <c r="J1295" s="336"/>
      <c r="K1295" s="336"/>
      <c r="L1295" s="336"/>
      <c r="M1295" s="336"/>
      <c r="N1295" s="336"/>
      <c r="S1295" s="336"/>
      <c r="V1295" s="336"/>
      <c r="W1295" s="336"/>
      <c r="X1295" s="336"/>
      <c r="Y1295" s="336"/>
      <c r="Z1295" s="336"/>
      <c r="AA1295" s="336"/>
      <c r="AB1295" s="336"/>
      <c r="AC1295" s="336"/>
    </row>
    <row r="1296" spans="4:29">
      <c r="D1296" s="336"/>
      <c r="G1296" s="336"/>
      <c r="H1296" s="336"/>
      <c r="I1296" s="336"/>
      <c r="J1296" s="336"/>
      <c r="K1296" s="336"/>
      <c r="L1296" s="336"/>
      <c r="M1296" s="336"/>
      <c r="N1296" s="336"/>
      <c r="S1296" s="336"/>
      <c r="V1296" s="336"/>
      <c r="W1296" s="336"/>
      <c r="X1296" s="336"/>
      <c r="Y1296" s="336"/>
      <c r="Z1296" s="336"/>
      <c r="AA1296" s="336"/>
      <c r="AB1296" s="336"/>
      <c r="AC1296" s="336"/>
    </row>
    <row r="1297" spans="4:29">
      <c r="D1297" s="336"/>
      <c r="G1297" s="336"/>
      <c r="H1297" s="336"/>
      <c r="I1297" s="336"/>
      <c r="J1297" s="336"/>
      <c r="K1297" s="336"/>
      <c r="L1297" s="336"/>
      <c r="M1297" s="336"/>
      <c r="N1297" s="336"/>
      <c r="S1297" s="336"/>
      <c r="V1297" s="336"/>
      <c r="W1297" s="336"/>
      <c r="X1297" s="336"/>
      <c r="Y1297" s="336"/>
      <c r="Z1297" s="336"/>
      <c r="AA1297" s="336"/>
      <c r="AB1297" s="336"/>
      <c r="AC1297" s="336"/>
    </row>
    <row r="1298" spans="4:29">
      <c r="D1298" s="336"/>
      <c r="G1298" s="336"/>
      <c r="H1298" s="336"/>
      <c r="I1298" s="336"/>
      <c r="J1298" s="336"/>
      <c r="K1298" s="336"/>
      <c r="L1298" s="336"/>
      <c r="M1298" s="336"/>
      <c r="N1298" s="336"/>
      <c r="S1298" s="336"/>
      <c r="V1298" s="336"/>
      <c r="W1298" s="336"/>
      <c r="X1298" s="336"/>
      <c r="Y1298" s="336"/>
      <c r="Z1298" s="336"/>
      <c r="AA1298" s="336"/>
      <c r="AB1298" s="336"/>
      <c r="AC1298" s="336"/>
    </row>
    <row r="1299" spans="4:29">
      <c r="D1299" s="336"/>
      <c r="G1299" s="336"/>
      <c r="H1299" s="336"/>
      <c r="I1299" s="336"/>
      <c r="J1299" s="336"/>
      <c r="K1299" s="336"/>
      <c r="L1299" s="336"/>
      <c r="M1299" s="336"/>
      <c r="N1299" s="336"/>
      <c r="S1299" s="336"/>
      <c r="V1299" s="336"/>
      <c r="W1299" s="336"/>
      <c r="X1299" s="336"/>
      <c r="Y1299" s="336"/>
      <c r="Z1299" s="336"/>
      <c r="AA1299" s="336"/>
      <c r="AB1299" s="336"/>
      <c r="AC1299" s="336"/>
    </row>
    <row r="1300" spans="4:29">
      <c r="D1300" s="336"/>
      <c r="G1300" s="336"/>
      <c r="H1300" s="336"/>
      <c r="I1300" s="336"/>
      <c r="J1300" s="336"/>
      <c r="K1300" s="336"/>
      <c r="L1300" s="336"/>
      <c r="M1300" s="336"/>
      <c r="N1300" s="336"/>
      <c r="S1300" s="336"/>
      <c r="V1300" s="336"/>
      <c r="W1300" s="336"/>
      <c r="X1300" s="336"/>
      <c r="Y1300" s="336"/>
      <c r="Z1300" s="336"/>
      <c r="AA1300" s="336"/>
      <c r="AB1300" s="336"/>
      <c r="AC1300" s="336"/>
    </row>
    <row r="1301" spans="4:29">
      <c r="D1301" s="336"/>
      <c r="G1301" s="336"/>
      <c r="H1301" s="336"/>
      <c r="I1301" s="336"/>
      <c r="J1301" s="336"/>
      <c r="K1301" s="336"/>
      <c r="L1301" s="336"/>
      <c r="M1301" s="336"/>
      <c r="N1301" s="336"/>
      <c r="S1301" s="336"/>
      <c r="V1301" s="336"/>
      <c r="W1301" s="336"/>
      <c r="X1301" s="336"/>
      <c r="Y1301" s="336"/>
      <c r="Z1301" s="336"/>
      <c r="AA1301" s="336"/>
      <c r="AB1301" s="336"/>
      <c r="AC1301" s="336"/>
    </row>
    <row r="1302" spans="4:29">
      <c r="D1302" s="336"/>
      <c r="G1302" s="336"/>
      <c r="H1302" s="336"/>
      <c r="I1302" s="336"/>
      <c r="J1302" s="336"/>
      <c r="K1302" s="336"/>
      <c r="L1302" s="336"/>
      <c r="M1302" s="336"/>
      <c r="N1302" s="336"/>
      <c r="S1302" s="336"/>
      <c r="V1302" s="336"/>
      <c r="W1302" s="336"/>
      <c r="X1302" s="336"/>
      <c r="Y1302" s="336"/>
      <c r="Z1302" s="336"/>
      <c r="AA1302" s="336"/>
      <c r="AB1302" s="336"/>
      <c r="AC1302" s="336"/>
    </row>
    <row r="1303" spans="4:29">
      <c r="D1303" s="336"/>
      <c r="G1303" s="336"/>
      <c r="H1303" s="336"/>
      <c r="I1303" s="336"/>
      <c r="J1303" s="336"/>
      <c r="K1303" s="336"/>
      <c r="L1303" s="336"/>
      <c r="M1303" s="336"/>
      <c r="N1303" s="336"/>
      <c r="S1303" s="336"/>
      <c r="V1303" s="336"/>
      <c r="W1303" s="336"/>
      <c r="X1303" s="336"/>
      <c r="Y1303" s="336"/>
      <c r="Z1303" s="336"/>
      <c r="AA1303" s="336"/>
      <c r="AB1303" s="336"/>
      <c r="AC1303" s="336"/>
    </row>
    <row r="1304" spans="4:29">
      <c r="D1304" s="336"/>
      <c r="G1304" s="336"/>
      <c r="H1304" s="336"/>
      <c r="I1304" s="336"/>
      <c r="J1304" s="336"/>
      <c r="K1304" s="336"/>
      <c r="L1304" s="336"/>
      <c r="M1304" s="336"/>
      <c r="N1304" s="336"/>
      <c r="S1304" s="336"/>
      <c r="V1304" s="336"/>
      <c r="W1304" s="336"/>
      <c r="X1304" s="336"/>
      <c r="Y1304" s="336"/>
      <c r="Z1304" s="336"/>
      <c r="AA1304" s="336"/>
      <c r="AB1304" s="336"/>
      <c r="AC1304" s="336"/>
    </row>
    <row r="1305" spans="4:29">
      <c r="D1305" s="336"/>
      <c r="G1305" s="336"/>
      <c r="H1305" s="336"/>
      <c r="I1305" s="336"/>
      <c r="J1305" s="336"/>
      <c r="K1305" s="336"/>
      <c r="L1305" s="336"/>
      <c r="M1305" s="336"/>
      <c r="N1305" s="336"/>
      <c r="S1305" s="336"/>
      <c r="V1305" s="336"/>
      <c r="W1305" s="336"/>
      <c r="X1305" s="336"/>
      <c r="Y1305" s="336"/>
      <c r="Z1305" s="336"/>
      <c r="AA1305" s="336"/>
      <c r="AB1305" s="336"/>
      <c r="AC1305" s="336"/>
    </row>
    <row r="1306" spans="4:29">
      <c r="D1306" s="336"/>
      <c r="G1306" s="336"/>
      <c r="H1306" s="336"/>
      <c r="I1306" s="336"/>
      <c r="J1306" s="336"/>
      <c r="K1306" s="336"/>
      <c r="L1306" s="336"/>
      <c r="M1306" s="336"/>
      <c r="N1306" s="336"/>
      <c r="S1306" s="336"/>
      <c r="V1306" s="336"/>
      <c r="W1306" s="336"/>
      <c r="X1306" s="336"/>
      <c r="Y1306" s="336"/>
      <c r="Z1306" s="336"/>
      <c r="AA1306" s="336"/>
      <c r="AB1306" s="336"/>
      <c r="AC1306" s="336"/>
    </row>
    <row r="1307" spans="4:29">
      <c r="D1307" s="336"/>
      <c r="G1307" s="336"/>
      <c r="H1307" s="336"/>
      <c r="I1307" s="336"/>
      <c r="J1307" s="336"/>
      <c r="K1307" s="336"/>
      <c r="L1307" s="336"/>
      <c r="M1307" s="336"/>
      <c r="N1307" s="336"/>
      <c r="S1307" s="336"/>
      <c r="V1307" s="336"/>
      <c r="W1307" s="336"/>
      <c r="X1307" s="336"/>
      <c r="Y1307" s="336"/>
      <c r="Z1307" s="336"/>
      <c r="AA1307" s="336"/>
      <c r="AB1307" s="336"/>
      <c r="AC1307" s="336"/>
    </row>
    <row r="1308" spans="4:29">
      <c r="D1308" s="336"/>
      <c r="G1308" s="336"/>
      <c r="H1308" s="336"/>
      <c r="I1308" s="336"/>
      <c r="J1308" s="336"/>
      <c r="K1308" s="336"/>
      <c r="L1308" s="336"/>
      <c r="M1308" s="336"/>
      <c r="N1308" s="336"/>
      <c r="S1308" s="336"/>
      <c r="V1308" s="336"/>
      <c r="W1308" s="336"/>
      <c r="X1308" s="336"/>
      <c r="Y1308" s="336"/>
      <c r="Z1308" s="336"/>
      <c r="AA1308" s="336"/>
      <c r="AB1308" s="336"/>
      <c r="AC1308" s="336"/>
    </row>
    <row r="1309" spans="4:29">
      <c r="D1309" s="336"/>
      <c r="G1309" s="336"/>
      <c r="H1309" s="336"/>
      <c r="I1309" s="336"/>
      <c r="J1309" s="336"/>
      <c r="K1309" s="336"/>
      <c r="L1309" s="336"/>
      <c r="M1309" s="336"/>
      <c r="N1309" s="336"/>
      <c r="S1309" s="336"/>
      <c r="V1309" s="336"/>
      <c r="W1309" s="336"/>
      <c r="X1309" s="336"/>
      <c r="Y1309" s="336"/>
      <c r="Z1309" s="336"/>
      <c r="AA1309" s="336"/>
      <c r="AB1309" s="336"/>
      <c r="AC1309" s="336"/>
    </row>
    <row r="1310" spans="4:29">
      <c r="D1310" s="336"/>
      <c r="G1310" s="336"/>
      <c r="H1310" s="336"/>
      <c r="I1310" s="336"/>
      <c r="J1310" s="336"/>
      <c r="K1310" s="336"/>
      <c r="L1310" s="336"/>
      <c r="M1310" s="336"/>
      <c r="N1310" s="336"/>
      <c r="S1310" s="336"/>
      <c r="V1310" s="336"/>
      <c r="W1310" s="336"/>
      <c r="X1310" s="336"/>
      <c r="Y1310" s="336"/>
      <c r="Z1310" s="336"/>
      <c r="AA1310" s="336"/>
      <c r="AB1310" s="336"/>
      <c r="AC1310" s="336"/>
    </row>
    <row r="1311" spans="4:29">
      <c r="D1311" s="336"/>
      <c r="G1311" s="336"/>
      <c r="H1311" s="336"/>
      <c r="I1311" s="336"/>
      <c r="J1311" s="336"/>
      <c r="K1311" s="336"/>
      <c r="L1311" s="336"/>
      <c r="M1311" s="336"/>
      <c r="N1311" s="336"/>
      <c r="S1311" s="336"/>
      <c r="V1311" s="336"/>
      <c r="W1311" s="336"/>
      <c r="X1311" s="336"/>
      <c r="Y1311" s="336"/>
      <c r="Z1311" s="336"/>
      <c r="AA1311" s="336"/>
      <c r="AB1311" s="336"/>
      <c r="AC1311" s="336"/>
    </row>
    <row r="1312" spans="4:29">
      <c r="D1312" s="336"/>
      <c r="G1312" s="336"/>
      <c r="H1312" s="336"/>
      <c r="I1312" s="336"/>
      <c r="J1312" s="336"/>
      <c r="K1312" s="336"/>
      <c r="L1312" s="336"/>
      <c r="M1312" s="336"/>
      <c r="N1312" s="336"/>
      <c r="S1312" s="336"/>
      <c r="V1312" s="336"/>
      <c r="W1312" s="336"/>
      <c r="X1312" s="336"/>
      <c r="Y1312" s="336"/>
      <c r="Z1312" s="336"/>
      <c r="AA1312" s="336"/>
      <c r="AB1312" s="336"/>
      <c r="AC1312" s="336"/>
    </row>
    <row r="1313" spans="4:29">
      <c r="D1313" s="336"/>
      <c r="G1313" s="336"/>
      <c r="H1313" s="336"/>
      <c r="I1313" s="336"/>
      <c r="J1313" s="336"/>
      <c r="K1313" s="336"/>
      <c r="L1313" s="336"/>
      <c r="M1313" s="336"/>
      <c r="N1313" s="336"/>
      <c r="S1313" s="336"/>
      <c r="V1313" s="336"/>
      <c r="W1313" s="336"/>
      <c r="X1313" s="336"/>
      <c r="Y1313" s="336"/>
      <c r="Z1313" s="336"/>
      <c r="AA1313" s="336"/>
      <c r="AB1313" s="336"/>
      <c r="AC1313" s="336"/>
    </row>
    <row r="1314" spans="4:29">
      <c r="D1314" s="336"/>
      <c r="G1314" s="336"/>
      <c r="H1314" s="336"/>
      <c r="I1314" s="336"/>
      <c r="J1314" s="336"/>
      <c r="K1314" s="336"/>
      <c r="L1314" s="336"/>
      <c r="M1314" s="336"/>
      <c r="N1314" s="336"/>
      <c r="S1314" s="336"/>
      <c r="V1314" s="336"/>
      <c r="W1314" s="336"/>
      <c r="X1314" s="336"/>
      <c r="Y1314" s="336"/>
      <c r="Z1314" s="336"/>
      <c r="AA1314" s="336"/>
      <c r="AB1314" s="336"/>
      <c r="AC1314" s="336"/>
    </row>
    <row r="1315" spans="4:29">
      <c r="D1315" s="336"/>
      <c r="G1315" s="336"/>
      <c r="H1315" s="336"/>
      <c r="I1315" s="336"/>
      <c r="J1315" s="336"/>
      <c r="K1315" s="336"/>
      <c r="L1315" s="336"/>
      <c r="M1315" s="336"/>
      <c r="N1315" s="336"/>
      <c r="S1315" s="336"/>
      <c r="V1315" s="336"/>
      <c r="W1315" s="336"/>
      <c r="X1315" s="336"/>
      <c r="Y1315" s="336"/>
      <c r="Z1315" s="336"/>
      <c r="AA1315" s="336"/>
      <c r="AB1315" s="336"/>
      <c r="AC1315" s="336"/>
    </row>
    <row r="1316" spans="4:29">
      <c r="D1316" s="336"/>
      <c r="G1316" s="336"/>
      <c r="H1316" s="336"/>
      <c r="I1316" s="336"/>
      <c r="J1316" s="336"/>
      <c r="K1316" s="336"/>
      <c r="L1316" s="336"/>
      <c r="M1316" s="336"/>
      <c r="N1316" s="336"/>
      <c r="S1316" s="336"/>
      <c r="V1316" s="336"/>
      <c r="W1316" s="336"/>
      <c r="X1316" s="336"/>
      <c r="Y1316" s="336"/>
      <c r="Z1316" s="336"/>
      <c r="AA1316" s="336"/>
      <c r="AB1316" s="336"/>
      <c r="AC1316" s="336"/>
    </row>
    <row r="1317" spans="4:29">
      <c r="D1317" s="336"/>
      <c r="G1317" s="336"/>
      <c r="H1317" s="336"/>
      <c r="I1317" s="336"/>
      <c r="J1317" s="336"/>
      <c r="K1317" s="336"/>
      <c r="L1317" s="336"/>
      <c r="M1317" s="336"/>
      <c r="N1317" s="336"/>
      <c r="S1317" s="336"/>
      <c r="V1317" s="336"/>
      <c r="W1317" s="336"/>
      <c r="X1317" s="336"/>
      <c r="Y1317" s="336"/>
      <c r="Z1317" s="336"/>
      <c r="AA1317" s="336"/>
      <c r="AB1317" s="336"/>
      <c r="AC1317" s="336"/>
    </row>
    <row r="1318" spans="4:29">
      <c r="D1318" s="336"/>
      <c r="G1318" s="336"/>
      <c r="H1318" s="336"/>
      <c r="I1318" s="336"/>
      <c r="J1318" s="336"/>
      <c r="K1318" s="336"/>
      <c r="L1318" s="336"/>
      <c r="M1318" s="336"/>
      <c r="N1318" s="336"/>
      <c r="S1318" s="336"/>
      <c r="V1318" s="336"/>
      <c r="W1318" s="336"/>
      <c r="X1318" s="336"/>
      <c r="Y1318" s="336"/>
      <c r="Z1318" s="336"/>
      <c r="AA1318" s="336"/>
      <c r="AB1318" s="336"/>
      <c r="AC1318" s="336"/>
    </row>
    <row r="1319" spans="4:29">
      <c r="D1319" s="336"/>
      <c r="G1319" s="336"/>
      <c r="H1319" s="336"/>
      <c r="I1319" s="336"/>
      <c r="J1319" s="336"/>
      <c r="K1319" s="336"/>
      <c r="L1319" s="336"/>
      <c r="M1319" s="336"/>
      <c r="N1319" s="336"/>
      <c r="S1319" s="336"/>
      <c r="V1319" s="336"/>
      <c r="W1319" s="336"/>
      <c r="X1319" s="336"/>
      <c r="Y1319" s="336"/>
      <c r="Z1319" s="336"/>
      <c r="AA1319" s="336"/>
      <c r="AB1319" s="336"/>
      <c r="AC1319" s="336"/>
    </row>
    <row r="1320" spans="4:29">
      <c r="D1320" s="336"/>
      <c r="G1320" s="336"/>
      <c r="H1320" s="336"/>
      <c r="I1320" s="336"/>
      <c r="J1320" s="336"/>
      <c r="K1320" s="336"/>
      <c r="L1320" s="336"/>
      <c r="M1320" s="336"/>
      <c r="N1320" s="336"/>
      <c r="S1320" s="336"/>
      <c r="V1320" s="336"/>
      <c r="W1320" s="336"/>
      <c r="X1320" s="336"/>
      <c r="Y1320" s="336"/>
      <c r="Z1320" s="336"/>
      <c r="AA1320" s="336"/>
      <c r="AB1320" s="336"/>
      <c r="AC1320" s="336"/>
    </row>
    <row r="1321" spans="4:29">
      <c r="D1321" s="336"/>
      <c r="G1321" s="336"/>
      <c r="H1321" s="336"/>
      <c r="I1321" s="336"/>
      <c r="J1321" s="336"/>
      <c r="K1321" s="336"/>
      <c r="L1321" s="336"/>
      <c r="M1321" s="336"/>
      <c r="N1321" s="336"/>
      <c r="S1321" s="336"/>
      <c r="V1321" s="336"/>
      <c r="W1321" s="336"/>
      <c r="X1321" s="336"/>
      <c r="Y1321" s="336"/>
      <c r="Z1321" s="336"/>
      <c r="AA1321" s="336"/>
      <c r="AB1321" s="336"/>
      <c r="AC1321" s="336"/>
    </row>
    <row r="1322" spans="4:29">
      <c r="D1322" s="336"/>
      <c r="G1322" s="336"/>
      <c r="H1322" s="336"/>
      <c r="I1322" s="336"/>
      <c r="J1322" s="336"/>
      <c r="K1322" s="336"/>
      <c r="L1322" s="336"/>
      <c r="M1322" s="336"/>
      <c r="N1322" s="336"/>
      <c r="S1322" s="336"/>
      <c r="V1322" s="336"/>
      <c r="W1322" s="336"/>
      <c r="X1322" s="336"/>
      <c r="Y1322" s="336"/>
      <c r="Z1322" s="336"/>
      <c r="AA1322" s="336"/>
      <c r="AB1322" s="336"/>
      <c r="AC1322" s="336"/>
    </row>
    <row r="1323" spans="4:29">
      <c r="D1323" s="336"/>
      <c r="G1323" s="336"/>
      <c r="H1323" s="336"/>
      <c r="I1323" s="336"/>
      <c r="J1323" s="336"/>
      <c r="K1323" s="336"/>
      <c r="L1323" s="336"/>
      <c r="M1323" s="336"/>
      <c r="N1323" s="336"/>
      <c r="S1323" s="336"/>
      <c r="V1323" s="336"/>
      <c r="W1323" s="336"/>
      <c r="X1323" s="336"/>
      <c r="Y1323" s="336"/>
      <c r="Z1323" s="336"/>
      <c r="AA1323" s="336"/>
      <c r="AB1323" s="336"/>
      <c r="AC1323" s="336"/>
    </row>
    <row r="1324" spans="4:29">
      <c r="D1324" s="336"/>
      <c r="G1324" s="336"/>
      <c r="H1324" s="336"/>
      <c r="I1324" s="336"/>
      <c r="J1324" s="336"/>
      <c r="K1324" s="336"/>
      <c r="L1324" s="336"/>
      <c r="M1324" s="336"/>
      <c r="N1324" s="336"/>
      <c r="S1324" s="336"/>
      <c r="V1324" s="336"/>
      <c r="W1324" s="336"/>
      <c r="X1324" s="336"/>
      <c r="Y1324" s="336"/>
      <c r="Z1324" s="336"/>
      <c r="AA1324" s="336"/>
      <c r="AB1324" s="336"/>
      <c r="AC1324" s="336"/>
    </row>
    <row r="1325" spans="4:29">
      <c r="D1325" s="336"/>
      <c r="G1325" s="336"/>
      <c r="H1325" s="336"/>
      <c r="I1325" s="336"/>
      <c r="J1325" s="336"/>
      <c r="K1325" s="336"/>
      <c r="L1325" s="336"/>
      <c r="M1325" s="336"/>
      <c r="N1325" s="336"/>
      <c r="S1325" s="336"/>
      <c r="V1325" s="336"/>
      <c r="W1325" s="336"/>
      <c r="X1325" s="336"/>
      <c r="Y1325" s="336"/>
      <c r="Z1325" s="336"/>
      <c r="AA1325" s="336"/>
      <c r="AB1325" s="336"/>
      <c r="AC1325" s="336"/>
    </row>
    <row r="1326" spans="4:29">
      <c r="D1326" s="336"/>
      <c r="G1326" s="336"/>
      <c r="H1326" s="336"/>
      <c r="I1326" s="336"/>
      <c r="J1326" s="336"/>
      <c r="K1326" s="336"/>
      <c r="L1326" s="336"/>
      <c r="M1326" s="336"/>
      <c r="N1326" s="336"/>
      <c r="S1326" s="336"/>
      <c r="V1326" s="336"/>
      <c r="W1326" s="336"/>
      <c r="X1326" s="336"/>
      <c r="Y1326" s="336"/>
      <c r="Z1326" s="336"/>
      <c r="AA1326" s="336"/>
      <c r="AB1326" s="336"/>
      <c r="AC1326" s="336"/>
    </row>
    <row r="1327" spans="4:29">
      <c r="D1327" s="336"/>
      <c r="G1327" s="336"/>
      <c r="H1327" s="336"/>
      <c r="I1327" s="336"/>
      <c r="J1327" s="336"/>
      <c r="K1327" s="336"/>
      <c r="L1327" s="336"/>
      <c r="M1327" s="336"/>
      <c r="N1327" s="336"/>
      <c r="S1327" s="336"/>
      <c r="V1327" s="336"/>
      <c r="W1327" s="336"/>
      <c r="X1327" s="336"/>
      <c r="Y1327" s="336"/>
      <c r="Z1327" s="336"/>
      <c r="AA1327" s="336"/>
      <c r="AB1327" s="336"/>
      <c r="AC1327" s="336"/>
    </row>
    <row r="1328" spans="4:29">
      <c r="D1328" s="336"/>
      <c r="G1328" s="336"/>
      <c r="H1328" s="336"/>
      <c r="I1328" s="336"/>
      <c r="J1328" s="336"/>
      <c r="K1328" s="336"/>
      <c r="L1328" s="336"/>
      <c r="M1328" s="336"/>
      <c r="N1328" s="336"/>
      <c r="S1328" s="336"/>
      <c r="V1328" s="336"/>
      <c r="W1328" s="336"/>
      <c r="X1328" s="336"/>
      <c r="Y1328" s="336"/>
      <c r="Z1328" s="336"/>
      <c r="AA1328" s="336"/>
      <c r="AB1328" s="336"/>
      <c r="AC1328" s="336"/>
    </row>
    <row r="1329" spans="4:29">
      <c r="D1329" s="336"/>
      <c r="G1329" s="336"/>
      <c r="H1329" s="336"/>
      <c r="I1329" s="336"/>
      <c r="J1329" s="336"/>
      <c r="K1329" s="336"/>
      <c r="L1329" s="336"/>
      <c r="M1329" s="336"/>
      <c r="N1329" s="336"/>
      <c r="S1329" s="336"/>
      <c r="V1329" s="336"/>
      <c r="W1329" s="336"/>
      <c r="X1329" s="336"/>
      <c r="Y1329" s="336"/>
      <c r="Z1329" s="336"/>
      <c r="AA1329" s="336"/>
      <c r="AB1329" s="336"/>
      <c r="AC1329" s="336"/>
    </row>
    <row r="1330" spans="4:29">
      <c r="D1330" s="336"/>
      <c r="G1330" s="336"/>
      <c r="H1330" s="336"/>
      <c r="I1330" s="336"/>
      <c r="J1330" s="336"/>
      <c r="K1330" s="336"/>
      <c r="L1330" s="336"/>
      <c r="M1330" s="336"/>
      <c r="N1330" s="336"/>
      <c r="S1330" s="336"/>
      <c r="V1330" s="336"/>
      <c r="W1330" s="336"/>
      <c r="X1330" s="336"/>
      <c r="Y1330" s="336"/>
      <c r="Z1330" s="336"/>
      <c r="AA1330" s="336"/>
      <c r="AB1330" s="336"/>
      <c r="AC1330" s="336"/>
    </row>
    <row r="1331" spans="4:29">
      <c r="D1331" s="336"/>
      <c r="G1331" s="336"/>
      <c r="H1331" s="336"/>
      <c r="I1331" s="336"/>
      <c r="J1331" s="336"/>
      <c r="K1331" s="336"/>
      <c r="L1331" s="336"/>
      <c r="M1331" s="336"/>
      <c r="N1331" s="336"/>
      <c r="S1331" s="336"/>
      <c r="V1331" s="336"/>
      <c r="W1331" s="336"/>
      <c r="X1331" s="336"/>
      <c r="Y1331" s="336"/>
      <c r="Z1331" s="336"/>
      <c r="AA1331" s="336"/>
      <c r="AB1331" s="336"/>
      <c r="AC1331" s="336"/>
    </row>
    <row r="1332" spans="4:29">
      <c r="D1332" s="336"/>
      <c r="G1332" s="336"/>
      <c r="H1332" s="336"/>
      <c r="I1332" s="336"/>
      <c r="J1332" s="336"/>
      <c r="K1332" s="336"/>
      <c r="L1332" s="336"/>
      <c r="M1332" s="336"/>
      <c r="N1332" s="336"/>
      <c r="S1332" s="336"/>
      <c r="V1332" s="336"/>
      <c r="W1332" s="336"/>
      <c r="X1332" s="336"/>
      <c r="Y1332" s="336"/>
      <c r="Z1332" s="336"/>
      <c r="AA1332" s="336"/>
      <c r="AB1332" s="336"/>
      <c r="AC1332" s="336"/>
    </row>
    <row r="1333" spans="4:29">
      <c r="D1333" s="336"/>
      <c r="G1333" s="336"/>
      <c r="H1333" s="336"/>
      <c r="I1333" s="336"/>
      <c r="J1333" s="336"/>
      <c r="K1333" s="336"/>
      <c r="L1333" s="336"/>
      <c r="M1333" s="336"/>
      <c r="N1333" s="336"/>
      <c r="S1333" s="336"/>
      <c r="V1333" s="336"/>
      <c r="W1333" s="336"/>
      <c r="X1333" s="336"/>
      <c r="Y1333" s="336"/>
      <c r="Z1333" s="336"/>
      <c r="AA1333" s="336"/>
      <c r="AB1333" s="336"/>
      <c r="AC1333" s="336"/>
    </row>
    <row r="1334" spans="4:29">
      <c r="D1334" s="336"/>
      <c r="G1334" s="336"/>
      <c r="H1334" s="336"/>
      <c r="I1334" s="336"/>
      <c r="J1334" s="336"/>
      <c r="K1334" s="336"/>
      <c r="L1334" s="336"/>
      <c r="M1334" s="336"/>
      <c r="N1334" s="336"/>
      <c r="S1334" s="336"/>
      <c r="V1334" s="336"/>
      <c r="W1334" s="336"/>
      <c r="X1334" s="336"/>
      <c r="Y1334" s="336"/>
      <c r="Z1334" s="336"/>
      <c r="AA1334" s="336"/>
      <c r="AB1334" s="336"/>
      <c r="AC1334" s="336"/>
    </row>
    <row r="1335" spans="4:29">
      <c r="D1335" s="336"/>
      <c r="G1335" s="336"/>
      <c r="H1335" s="336"/>
      <c r="I1335" s="336"/>
      <c r="J1335" s="336"/>
      <c r="K1335" s="336"/>
      <c r="L1335" s="336"/>
      <c r="M1335" s="336"/>
      <c r="N1335" s="336"/>
      <c r="S1335" s="336"/>
      <c r="V1335" s="336"/>
      <c r="W1335" s="336"/>
      <c r="X1335" s="336"/>
      <c r="Y1335" s="336"/>
      <c r="Z1335" s="336"/>
      <c r="AA1335" s="336"/>
      <c r="AB1335" s="336"/>
      <c r="AC1335" s="336"/>
    </row>
    <row r="1336" spans="4:29">
      <c r="D1336" s="336"/>
      <c r="G1336" s="336"/>
      <c r="H1336" s="336"/>
      <c r="I1336" s="336"/>
      <c r="J1336" s="336"/>
      <c r="K1336" s="336"/>
      <c r="L1336" s="336"/>
      <c r="M1336" s="336"/>
      <c r="N1336" s="336"/>
      <c r="S1336" s="336"/>
      <c r="V1336" s="336"/>
      <c r="W1336" s="336"/>
      <c r="X1336" s="336"/>
      <c r="Y1336" s="336"/>
      <c r="Z1336" s="336"/>
      <c r="AA1336" s="336"/>
      <c r="AB1336" s="336"/>
      <c r="AC1336" s="336"/>
    </row>
    <row r="1337" spans="4:29">
      <c r="D1337" s="336"/>
      <c r="G1337" s="336"/>
      <c r="H1337" s="336"/>
      <c r="I1337" s="336"/>
      <c r="J1337" s="336"/>
      <c r="K1337" s="336"/>
      <c r="L1337" s="336"/>
      <c r="M1337" s="336"/>
      <c r="N1337" s="336"/>
      <c r="S1337" s="336"/>
      <c r="V1337" s="336"/>
      <c r="W1337" s="336"/>
      <c r="X1337" s="336"/>
      <c r="Y1337" s="336"/>
      <c r="Z1337" s="336"/>
      <c r="AA1337" s="336"/>
      <c r="AB1337" s="336"/>
      <c r="AC1337" s="336"/>
    </row>
    <row r="1338" spans="4:29">
      <c r="D1338" s="336"/>
      <c r="G1338" s="336"/>
      <c r="H1338" s="336"/>
      <c r="I1338" s="336"/>
      <c r="J1338" s="336"/>
      <c r="K1338" s="336"/>
      <c r="L1338" s="336"/>
      <c r="M1338" s="336"/>
      <c r="N1338" s="336"/>
      <c r="S1338" s="336"/>
      <c r="V1338" s="336"/>
      <c r="W1338" s="336"/>
      <c r="X1338" s="336"/>
      <c r="Y1338" s="336"/>
      <c r="Z1338" s="336"/>
      <c r="AA1338" s="336"/>
      <c r="AB1338" s="336"/>
      <c r="AC1338" s="336"/>
    </row>
    <row r="1339" spans="4:29">
      <c r="D1339" s="336"/>
      <c r="G1339" s="336"/>
      <c r="H1339" s="336"/>
      <c r="I1339" s="336"/>
      <c r="J1339" s="336"/>
      <c r="K1339" s="336"/>
      <c r="L1339" s="336"/>
      <c r="M1339" s="336"/>
      <c r="N1339" s="336"/>
      <c r="S1339" s="336"/>
      <c r="V1339" s="336"/>
      <c r="W1339" s="336"/>
      <c r="X1339" s="336"/>
      <c r="Y1339" s="336"/>
      <c r="Z1339" s="336"/>
      <c r="AA1339" s="336"/>
      <c r="AB1339" s="336"/>
      <c r="AC1339" s="336"/>
    </row>
    <row r="1340" spans="4:29">
      <c r="D1340" s="336"/>
      <c r="G1340" s="336"/>
      <c r="H1340" s="336"/>
      <c r="I1340" s="336"/>
      <c r="J1340" s="336"/>
      <c r="K1340" s="336"/>
      <c r="L1340" s="336"/>
      <c r="M1340" s="336"/>
      <c r="N1340" s="336"/>
      <c r="S1340" s="336"/>
      <c r="V1340" s="336"/>
      <c r="W1340" s="336"/>
      <c r="X1340" s="336"/>
      <c r="Y1340" s="336"/>
      <c r="Z1340" s="336"/>
      <c r="AA1340" s="336"/>
      <c r="AB1340" s="336"/>
      <c r="AC1340" s="336"/>
    </row>
    <row r="1341" spans="4:29">
      <c r="D1341" s="336"/>
      <c r="G1341" s="336"/>
      <c r="H1341" s="336"/>
      <c r="I1341" s="336"/>
      <c r="J1341" s="336"/>
      <c r="K1341" s="336"/>
      <c r="L1341" s="336"/>
      <c r="M1341" s="336"/>
      <c r="N1341" s="336"/>
      <c r="S1341" s="336"/>
      <c r="V1341" s="336"/>
      <c r="W1341" s="336"/>
      <c r="X1341" s="336"/>
      <c r="Y1341" s="336"/>
      <c r="Z1341" s="336"/>
      <c r="AA1341" s="336"/>
      <c r="AB1341" s="336"/>
      <c r="AC1341" s="336"/>
    </row>
    <row r="1342" spans="4:29">
      <c r="D1342" s="336"/>
      <c r="G1342" s="336"/>
      <c r="H1342" s="336"/>
      <c r="I1342" s="336"/>
      <c r="J1342" s="336"/>
      <c r="K1342" s="336"/>
      <c r="L1342" s="336"/>
      <c r="M1342" s="336"/>
      <c r="N1342" s="336"/>
      <c r="S1342" s="336"/>
      <c r="V1342" s="336"/>
      <c r="W1342" s="336"/>
      <c r="X1342" s="336"/>
      <c r="Y1342" s="336"/>
      <c r="Z1342" s="336"/>
      <c r="AA1342" s="336"/>
      <c r="AB1342" s="336"/>
      <c r="AC1342" s="336"/>
    </row>
    <row r="1343" spans="4:29">
      <c r="D1343" s="336"/>
      <c r="G1343" s="336"/>
      <c r="H1343" s="336"/>
      <c r="I1343" s="336"/>
      <c r="J1343" s="336"/>
      <c r="K1343" s="336"/>
      <c r="L1343" s="336"/>
      <c r="M1343" s="336"/>
      <c r="N1343" s="336"/>
      <c r="S1343" s="336"/>
      <c r="V1343" s="336"/>
      <c r="W1343" s="336"/>
      <c r="X1343" s="336"/>
      <c r="Y1343" s="336"/>
      <c r="Z1343" s="336"/>
      <c r="AA1343" s="336"/>
      <c r="AB1343" s="336"/>
      <c r="AC1343" s="336"/>
    </row>
    <row r="1344" spans="4:29">
      <c r="D1344" s="336"/>
      <c r="G1344" s="336"/>
      <c r="H1344" s="336"/>
      <c r="I1344" s="336"/>
      <c r="J1344" s="336"/>
      <c r="K1344" s="336"/>
      <c r="L1344" s="336"/>
      <c r="M1344" s="336"/>
      <c r="N1344" s="336"/>
      <c r="S1344" s="336"/>
      <c r="V1344" s="336"/>
      <c r="W1344" s="336"/>
      <c r="X1344" s="336"/>
      <c r="Y1344" s="336"/>
      <c r="Z1344" s="336"/>
      <c r="AA1344" s="336"/>
      <c r="AB1344" s="336"/>
      <c r="AC1344" s="336"/>
    </row>
    <row r="1345" spans="4:29">
      <c r="D1345" s="336"/>
      <c r="G1345" s="336"/>
      <c r="H1345" s="336"/>
      <c r="I1345" s="336"/>
      <c r="J1345" s="336"/>
      <c r="K1345" s="336"/>
      <c r="L1345" s="336"/>
      <c r="M1345" s="336"/>
      <c r="N1345" s="336"/>
      <c r="S1345" s="336"/>
      <c r="V1345" s="336"/>
      <c r="W1345" s="336"/>
      <c r="X1345" s="336"/>
      <c r="Y1345" s="336"/>
      <c r="Z1345" s="336"/>
      <c r="AA1345" s="336"/>
      <c r="AB1345" s="336"/>
      <c r="AC1345" s="336"/>
    </row>
    <row r="1346" spans="4:29">
      <c r="D1346" s="336"/>
      <c r="G1346" s="336"/>
      <c r="H1346" s="336"/>
      <c r="I1346" s="336"/>
      <c r="J1346" s="336"/>
      <c r="K1346" s="336"/>
      <c r="L1346" s="336"/>
      <c r="M1346" s="336"/>
      <c r="N1346" s="336"/>
      <c r="S1346" s="336"/>
      <c r="V1346" s="336"/>
      <c r="W1346" s="336"/>
      <c r="X1346" s="336"/>
      <c r="Y1346" s="336"/>
      <c r="Z1346" s="336"/>
      <c r="AA1346" s="336"/>
      <c r="AB1346" s="336"/>
      <c r="AC1346" s="336"/>
    </row>
    <row r="1347" spans="4:29">
      <c r="D1347" s="336"/>
      <c r="G1347" s="336"/>
      <c r="H1347" s="336"/>
      <c r="I1347" s="336"/>
      <c r="J1347" s="336"/>
      <c r="K1347" s="336"/>
      <c r="L1347" s="336"/>
      <c r="M1347" s="336"/>
      <c r="N1347" s="336"/>
      <c r="S1347" s="336"/>
      <c r="V1347" s="336"/>
      <c r="W1347" s="336"/>
      <c r="X1347" s="336"/>
      <c r="Y1347" s="336"/>
      <c r="Z1347" s="336"/>
      <c r="AA1347" s="336"/>
      <c r="AB1347" s="336"/>
      <c r="AC1347" s="336"/>
    </row>
    <row r="1348" spans="4:29">
      <c r="D1348" s="336"/>
      <c r="G1348" s="336"/>
      <c r="H1348" s="336"/>
      <c r="I1348" s="336"/>
      <c r="J1348" s="336"/>
      <c r="K1348" s="336"/>
      <c r="L1348" s="336"/>
      <c r="M1348" s="336"/>
      <c r="N1348" s="336"/>
      <c r="S1348" s="336"/>
      <c r="V1348" s="336"/>
      <c r="W1348" s="336"/>
      <c r="X1348" s="336"/>
      <c r="Y1348" s="336"/>
      <c r="Z1348" s="336"/>
      <c r="AA1348" s="336"/>
      <c r="AB1348" s="336"/>
      <c r="AC1348" s="336"/>
    </row>
    <row r="1349" spans="4:29">
      <c r="D1349" s="336"/>
      <c r="G1349" s="336"/>
      <c r="H1349" s="336"/>
      <c r="I1349" s="336"/>
      <c r="J1349" s="336"/>
      <c r="K1349" s="336"/>
      <c r="L1349" s="336"/>
      <c r="M1349" s="336"/>
      <c r="N1349" s="336"/>
      <c r="S1349" s="336"/>
      <c r="V1349" s="336"/>
      <c r="W1349" s="336"/>
      <c r="X1349" s="336"/>
      <c r="Y1349" s="336"/>
      <c r="Z1349" s="336"/>
      <c r="AA1349" s="336"/>
      <c r="AB1349" s="336"/>
      <c r="AC1349" s="336"/>
    </row>
    <row r="1350" spans="4:29">
      <c r="D1350" s="336"/>
      <c r="G1350" s="336"/>
      <c r="H1350" s="336"/>
      <c r="I1350" s="336"/>
      <c r="J1350" s="336"/>
      <c r="K1350" s="336"/>
      <c r="L1350" s="336"/>
      <c r="M1350" s="336"/>
      <c r="N1350" s="336"/>
      <c r="S1350" s="336"/>
      <c r="V1350" s="336"/>
      <c r="W1350" s="336"/>
      <c r="X1350" s="336"/>
      <c r="Y1350" s="336"/>
      <c r="Z1350" s="336"/>
      <c r="AA1350" s="336"/>
      <c r="AB1350" s="336"/>
      <c r="AC1350" s="336"/>
    </row>
    <row r="1351" spans="4:29">
      <c r="D1351" s="336"/>
      <c r="G1351" s="336"/>
      <c r="H1351" s="336"/>
      <c r="I1351" s="336"/>
      <c r="J1351" s="336"/>
      <c r="K1351" s="336"/>
      <c r="L1351" s="336"/>
      <c r="M1351" s="336"/>
      <c r="N1351" s="336"/>
      <c r="S1351" s="336"/>
      <c r="V1351" s="336"/>
      <c r="W1351" s="336"/>
      <c r="X1351" s="336"/>
      <c r="Y1351" s="336"/>
      <c r="Z1351" s="336"/>
      <c r="AA1351" s="336"/>
      <c r="AB1351" s="336"/>
      <c r="AC1351" s="336"/>
    </row>
    <row r="1352" spans="4:29">
      <c r="D1352" s="336"/>
      <c r="G1352" s="336"/>
      <c r="H1352" s="336"/>
      <c r="I1352" s="336"/>
      <c r="J1352" s="336"/>
      <c r="K1352" s="336"/>
      <c r="L1352" s="336"/>
      <c r="M1352" s="336"/>
      <c r="N1352" s="336"/>
      <c r="S1352" s="336"/>
      <c r="V1352" s="336"/>
      <c r="W1352" s="336"/>
      <c r="X1352" s="336"/>
      <c r="Y1352" s="336"/>
      <c r="Z1352" s="336"/>
      <c r="AA1352" s="336"/>
      <c r="AB1352" s="336"/>
      <c r="AC1352" s="336"/>
    </row>
    <row r="1353" spans="4:29">
      <c r="D1353" s="336"/>
      <c r="G1353" s="336"/>
      <c r="H1353" s="336"/>
      <c r="I1353" s="336"/>
      <c r="J1353" s="336"/>
      <c r="K1353" s="336"/>
      <c r="L1353" s="336"/>
      <c r="M1353" s="336"/>
      <c r="N1353" s="336"/>
      <c r="S1353" s="336"/>
      <c r="V1353" s="336"/>
      <c r="W1353" s="336"/>
      <c r="X1353" s="336"/>
      <c r="Y1353" s="336"/>
      <c r="Z1353" s="336"/>
      <c r="AA1353" s="336"/>
      <c r="AB1353" s="336"/>
      <c r="AC1353" s="336"/>
    </row>
    <row r="1354" spans="4:29">
      <c r="D1354" s="336"/>
      <c r="G1354" s="336"/>
      <c r="H1354" s="336"/>
      <c r="I1354" s="336"/>
      <c r="J1354" s="336"/>
      <c r="K1354" s="336"/>
      <c r="L1354" s="336"/>
      <c r="M1354" s="336"/>
      <c r="N1354" s="336"/>
      <c r="S1354" s="336"/>
      <c r="V1354" s="336"/>
      <c r="W1354" s="336"/>
      <c r="X1354" s="336"/>
      <c r="Y1354" s="336"/>
      <c r="Z1354" s="336"/>
      <c r="AA1354" s="336"/>
      <c r="AB1354" s="336"/>
      <c r="AC1354" s="336"/>
    </row>
    <row r="1355" spans="4:29">
      <c r="D1355" s="336"/>
      <c r="G1355" s="336"/>
      <c r="H1355" s="336"/>
      <c r="I1355" s="336"/>
      <c r="J1355" s="336"/>
      <c r="K1355" s="336"/>
      <c r="L1355" s="336"/>
      <c r="M1355" s="336"/>
      <c r="N1355" s="336"/>
      <c r="S1355" s="336"/>
      <c r="V1355" s="336"/>
      <c r="W1355" s="336"/>
      <c r="X1355" s="336"/>
      <c r="Y1355" s="336"/>
      <c r="Z1355" s="336"/>
      <c r="AA1355" s="336"/>
      <c r="AB1355" s="336"/>
      <c r="AC1355" s="336"/>
    </row>
    <row r="1356" spans="4:29">
      <c r="D1356" s="336"/>
      <c r="G1356" s="336"/>
      <c r="H1356" s="336"/>
      <c r="I1356" s="336"/>
      <c r="J1356" s="336"/>
      <c r="K1356" s="336"/>
      <c r="L1356" s="336"/>
      <c r="M1356" s="336"/>
      <c r="N1356" s="336"/>
      <c r="S1356" s="336"/>
      <c r="V1356" s="336"/>
      <c r="W1356" s="336"/>
      <c r="X1356" s="336"/>
      <c r="Y1356" s="336"/>
      <c r="Z1356" s="336"/>
      <c r="AA1356" s="336"/>
      <c r="AB1356" s="336"/>
      <c r="AC1356" s="336"/>
    </row>
    <row r="1357" spans="4:29">
      <c r="D1357" s="336"/>
      <c r="G1357" s="336"/>
      <c r="H1357" s="336"/>
      <c r="I1357" s="336"/>
      <c r="J1357" s="336"/>
      <c r="K1357" s="336"/>
      <c r="L1357" s="336"/>
      <c r="M1357" s="336"/>
      <c r="N1357" s="336"/>
      <c r="S1357" s="336"/>
      <c r="V1357" s="336"/>
      <c r="W1357" s="336"/>
      <c r="X1357" s="336"/>
      <c r="Y1357" s="336"/>
      <c r="Z1357" s="336"/>
      <c r="AA1357" s="336"/>
      <c r="AB1357" s="336"/>
      <c r="AC1357" s="336"/>
    </row>
    <row r="1358" spans="4:29">
      <c r="D1358" s="336"/>
      <c r="G1358" s="336"/>
      <c r="H1358" s="336"/>
      <c r="I1358" s="336"/>
      <c r="J1358" s="336"/>
      <c r="K1358" s="336"/>
      <c r="L1358" s="336"/>
      <c r="M1358" s="336"/>
      <c r="N1358" s="336"/>
      <c r="S1358" s="336"/>
      <c r="V1358" s="336"/>
      <c r="W1358" s="336"/>
      <c r="X1358" s="336"/>
      <c r="Y1358" s="336"/>
      <c r="Z1358" s="336"/>
      <c r="AA1358" s="336"/>
      <c r="AB1358" s="336"/>
      <c r="AC1358" s="336"/>
    </row>
    <row r="1359" spans="4:29">
      <c r="D1359" s="336"/>
      <c r="G1359" s="336"/>
      <c r="H1359" s="336"/>
      <c r="I1359" s="336"/>
      <c r="J1359" s="336"/>
      <c r="K1359" s="336"/>
      <c r="L1359" s="336"/>
      <c r="M1359" s="336"/>
      <c r="N1359" s="336"/>
      <c r="S1359" s="336"/>
      <c r="V1359" s="336"/>
      <c r="W1359" s="336"/>
      <c r="X1359" s="336"/>
      <c r="Y1359" s="336"/>
      <c r="Z1359" s="336"/>
      <c r="AA1359" s="336"/>
      <c r="AB1359" s="336"/>
      <c r="AC1359" s="336"/>
    </row>
    <row r="1360" spans="4:29">
      <c r="D1360" s="336"/>
      <c r="G1360" s="336"/>
      <c r="H1360" s="336"/>
      <c r="I1360" s="336"/>
      <c r="J1360" s="336"/>
      <c r="K1360" s="336"/>
      <c r="L1360" s="336"/>
      <c r="M1360" s="336"/>
      <c r="N1360" s="336"/>
      <c r="S1360" s="336"/>
      <c r="V1360" s="336"/>
      <c r="W1360" s="336"/>
      <c r="X1360" s="336"/>
      <c r="Y1360" s="336"/>
      <c r="Z1360" s="336"/>
      <c r="AA1360" s="336"/>
      <c r="AB1360" s="336"/>
      <c r="AC1360" s="336"/>
    </row>
    <row r="1361" spans="4:29">
      <c r="D1361" s="336"/>
      <c r="G1361" s="336"/>
      <c r="H1361" s="336"/>
      <c r="I1361" s="336"/>
      <c r="J1361" s="336"/>
      <c r="K1361" s="336"/>
      <c r="L1361" s="336"/>
      <c r="M1361" s="336"/>
      <c r="N1361" s="336"/>
      <c r="S1361" s="336"/>
      <c r="V1361" s="336"/>
      <c r="W1361" s="336"/>
      <c r="X1361" s="336"/>
      <c r="Y1361" s="336"/>
      <c r="Z1361" s="336"/>
      <c r="AA1361" s="336"/>
      <c r="AB1361" s="336"/>
      <c r="AC1361" s="336"/>
    </row>
    <row r="1362" spans="4:29">
      <c r="D1362" s="336"/>
      <c r="G1362" s="336"/>
      <c r="H1362" s="336"/>
      <c r="I1362" s="336"/>
      <c r="J1362" s="336"/>
      <c r="K1362" s="336"/>
      <c r="L1362" s="336"/>
      <c r="M1362" s="336"/>
      <c r="N1362" s="336"/>
      <c r="S1362" s="336"/>
      <c r="V1362" s="336"/>
      <c r="W1362" s="336"/>
      <c r="X1362" s="336"/>
      <c r="Y1362" s="336"/>
      <c r="Z1362" s="336"/>
      <c r="AA1362" s="336"/>
      <c r="AB1362" s="336"/>
      <c r="AC1362" s="336"/>
    </row>
    <row r="1363" spans="4:29">
      <c r="D1363" s="336"/>
      <c r="G1363" s="336"/>
      <c r="H1363" s="336"/>
      <c r="I1363" s="336"/>
      <c r="J1363" s="336"/>
      <c r="K1363" s="336"/>
      <c r="L1363" s="336"/>
      <c r="M1363" s="336"/>
      <c r="N1363" s="336"/>
      <c r="S1363" s="336"/>
      <c r="V1363" s="336"/>
      <c r="W1363" s="336"/>
      <c r="X1363" s="336"/>
      <c r="Y1363" s="336"/>
      <c r="Z1363" s="336"/>
      <c r="AA1363" s="336"/>
      <c r="AB1363" s="336"/>
      <c r="AC1363" s="336"/>
    </row>
    <row r="1364" spans="4:29">
      <c r="D1364" s="336"/>
      <c r="G1364" s="336"/>
      <c r="H1364" s="336"/>
      <c r="I1364" s="336"/>
      <c r="J1364" s="336"/>
      <c r="K1364" s="336"/>
      <c r="L1364" s="336"/>
      <c r="M1364" s="336"/>
      <c r="N1364" s="336"/>
      <c r="S1364" s="336"/>
      <c r="V1364" s="336"/>
      <c r="W1364" s="336"/>
      <c r="X1364" s="336"/>
      <c r="Y1364" s="336"/>
      <c r="Z1364" s="336"/>
      <c r="AA1364" s="336"/>
      <c r="AB1364" s="336"/>
      <c r="AC1364" s="336"/>
    </row>
    <row r="1365" spans="4:29">
      <c r="D1365" s="336"/>
      <c r="G1365" s="336"/>
      <c r="H1365" s="336"/>
      <c r="I1365" s="336"/>
      <c r="J1365" s="336"/>
      <c r="K1365" s="336"/>
      <c r="L1365" s="336"/>
      <c r="M1365" s="336"/>
      <c r="N1365" s="336"/>
      <c r="S1365" s="336"/>
      <c r="V1365" s="336"/>
      <c r="W1365" s="336"/>
      <c r="X1365" s="336"/>
      <c r="Y1365" s="336"/>
      <c r="Z1365" s="336"/>
      <c r="AA1365" s="336"/>
      <c r="AB1365" s="336"/>
      <c r="AC1365" s="336"/>
    </row>
    <row r="1366" spans="4:29">
      <c r="D1366" s="336"/>
      <c r="G1366" s="336"/>
      <c r="H1366" s="336"/>
      <c r="I1366" s="336"/>
      <c r="J1366" s="336"/>
      <c r="K1366" s="336"/>
      <c r="L1366" s="336"/>
      <c r="M1366" s="336"/>
      <c r="N1366" s="336"/>
      <c r="S1366" s="336"/>
      <c r="V1366" s="336"/>
      <c r="W1366" s="336"/>
      <c r="X1366" s="336"/>
      <c r="Y1366" s="336"/>
      <c r="Z1366" s="336"/>
      <c r="AA1366" s="336"/>
      <c r="AB1366" s="336"/>
      <c r="AC1366" s="336"/>
    </row>
    <row r="1367" spans="4:29">
      <c r="D1367" s="336"/>
      <c r="G1367" s="336"/>
      <c r="H1367" s="336"/>
      <c r="I1367" s="336"/>
      <c r="J1367" s="336"/>
      <c r="K1367" s="336"/>
      <c r="L1367" s="336"/>
      <c r="M1367" s="336"/>
      <c r="N1367" s="336"/>
      <c r="S1367" s="336"/>
      <c r="V1367" s="336"/>
      <c r="W1367" s="336"/>
      <c r="X1367" s="336"/>
      <c r="Y1367" s="336"/>
      <c r="Z1367" s="336"/>
      <c r="AA1367" s="336"/>
      <c r="AB1367" s="336"/>
      <c r="AC1367" s="336"/>
    </row>
    <row r="1368" spans="4:29">
      <c r="D1368" s="336"/>
      <c r="G1368" s="336"/>
      <c r="H1368" s="336"/>
      <c r="I1368" s="336"/>
      <c r="J1368" s="336"/>
      <c r="K1368" s="336"/>
      <c r="L1368" s="336"/>
      <c r="M1368" s="336"/>
      <c r="N1368" s="336"/>
      <c r="S1368" s="336"/>
      <c r="V1368" s="336"/>
      <c r="W1368" s="336"/>
      <c r="X1368" s="336"/>
      <c r="Y1368" s="336"/>
      <c r="Z1368" s="336"/>
      <c r="AA1368" s="336"/>
      <c r="AB1368" s="336"/>
      <c r="AC1368" s="336"/>
    </row>
    <row r="1369" spans="4:29">
      <c r="D1369" s="336"/>
      <c r="G1369" s="336"/>
      <c r="H1369" s="336"/>
      <c r="I1369" s="336"/>
      <c r="J1369" s="336"/>
      <c r="K1369" s="336"/>
      <c r="L1369" s="336"/>
      <c r="M1369" s="336"/>
      <c r="N1369" s="336"/>
      <c r="S1369" s="336"/>
      <c r="V1369" s="336"/>
      <c r="W1369" s="336"/>
      <c r="X1369" s="336"/>
      <c r="Y1369" s="336"/>
      <c r="Z1369" s="336"/>
      <c r="AA1369" s="336"/>
      <c r="AB1369" s="336"/>
      <c r="AC1369" s="336"/>
    </row>
    <row r="1370" spans="4:29">
      <c r="D1370" s="336"/>
      <c r="G1370" s="336"/>
      <c r="H1370" s="336"/>
      <c r="I1370" s="336"/>
      <c r="J1370" s="336"/>
      <c r="K1370" s="336"/>
      <c r="L1370" s="336"/>
      <c r="M1370" s="336"/>
      <c r="N1370" s="336"/>
      <c r="S1370" s="336"/>
      <c r="V1370" s="336"/>
      <c r="W1370" s="336"/>
      <c r="X1370" s="336"/>
      <c r="Y1370" s="336"/>
      <c r="Z1370" s="336"/>
      <c r="AA1370" s="336"/>
      <c r="AB1370" s="336"/>
      <c r="AC1370" s="336"/>
    </row>
    <row r="1371" spans="4:29">
      <c r="D1371" s="336"/>
      <c r="G1371" s="336"/>
      <c r="H1371" s="336"/>
      <c r="I1371" s="336"/>
      <c r="J1371" s="336"/>
      <c r="K1371" s="336"/>
      <c r="L1371" s="336"/>
      <c r="M1371" s="336"/>
      <c r="N1371" s="336"/>
      <c r="S1371" s="336"/>
      <c r="V1371" s="336"/>
      <c r="W1371" s="336"/>
      <c r="X1371" s="336"/>
      <c r="Y1371" s="336"/>
      <c r="Z1371" s="336"/>
      <c r="AA1371" s="336"/>
      <c r="AB1371" s="336"/>
      <c r="AC1371" s="336"/>
    </row>
    <row r="1372" spans="4:29">
      <c r="D1372" s="336"/>
      <c r="G1372" s="336"/>
      <c r="H1372" s="336"/>
      <c r="I1372" s="336"/>
      <c r="J1372" s="336"/>
      <c r="K1372" s="336"/>
      <c r="L1372" s="336"/>
      <c r="M1372" s="336"/>
      <c r="N1372" s="336"/>
      <c r="S1372" s="336"/>
      <c r="V1372" s="336"/>
      <c r="W1372" s="336"/>
      <c r="X1372" s="336"/>
      <c r="Y1372" s="336"/>
      <c r="Z1372" s="336"/>
      <c r="AA1372" s="336"/>
      <c r="AB1372" s="336"/>
      <c r="AC1372" s="336"/>
    </row>
    <row r="1373" spans="4:29">
      <c r="D1373" s="336"/>
      <c r="G1373" s="336"/>
      <c r="H1373" s="336"/>
      <c r="I1373" s="336"/>
      <c r="J1373" s="336"/>
      <c r="K1373" s="336"/>
      <c r="L1373" s="336"/>
      <c r="M1373" s="336"/>
      <c r="N1373" s="336"/>
      <c r="S1373" s="336"/>
      <c r="V1373" s="336"/>
      <c r="W1373" s="336"/>
      <c r="X1373" s="336"/>
      <c r="Y1373" s="336"/>
      <c r="Z1373" s="336"/>
      <c r="AA1373" s="336"/>
      <c r="AB1373" s="336"/>
      <c r="AC1373" s="336"/>
    </row>
    <row r="1374" spans="4:29">
      <c r="D1374" s="336"/>
      <c r="G1374" s="336"/>
      <c r="H1374" s="336"/>
      <c r="I1374" s="336"/>
      <c r="J1374" s="336"/>
      <c r="K1374" s="336"/>
      <c r="L1374" s="336"/>
      <c r="M1374" s="336"/>
      <c r="N1374" s="336"/>
      <c r="S1374" s="336"/>
      <c r="V1374" s="336"/>
      <c r="W1374" s="336"/>
      <c r="X1374" s="336"/>
      <c r="Y1374" s="336"/>
      <c r="Z1374" s="336"/>
      <c r="AA1374" s="336"/>
      <c r="AB1374" s="336"/>
      <c r="AC1374" s="336"/>
    </row>
    <row r="1375" spans="4:29">
      <c r="D1375" s="336"/>
      <c r="G1375" s="336"/>
      <c r="H1375" s="336"/>
      <c r="I1375" s="336"/>
      <c r="J1375" s="336"/>
      <c r="K1375" s="336"/>
      <c r="L1375" s="336"/>
      <c r="M1375" s="336"/>
      <c r="N1375" s="336"/>
      <c r="S1375" s="336"/>
      <c r="V1375" s="336"/>
      <c r="W1375" s="336"/>
      <c r="X1375" s="336"/>
      <c r="Y1375" s="336"/>
      <c r="Z1375" s="336"/>
      <c r="AA1375" s="336"/>
      <c r="AB1375" s="336"/>
      <c r="AC1375" s="336"/>
    </row>
    <row r="1376" spans="4:29">
      <c r="D1376" s="336"/>
      <c r="G1376" s="336"/>
      <c r="H1376" s="336"/>
      <c r="I1376" s="336"/>
      <c r="J1376" s="336"/>
      <c r="K1376" s="336"/>
      <c r="L1376" s="336"/>
      <c r="M1376" s="336"/>
      <c r="N1376" s="336"/>
      <c r="S1376" s="336"/>
      <c r="V1376" s="336"/>
      <c r="W1376" s="336"/>
      <c r="X1376" s="336"/>
      <c r="Y1376" s="336"/>
      <c r="Z1376" s="336"/>
      <c r="AA1376" s="336"/>
      <c r="AB1376" s="336"/>
      <c r="AC1376" s="336"/>
    </row>
    <row r="1377" spans="4:29">
      <c r="D1377" s="336"/>
      <c r="G1377" s="336"/>
      <c r="H1377" s="336"/>
      <c r="I1377" s="336"/>
      <c r="J1377" s="336"/>
      <c r="K1377" s="336"/>
      <c r="L1377" s="336"/>
      <c r="M1377" s="336"/>
      <c r="N1377" s="336"/>
      <c r="S1377" s="336"/>
      <c r="V1377" s="336"/>
      <c r="W1377" s="336"/>
      <c r="X1377" s="336"/>
      <c r="Y1377" s="336"/>
      <c r="Z1377" s="336"/>
      <c r="AA1377" s="336"/>
      <c r="AB1377" s="336"/>
      <c r="AC1377" s="336"/>
    </row>
    <row r="1378" spans="4:29">
      <c r="D1378" s="336"/>
      <c r="G1378" s="336"/>
      <c r="H1378" s="336"/>
      <c r="I1378" s="336"/>
      <c r="J1378" s="336"/>
      <c r="K1378" s="336"/>
      <c r="L1378" s="336"/>
      <c r="M1378" s="336"/>
      <c r="N1378" s="336"/>
      <c r="S1378" s="336"/>
      <c r="V1378" s="336"/>
      <c r="W1378" s="336"/>
      <c r="X1378" s="336"/>
      <c r="Y1378" s="336"/>
      <c r="Z1378" s="336"/>
      <c r="AA1378" s="336"/>
      <c r="AB1378" s="336"/>
      <c r="AC1378" s="336"/>
    </row>
    <row r="1379" spans="4:29">
      <c r="D1379" s="336"/>
      <c r="G1379" s="336"/>
      <c r="H1379" s="336"/>
      <c r="I1379" s="336"/>
      <c r="J1379" s="336"/>
      <c r="K1379" s="336"/>
      <c r="L1379" s="336"/>
      <c r="M1379" s="336"/>
      <c r="N1379" s="336"/>
      <c r="S1379" s="336"/>
      <c r="V1379" s="336"/>
      <c r="W1379" s="336"/>
      <c r="X1379" s="336"/>
      <c r="Y1379" s="336"/>
      <c r="Z1379" s="336"/>
      <c r="AA1379" s="336"/>
      <c r="AB1379" s="336"/>
      <c r="AC1379" s="336"/>
    </row>
    <row r="1380" spans="4:29">
      <c r="D1380" s="336"/>
      <c r="G1380" s="336"/>
      <c r="H1380" s="336"/>
      <c r="I1380" s="336"/>
      <c r="J1380" s="336"/>
      <c r="K1380" s="336"/>
      <c r="L1380" s="336"/>
      <c r="M1380" s="336"/>
      <c r="N1380" s="336"/>
      <c r="S1380" s="336"/>
      <c r="V1380" s="336"/>
      <c r="W1380" s="336"/>
      <c r="X1380" s="336"/>
      <c r="Y1380" s="336"/>
      <c r="Z1380" s="336"/>
      <c r="AA1380" s="336"/>
      <c r="AB1380" s="336"/>
      <c r="AC1380" s="336"/>
    </row>
    <row r="1381" spans="4:29">
      <c r="D1381" s="336"/>
      <c r="G1381" s="336"/>
      <c r="H1381" s="336"/>
      <c r="I1381" s="336"/>
      <c r="J1381" s="336"/>
      <c r="K1381" s="336"/>
      <c r="L1381" s="336"/>
      <c r="M1381" s="336"/>
      <c r="N1381" s="336"/>
      <c r="S1381" s="336"/>
      <c r="V1381" s="336"/>
      <c r="W1381" s="336"/>
      <c r="X1381" s="336"/>
      <c r="Y1381" s="336"/>
      <c r="Z1381" s="336"/>
      <c r="AA1381" s="336"/>
      <c r="AB1381" s="336"/>
      <c r="AC1381" s="336"/>
    </row>
    <row r="1382" spans="4:29">
      <c r="D1382" s="336"/>
      <c r="G1382" s="336"/>
      <c r="H1382" s="336"/>
      <c r="I1382" s="336"/>
      <c r="J1382" s="336"/>
      <c r="K1382" s="336"/>
      <c r="L1382" s="336"/>
      <c r="M1382" s="336"/>
      <c r="N1382" s="336"/>
      <c r="S1382" s="336"/>
      <c r="V1382" s="336"/>
      <c r="W1382" s="336"/>
      <c r="X1382" s="336"/>
      <c r="Y1382" s="336"/>
      <c r="Z1382" s="336"/>
      <c r="AA1382" s="336"/>
      <c r="AB1382" s="336"/>
      <c r="AC1382" s="336"/>
    </row>
    <row r="1383" spans="4:29">
      <c r="D1383" s="336"/>
      <c r="G1383" s="336"/>
      <c r="H1383" s="336"/>
      <c r="I1383" s="336"/>
      <c r="J1383" s="336"/>
      <c r="K1383" s="336"/>
      <c r="L1383" s="336"/>
      <c r="M1383" s="336"/>
      <c r="N1383" s="336"/>
      <c r="S1383" s="336"/>
      <c r="V1383" s="336"/>
      <c r="W1383" s="336"/>
      <c r="X1383" s="336"/>
      <c r="Y1383" s="336"/>
      <c r="Z1383" s="336"/>
      <c r="AA1383" s="336"/>
      <c r="AB1383" s="336"/>
      <c r="AC1383" s="336"/>
    </row>
    <row r="1384" spans="4:29">
      <c r="D1384" s="336"/>
      <c r="G1384" s="336"/>
      <c r="H1384" s="336"/>
      <c r="I1384" s="336"/>
      <c r="J1384" s="336"/>
      <c r="K1384" s="336"/>
      <c r="L1384" s="336"/>
      <c r="M1384" s="336"/>
      <c r="N1384" s="336"/>
      <c r="S1384" s="336"/>
      <c r="V1384" s="336"/>
      <c r="W1384" s="336"/>
      <c r="X1384" s="336"/>
      <c r="Y1384" s="336"/>
      <c r="Z1384" s="336"/>
      <c r="AA1384" s="336"/>
      <c r="AB1384" s="336"/>
      <c r="AC1384" s="336"/>
    </row>
    <row r="1385" spans="4:29">
      <c r="D1385" s="336"/>
      <c r="G1385" s="336"/>
      <c r="H1385" s="336"/>
      <c r="I1385" s="336"/>
      <c r="J1385" s="336"/>
      <c r="K1385" s="336"/>
      <c r="L1385" s="336"/>
      <c r="M1385" s="336"/>
      <c r="N1385" s="336"/>
      <c r="S1385" s="336"/>
      <c r="V1385" s="336"/>
      <c r="W1385" s="336"/>
      <c r="X1385" s="336"/>
      <c r="Y1385" s="336"/>
      <c r="Z1385" s="336"/>
      <c r="AA1385" s="336"/>
      <c r="AB1385" s="336"/>
      <c r="AC1385" s="336"/>
    </row>
    <row r="1386" spans="4:29">
      <c r="D1386" s="336"/>
      <c r="G1386" s="336"/>
      <c r="H1386" s="336"/>
      <c r="I1386" s="336"/>
      <c r="J1386" s="336"/>
      <c r="K1386" s="336"/>
      <c r="L1386" s="336"/>
      <c r="M1386" s="336"/>
      <c r="N1386" s="336"/>
      <c r="S1386" s="336"/>
      <c r="V1386" s="336"/>
      <c r="W1386" s="336"/>
      <c r="X1386" s="336"/>
      <c r="Y1386" s="336"/>
      <c r="Z1386" s="336"/>
      <c r="AA1386" s="336"/>
      <c r="AB1386" s="336"/>
      <c r="AC1386" s="336"/>
    </row>
    <row r="1387" spans="4:29">
      <c r="D1387" s="336"/>
      <c r="G1387" s="336"/>
      <c r="H1387" s="336"/>
      <c r="I1387" s="336"/>
      <c r="J1387" s="336"/>
      <c r="K1387" s="336"/>
      <c r="L1387" s="336"/>
      <c r="M1387" s="336"/>
      <c r="N1387" s="336"/>
      <c r="S1387" s="336"/>
      <c r="V1387" s="336"/>
      <c r="W1387" s="336"/>
      <c r="X1387" s="336"/>
      <c r="Y1387" s="336"/>
      <c r="Z1387" s="336"/>
      <c r="AA1387" s="336"/>
      <c r="AB1387" s="336"/>
      <c r="AC1387" s="336"/>
    </row>
    <row r="1388" spans="4:29">
      <c r="D1388" s="336"/>
      <c r="G1388" s="336"/>
      <c r="H1388" s="336"/>
      <c r="I1388" s="336"/>
      <c r="J1388" s="336"/>
      <c r="K1388" s="336"/>
      <c r="L1388" s="336"/>
      <c r="M1388" s="336"/>
      <c r="N1388" s="336"/>
      <c r="S1388" s="336"/>
      <c r="V1388" s="336"/>
      <c r="W1388" s="336"/>
      <c r="X1388" s="336"/>
      <c r="Y1388" s="336"/>
      <c r="Z1388" s="336"/>
      <c r="AA1388" s="336"/>
      <c r="AB1388" s="336"/>
      <c r="AC1388" s="336"/>
    </row>
    <row r="1389" spans="4:29">
      <c r="D1389" s="336"/>
      <c r="G1389" s="336"/>
      <c r="H1389" s="336"/>
      <c r="I1389" s="336"/>
      <c r="J1389" s="336"/>
      <c r="K1389" s="336"/>
      <c r="L1389" s="336"/>
      <c r="M1389" s="336"/>
      <c r="N1389" s="336"/>
      <c r="S1389" s="336"/>
      <c r="V1389" s="336"/>
      <c r="W1389" s="336"/>
      <c r="X1389" s="336"/>
      <c r="Y1389" s="336"/>
      <c r="Z1389" s="336"/>
      <c r="AA1389" s="336"/>
      <c r="AB1389" s="336"/>
      <c r="AC1389" s="336"/>
    </row>
    <row r="1390" spans="4:29">
      <c r="D1390" s="336"/>
      <c r="G1390" s="336"/>
      <c r="H1390" s="336"/>
      <c r="I1390" s="336"/>
      <c r="J1390" s="336"/>
      <c r="K1390" s="336"/>
      <c r="L1390" s="336"/>
      <c r="M1390" s="336"/>
      <c r="N1390" s="336"/>
      <c r="S1390" s="336"/>
      <c r="V1390" s="336"/>
      <c r="W1390" s="336"/>
      <c r="X1390" s="336"/>
      <c r="Y1390" s="336"/>
      <c r="Z1390" s="336"/>
      <c r="AA1390" s="336"/>
      <c r="AB1390" s="336"/>
      <c r="AC1390" s="336"/>
    </row>
    <row r="1391" spans="4:29">
      <c r="D1391" s="336"/>
      <c r="G1391" s="336"/>
      <c r="H1391" s="336"/>
      <c r="I1391" s="336"/>
      <c r="J1391" s="336"/>
      <c r="K1391" s="336"/>
      <c r="L1391" s="336"/>
      <c r="M1391" s="336"/>
      <c r="N1391" s="336"/>
      <c r="S1391" s="336"/>
      <c r="V1391" s="336"/>
      <c r="W1391" s="336"/>
      <c r="X1391" s="336"/>
      <c r="Y1391" s="336"/>
      <c r="Z1391" s="336"/>
      <c r="AA1391" s="336"/>
      <c r="AB1391" s="336"/>
      <c r="AC1391" s="336"/>
    </row>
    <row r="1392" spans="4:29">
      <c r="D1392" s="336"/>
      <c r="G1392" s="336"/>
      <c r="H1392" s="336"/>
      <c r="I1392" s="336"/>
      <c r="J1392" s="336"/>
      <c r="K1392" s="336"/>
      <c r="L1392" s="336"/>
      <c r="M1392" s="336"/>
      <c r="N1392" s="336"/>
      <c r="S1392" s="336"/>
      <c r="V1392" s="336"/>
      <c r="W1392" s="336"/>
      <c r="X1392" s="336"/>
      <c r="Y1392" s="336"/>
      <c r="Z1392" s="336"/>
      <c r="AA1392" s="336"/>
      <c r="AB1392" s="336"/>
      <c r="AC1392" s="336"/>
    </row>
    <row r="1393" spans="4:29">
      <c r="D1393" s="336"/>
      <c r="G1393" s="336"/>
      <c r="H1393" s="336"/>
      <c r="I1393" s="336"/>
      <c r="J1393" s="336"/>
      <c r="K1393" s="336"/>
      <c r="L1393" s="336"/>
      <c r="M1393" s="336"/>
      <c r="N1393" s="336"/>
      <c r="S1393" s="336"/>
      <c r="V1393" s="336"/>
      <c r="W1393" s="336"/>
      <c r="X1393" s="336"/>
      <c r="Y1393" s="336"/>
      <c r="Z1393" s="336"/>
      <c r="AA1393" s="336"/>
      <c r="AB1393" s="336"/>
      <c r="AC1393" s="336"/>
    </row>
    <row r="1394" spans="4:29">
      <c r="D1394" s="336"/>
      <c r="G1394" s="336"/>
      <c r="H1394" s="336"/>
      <c r="I1394" s="336"/>
      <c r="J1394" s="336"/>
      <c r="K1394" s="336"/>
      <c r="L1394" s="336"/>
      <c r="M1394" s="336"/>
      <c r="N1394" s="336"/>
      <c r="S1394" s="336"/>
      <c r="V1394" s="336"/>
      <c r="W1394" s="336"/>
      <c r="X1394" s="336"/>
      <c r="Y1394" s="336"/>
      <c r="Z1394" s="336"/>
      <c r="AA1394" s="336"/>
      <c r="AB1394" s="336"/>
      <c r="AC1394" s="336"/>
    </row>
    <row r="1395" spans="4:29">
      <c r="D1395" s="336"/>
      <c r="G1395" s="336"/>
      <c r="H1395" s="336"/>
      <c r="I1395" s="336"/>
      <c r="J1395" s="336"/>
      <c r="K1395" s="336"/>
      <c r="L1395" s="336"/>
      <c r="M1395" s="336"/>
      <c r="N1395" s="336"/>
      <c r="S1395" s="336"/>
      <c r="V1395" s="336"/>
      <c r="W1395" s="336"/>
      <c r="X1395" s="336"/>
      <c r="Y1395" s="336"/>
      <c r="Z1395" s="336"/>
      <c r="AA1395" s="336"/>
      <c r="AB1395" s="336"/>
      <c r="AC1395" s="336"/>
    </row>
    <row r="1396" spans="4:29">
      <c r="D1396" s="336"/>
      <c r="G1396" s="336"/>
      <c r="H1396" s="336"/>
      <c r="I1396" s="336"/>
      <c r="J1396" s="336"/>
      <c r="K1396" s="336"/>
      <c r="L1396" s="336"/>
      <c r="M1396" s="336"/>
      <c r="N1396" s="336"/>
      <c r="S1396" s="336"/>
      <c r="V1396" s="336"/>
      <c r="W1396" s="336"/>
      <c r="X1396" s="336"/>
      <c r="Y1396" s="336"/>
      <c r="Z1396" s="336"/>
      <c r="AA1396" s="336"/>
      <c r="AB1396" s="336"/>
      <c r="AC1396" s="336"/>
    </row>
    <row r="1397" spans="4:29">
      <c r="D1397" s="336"/>
      <c r="G1397" s="336"/>
      <c r="H1397" s="336"/>
      <c r="I1397" s="336"/>
      <c r="J1397" s="336"/>
      <c r="K1397" s="336"/>
      <c r="L1397" s="336"/>
      <c r="M1397" s="336"/>
      <c r="N1397" s="336"/>
      <c r="S1397" s="336"/>
      <c r="V1397" s="336"/>
      <c r="W1397" s="336"/>
      <c r="X1397" s="336"/>
      <c r="Y1397" s="336"/>
      <c r="Z1397" s="336"/>
      <c r="AA1397" s="336"/>
      <c r="AB1397" s="336"/>
      <c r="AC1397" s="336"/>
    </row>
    <row r="1398" spans="4:29">
      <c r="D1398" s="336"/>
      <c r="G1398" s="336"/>
      <c r="H1398" s="336"/>
      <c r="I1398" s="336"/>
      <c r="J1398" s="336"/>
      <c r="K1398" s="336"/>
      <c r="L1398" s="336"/>
      <c r="M1398" s="336"/>
      <c r="N1398" s="336"/>
      <c r="S1398" s="336"/>
      <c r="V1398" s="336"/>
      <c r="W1398" s="336"/>
      <c r="X1398" s="336"/>
      <c r="Y1398" s="336"/>
      <c r="Z1398" s="336"/>
      <c r="AA1398" s="336"/>
      <c r="AB1398" s="336"/>
      <c r="AC1398" s="336"/>
    </row>
    <row r="1399" spans="4:29">
      <c r="D1399" s="336"/>
      <c r="G1399" s="336"/>
      <c r="H1399" s="336"/>
      <c r="I1399" s="336"/>
      <c r="J1399" s="336"/>
      <c r="K1399" s="336"/>
      <c r="L1399" s="336"/>
      <c r="M1399" s="336"/>
      <c r="N1399" s="336"/>
      <c r="S1399" s="336"/>
      <c r="V1399" s="336"/>
      <c r="W1399" s="336"/>
      <c r="X1399" s="336"/>
      <c r="Y1399" s="336"/>
      <c r="Z1399" s="336"/>
      <c r="AA1399" s="336"/>
      <c r="AB1399" s="336"/>
      <c r="AC1399" s="336"/>
    </row>
    <row r="1400" spans="4:29">
      <c r="D1400" s="336"/>
      <c r="G1400" s="336"/>
      <c r="H1400" s="336"/>
      <c r="I1400" s="336"/>
      <c r="J1400" s="336"/>
      <c r="K1400" s="336"/>
      <c r="L1400" s="336"/>
      <c r="M1400" s="336"/>
      <c r="N1400" s="336"/>
      <c r="S1400" s="336"/>
      <c r="V1400" s="336"/>
      <c r="W1400" s="336"/>
      <c r="X1400" s="336"/>
      <c r="Y1400" s="336"/>
      <c r="Z1400" s="336"/>
      <c r="AA1400" s="336"/>
      <c r="AB1400" s="336"/>
      <c r="AC1400" s="336"/>
    </row>
    <row r="1401" spans="4:29">
      <c r="D1401" s="336"/>
      <c r="G1401" s="336"/>
      <c r="H1401" s="336"/>
      <c r="I1401" s="336"/>
      <c r="J1401" s="336"/>
      <c r="K1401" s="336"/>
      <c r="L1401" s="336"/>
      <c r="M1401" s="336"/>
      <c r="N1401" s="336"/>
      <c r="S1401" s="336"/>
      <c r="V1401" s="336"/>
      <c r="W1401" s="336"/>
      <c r="X1401" s="336"/>
      <c r="Y1401" s="336"/>
      <c r="Z1401" s="336"/>
      <c r="AA1401" s="336"/>
      <c r="AB1401" s="336"/>
      <c r="AC1401" s="336"/>
    </row>
    <row r="1402" spans="4:29">
      <c r="D1402" s="336"/>
      <c r="G1402" s="336"/>
      <c r="H1402" s="336"/>
      <c r="I1402" s="336"/>
      <c r="J1402" s="336"/>
      <c r="K1402" s="336"/>
      <c r="L1402" s="336"/>
      <c r="M1402" s="336"/>
      <c r="N1402" s="336"/>
      <c r="S1402" s="336"/>
      <c r="V1402" s="336"/>
      <c r="W1402" s="336"/>
      <c r="X1402" s="336"/>
      <c r="Y1402" s="336"/>
      <c r="Z1402" s="336"/>
      <c r="AA1402" s="336"/>
      <c r="AB1402" s="336"/>
      <c r="AC1402" s="336"/>
    </row>
    <row r="1403" spans="4:29">
      <c r="D1403" s="336"/>
      <c r="G1403" s="336"/>
      <c r="H1403" s="336"/>
      <c r="I1403" s="336"/>
      <c r="J1403" s="336"/>
      <c r="K1403" s="336"/>
      <c r="L1403" s="336"/>
      <c r="M1403" s="336"/>
      <c r="N1403" s="336"/>
      <c r="S1403" s="336"/>
      <c r="V1403" s="336"/>
      <c r="W1403" s="336"/>
      <c r="X1403" s="336"/>
      <c r="Y1403" s="336"/>
      <c r="Z1403" s="336"/>
      <c r="AA1403" s="336"/>
      <c r="AB1403" s="336"/>
      <c r="AC1403" s="336"/>
    </row>
    <row r="1404" spans="4:29">
      <c r="D1404" s="336"/>
      <c r="G1404" s="336"/>
      <c r="H1404" s="336"/>
      <c r="I1404" s="336"/>
      <c r="J1404" s="336"/>
      <c r="K1404" s="336"/>
      <c r="L1404" s="336"/>
      <c r="M1404" s="336"/>
      <c r="N1404" s="336"/>
      <c r="S1404" s="336"/>
      <c r="V1404" s="336"/>
      <c r="W1404" s="336"/>
      <c r="X1404" s="336"/>
      <c r="Y1404" s="336"/>
      <c r="Z1404" s="336"/>
      <c r="AA1404" s="336"/>
      <c r="AB1404" s="336"/>
      <c r="AC1404" s="336"/>
    </row>
    <row r="1405" spans="4:29">
      <c r="D1405" s="336"/>
      <c r="G1405" s="336"/>
      <c r="H1405" s="336"/>
      <c r="I1405" s="336"/>
      <c r="J1405" s="336"/>
      <c r="K1405" s="336"/>
      <c r="L1405" s="336"/>
      <c r="M1405" s="336"/>
      <c r="N1405" s="336"/>
      <c r="S1405" s="336"/>
      <c r="V1405" s="336"/>
      <c r="W1405" s="336"/>
      <c r="X1405" s="336"/>
      <c r="Y1405" s="336"/>
      <c r="Z1405" s="336"/>
      <c r="AA1405" s="336"/>
      <c r="AB1405" s="336"/>
      <c r="AC1405" s="336"/>
    </row>
    <row r="1406" spans="4:29">
      <c r="D1406" s="336"/>
      <c r="G1406" s="336"/>
      <c r="H1406" s="336"/>
      <c r="I1406" s="336"/>
      <c r="J1406" s="336"/>
      <c r="K1406" s="336"/>
      <c r="L1406" s="336"/>
      <c r="M1406" s="336"/>
      <c r="N1406" s="336"/>
      <c r="S1406" s="336"/>
      <c r="V1406" s="336"/>
      <c r="W1406" s="336"/>
      <c r="X1406" s="336"/>
      <c r="Y1406" s="336"/>
      <c r="Z1406" s="336"/>
      <c r="AA1406" s="336"/>
      <c r="AB1406" s="336"/>
      <c r="AC1406" s="336"/>
    </row>
    <row r="1407" spans="4:29">
      <c r="D1407" s="336"/>
      <c r="G1407" s="336"/>
      <c r="H1407" s="336"/>
      <c r="I1407" s="336"/>
      <c r="J1407" s="336"/>
      <c r="K1407" s="336"/>
      <c r="L1407" s="336"/>
      <c r="M1407" s="336"/>
      <c r="N1407" s="336"/>
      <c r="S1407" s="336"/>
      <c r="V1407" s="336"/>
      <c r="W1407" s="336"/>
      <c r="X1407" s="336"/>
      <c r="Y1407" s="336"/>
      <c r="Z1407" s="336"/>
      <c r="AA1407" s="336"/>
      <c r="AB1407" s="336"/>
      <c r="AC1407" s="336"/>
    </row>
    <row r="1408" spans="4:29">
      <c r="D1408" s="336"/>
      <c r="G1408" s="336"/>
      <c r="H1408" s="336"/>
      <c r="I1408" s="336"/>
      <c r="J1408" s="336"/>
      <c r="K1408" s="336"/>
      <c r="L1408" s="336"/>
      <c r="M1408" s="336"/>
      <c r="N1408" s="336"/>
      <c r="S1408" s="336"/>
      <c r="V1408" s="336"/>
      <c r="W1408" s="336"/>
      <c r="X1408" s="336"/>
      <c r="Y1408" s="336"/>
      <c r="Z1408" s="336"/>
      <c r="AA1408" s="336"/>
      <c r="AB1408" s="336"/>
      <c r="AC1408" s="336"/>
    </row>
    <row r="1409" spans="4:29">
      <c r="D1409" s="336"/>
      <c r="G1409" s="336"/>
      <c r="H1409" s="336"/>
      <c r="I1409" s="336"/>
      <c r="J1409" s="336"/>
      <c r="K1409" s="336"/>
      <c r="L1409" s="336"/>
      <c r="M1409" s="336"/>
      <c r="N1409" s="336"/>
      <c r="S1409" s="336"/>
      <c r="V1409" s="336"/>
      <c r="W1409" s="336"/>
      <c r="X1409" s="336"/>
      <c r="Y1409" s="336"/>
      <c r="Z1409" s="336"/>
      <c r="AA1409" s="336"/>
      <c r="AB1409" s="336"/>
      <c r="AC1409" s="336"/>
    </row>
    <row r="1410" spans="4:29">
      <c r="D1410" s="336"/>
      <c r="G1410" s="336"/>
      <c r="H1410" s="336"/>
      <c r="I1410" s="336"/>
      <c r="J1410" s="336"/>
      <c r="K1410" s="336"/>
      <c r="L1410" s="336"/>
      <c r="M1410" s="336"/>
      <c r="N1410" s="336"/>
      <c r="S1410" s="336"/>
      <c r="V1410" s="336"/>
      <c r="W1410" s="336"/>
      <c r="X1410" s="336"/>
      <c r="Y1410" s="336"/>
      <c r="Z1410" s="336"/>
      <c r="AA1410" s="336"/>
      <c r="AB1410" s="336"/>
      <c r="AC1410" s="336"/>
    </row>
    <row r="1411" spans="4:29">
      <c r="D1411" s="336"/>
      <c r="G1411" s="336"/>
      <c r="H1411" s="336"/>
      <c r="I1411" s="336"/>
      <c r="J1411" s="336"/>
      <c r="K1411" s="336"/>
      <c r="L1411" s="336"/>
      <c r="M1411" s="336"/>
      <c r="N1411" s="336"/>
      <c r="S1411" s="336"/>
      <c r="V1411" s="336"/>
      <c r="W1411" s="336"/>
      <c r="X1411" s="336"/>
      <c r="Y1411" s="336"/>
      <c r="Z1411" s="336"/>
      <c r="AA1411" s="336"/>
      <c r="AB1411" s="336"/>
      <c r="AC1411" s="336"/>
    </row>
    <row r="1412" spans="4:29">
      <c r="D1412" s="336"/>
      <c r="G1412" s="336"/>
      <c r="H1412" s="336"/>
      <c r="I1412" s="336"/>
      <c r="J1412" s="336"/>
      <c r="K1412" s="336"/>
      <c r="L1412" s="336"/>
      <c r="M1412" s="336"/>
      <c r="N1412" s="336"/>
      <c r="S1412" s="336"/>
      <c r="V1412" s="336"/>
      <c r="W1412" s="336"/>
      <c r="X1412" s="336"/>
      <c r="Y1412" s="336"/>
      <c r="Z1412" s="336"/>
      <c r="AA1412" s="336"/>
      <c r="AB1412" s="336"/>
      <c r="AC1412" s="336"/>
    </row>
    <row r="1413" spans="4:29">
      <c r="D1413" s="336"/>
      <c r="G1413" s="336"/>
      <c r="H1413" s="336"/>
      <c r="I1413" s="336"/>
      <c r="J1413" s="336"/>
      <c r="K1413" s="336"/>
      <c r="L1413" s="336"/>
      <c r="M1413" s="336"/>
      <c r="N1413" s="336"/>
      <c r="S1413" s="336"/>
      <c r="V1413" s="336"/>
      <c r="W1413" s="336"/>
      <c r="X1413" s="336"/>
      <c r="Y1413" s="336"/>
      <c r="Z1413" s="336"/>
      <c r="AA1413" s="336"/>
      <c r="AB1413" s="336"/>
      <c r="AC1413" s="336"/>
    </row>
    <row r="1414" spans="4:29">
      <c r="D1414" s="336"/>
      <c r="G1414" s="336"/>
      <c r="H1414" s="336"/>
      <c r="I1414" s="336"/>
      <c r="J1414" s="336"/>
      <c r="K1414" s="336"/>
      <c r="L1414" s="336"/>
      <c r="M1414" s="336"/>
      <c r="N1414" s="336"/>
      <c r="S1414" s="336"/>
      <c r="V1414" s="336"/>
      <c r="W1414" s="336"/>
      <c r="X1414" s="336"/>
      <c r="Y1414" s="336"/>
      <c r="Z1414" s="336"/>
      <c r="AA1414" s="336"/>
      <c r="AB1414" s="336"/>
      <c r="AC1414" s="336"/>
    </row>
    <row r="1415" spans="4:29">
      <c r="D1415" s="336"/>
      <c r="G1415" s="336"/>
      <c r="H1415" s="336"/>
      <c r="I1415" s="336"/>
      <c r="J1415" s="336"/>
      <c r="K1415" s="336"/>
      <c r="L1415" s="336"/>
      <c r="M1415" s="336"/>
      <c r="N1415" s="336"/>
      <c r="S1415" s="336"/>
      <c r="V1415" s="336"/>
      <c r="W1415" s="336"/>
      <c r="X1415" s="336"/>
      <c r="Y1415" s="336"/>
      <c r="Z1415" s="336"/>
      <c r="AA1415" s="336"/>
      <c r="AB1415" s="336"/>
      <c r="AC1415" s="336"/>
    </row>
    <row r="1416" spans="4:29">
      <c r="D1416" s="336"/>
      <c r="G1416" s="336"/>
      <c r="H1416" s="336"/>
      <c r="I1416" s="336"/>
      <c r="J1416" s="336"/>
      <c r="K1416" s="336"/>
      <c r="L1416" s="336"/>
      <c r="M1416" s="336"/>
      <c r="N1416" s="336"/>
      <c r="S1416" s="336"/>
      <c r="V1416" s="336"/>
      <c r="W1416" s="336"/>
      <c r="X1416" s="336"/>
      <c r="Y1416" s="336"/>
      <c r="Z1416" s="336"/>
      <c r="AA1416" s="336"/>
      <c r="AB1416" s="336"/>
      <c r="AC1416" s="336"/>
    </row>
    <row r="1417" spans="4:29">
      <c r="D1417" s="336"/>
      <c r="G1417" s="336"/>
      <c r="H1417" s="336"/>
      <c r="I1417" s="336"/>
      <c r="J1417" s="336"/>
      <c r="K1417" s="336"/>
      <c r="L1417" s="336"/>
      <c r="M1417" s="336"/>
      <c r="N1417" s="336"/>
      <c r="S1417" s="336"/>
      <c r="V1417" s="336"/>
      <c r="W1417" s="336"/>
      <c r="X1417" s="336"/>
      <c r="Y1417" s="336"/>
      <c r="Z1417" s="336"/>
      <c r="AA1417" s="336"/>
      <c r="AB1417" s="336"/>
      <c r="AC1417" s="336"/>
    </row>
    <row r="1418" spans="4:29">
      <c r="D1418" s="336"/>
      <c r="G1418" s="336"/>
      <c r="H1418" s="336"/>
      <c r="I1418" s="336"/>
      <c r="J1418" s="336"/>
      <c r="K1418" s="336"/>
      <c r="L1418" s="336"/>
      <c r="M1418" s="336"/>
      <c r="N1418" s="336"/>
      <c r="S1418" s="336"/>
      <c r="V1418" s="336"/>
      <c r="W1418" s="336"/>
      <c r="X1418" s="336"/>
      <c r="Y1418" s="336"/>
      <c r="Z1418" s="336"/>
      <c r="AA1418" s="336"/>
      <c r="AB1418" s="336"/>
      <c r="AC1418" s="336"/>
    </row>
    <row r="1419" spans="4:29">
      <c r="D1419" s="336"/>
      <c r="G1419" s="336"/>
      <c r="H1419" s="336"/>
      <c r="I1419" s="336"/>
      <c r="J1419" s="336"/>
      <c r="K1419" s="336"/>
      <c r="L1419" s="336"/>
      <c r="M1419" s="336"/>
      <c r="N1419" s="336"/>
      <c r="S1419" s="336"/>
      <c r="V1419" s="336"/>
      <c r="W1419" s="336"/>
      <c r="X1419" s="336"/>
      <c r="Y1419" s="336"/>
      <c r="Z1419" s="336"/>
      <c r="AA1419" s="336"/>
      <c r="AB1419" s="336"/>
      <c r="AC1419" s="336"/>
    </row>
    <row r="1420" spans="4:29">
      <c r="D1420" s="336"/>
      <c r="G1420" s="336"/>
      <c r="H1420" s="336"/>
      <c r="I1420" s="336"/>
      <c r="J1420" s="336"/>
      <c r="K1420" s="336"/>
      <c r="L1420" s="336"/>
      <c r="M1420" s="336"/>
      <c r="N1420" s="336"/>
      <c r="S1420" s="336"/>
      <c r="V1420" s="336"/>
      <c r="W1420" s="336"/>
      <c r="X1420" s="336"/>
      <c r="Y1420" s="336"/>
      <c r="Z1420" s="336"/>
      <c r="AA1420" s="336"/>
      <c r="AB1420" s="336"/>
      <c r="AC1420" s="336"/>
    </row>
    <row r="1421" spans="4:29">
      <c r="D1421" s="336"/>
      <c r="G1421" s="336"/>
      <c r="H1421" s="336"/>
      <c r="I1421" s="336"/>
      <c r="J1421" s="336"/>
      <c r="K1421" s="336"/>
      <c r="L1421" s="336"/>
      <c r="M1421" s="336"/>
      <c r="N1421" s="336"/>
      <c r="S1421" s="336"/>
      <c r="V1421" s="336"/>
      <c r="W1421" s="336"/>
      <c r="X1421" s="336"/>
      <c r="Y1421" s="336"/>
      <c r="Z1421" s="336"/>
      <c r="AA1421" s="336"/>
      <c r="AB1421" s="336"/>
      <c r="AC1421" s="336"/>
    </row>
    <row r="1422" spans="4:29">
      <c r="D1422" s="336"/>
      <c r="G1422" s="336"/>
      <c r="H1422" s="336"/>
      <c r="I1422" s="336"/>
      <c r="J1422" s="336"/>
      <c r="K1422" s="336"/>
      <c r="L1422" s="336"/>
      <c r="M1422" s="336"/>
      <c r="N1422" s="336"/>
      <c r="S1422" s="336"/>
      <c r="V1422" s="336"/>
      <c r="W1422" s="336"/>
      <c r="X1422" s="336"/>
      <c r="Y1422" s="336"/>
      <c r="Z1422" s="336"/>
      <c r="AA1422" s="336"/>
      <c r="AB1422" s="336"/>
      <c r="AC1422" s="336"/>
    </row>
    <row r="1423" spans="4:29">
      <c r="D1423" s="336"/>
      <c r="G1423" s="336"/>
      <c r="H1423" s="336"/>
      <c r="I1423" s="336"/>
      <c r="J1423" s="336"/>
      <c r="K1423" s="336"/>
      <c r="L1423" s="336"/>
      <c r="M1423" s="336"/>
      <c r="N1423" s="336"/>
      <c r="S1423" s="336"/>
      <c r="V1423" s="336"/>
      <c r="W1423" s="336"/>
      <c r="X1423" s="336"/>
      <c r="Y1423" s="336"/>
      <c r="Z1423" s="336"/>
      <c r="AA1423" s="336"/>
      <c r="AB1423" s="336"/>
      <c r="AC1423" s="336"/>
    </row>
    <row r="1424" spans="4:29">
      <c r="D1424" s="336"/>
      <c r="G1424" s="336"/>
      <c r="H1424" s="336"/>
      <c r="I1424" s="336"/>
      <c r="J1424" s="336"/>
      <c r="K1424" s="336"/>
      <c r="L1424" s="336"/>
      <c r="M1424" s="336"/>
      <c r="N1424" s="336"/>
      <c r="S1424" s="336"/>
      <c r="V1424" s="336"/>
      <c r="W1424" s="336"/>
      <c r="X1424" s="336"/>
      <c r="Y1424" s="336"/>
      <c r="Z1424" s="336"/>
      <c r="AA1424" s="336"/>
      <c r="AB1424" s="336"/>
      <c r="AC1424" s="336"/>
    </row>
    <row r="1425" spans="4:29">
      <c r="D1425" s="336"/>
      <c r="G1425" s="336"/>
      <c r="H1425" s="336"/>
      <c r="I1425" s="336"/>
      <c r="J1425" s="336"/>
      <c r="K1425" s="336"/>
      <c r="L1425" s="336"/>
      <c r="M1425" s="336"/>
      <c r="N1425" s="336"/>
      <c r="S1425" s="336"/>
      <c r="V1425" s="336"/>
      <c r="W1425" s="336"/>
      <c r="X1425" s="336"/>
      <c r="Y1425" s="336"/>
      <c r="Z1425" s="336"/>
      <c r="AA1425" s="336"/>
      <c r="AB1425" s="336"/>
      <c r="AC1425" s="336"/>
    </row>
    <row r="1426" spans="4:29">
      <c r="D1426" s="336"/>
      <c r="G1426" s="336"/>
      <c r="H1426" s="336"/>
      <c r="I1426" s="336"/>
      <c r="J1426" s="336"/>
      <c r="K1426" s="336"/>
      <c r="L1426" s="336"/>
      <c r="M1426" s="336"/>
      <c r="N1426" s="336"/>
      <c r="S1426" s="336"/>
      <c r="V1426" s="336"/>
      <c r="W1426" s="336"/>
      <c r="X1426" s="336"/>
      <c r="Y1426" s="336"/>
      <c r="Z1426" s="336"/>
      <c r="AA1426" s="336"/>
      <c r="AB1426" s="336"/>
      <c r="AC1426" s="336"/>
    </row>
    <row r="1427" spans="4:29">
      <c r="D1427" s="336"/>
      <c r="G1427" s="336"/>
      <c r="H1427" s="336"/>
      <c r="I1427" s="336"/>
      <c r="J1427" s="336"/>
      <c r="K1427" s="336"/>
      <c r="L1427" s="336"/>
      <c r="M1427" s="336"/>
      <c r="N1427" s="336"/>
      <c r="S1427" s="336"/>
      <c r="V1427" s="336"/>
      <c r="W1427" s="336"/>
      <c r="X1427" s="336"/>
      <c r="Y1427" s="336"/>
      <c r="Z1427" s="336"/>
      <c r="AA1427" s="336"/>
      <c r="AB1427" s="336"/>
      <c r="AC1427" s="336"/>
    </row>
    <row r="1428" spans="4:29">
      <c r="D1428" s="336"/>
      <c r="G1428" s="336"/>
      <c r="H1428" s="336"/>
      <c r="I1428" s="336"/>
      <c r="J1428" s="336"/>
      <c r="K1428" s="336"/>
      <c r="L1428" s="336"/>
      <c r="M1428" s="336"/>
      <c r="N1428" s="336"/>
      <c r="S1428" s="336"/>
      <c r="V1428" s="336"/>
      <c r="W1428" s="336"/>
      <c r="X1428" s="336"/>
      <c r="Y1428" s="336"/>
      <c r="Z1428" s="336"/>
      <c r="AA1428" s="336"/>
      <c r="AB1428" s="336"/>
      <c r="AC1428" s="336"/>
    </row>
    <row r="1429" spans="4:29">
      <c r="D1429" s="336"/>
      <c r="G1429" s="336"/>
      <c r="H1429" s="336"/>
      <c r="I1429" s="336"/>
      <c r="J1429" s="336"/>
      <c r="K1429" s="336"/>
      <c r="L1429" s="336"/>
      <c r="M1429" s="336"/>
      <c r="N1429" s="336"/>
      <c r="S1429" s="336"/>
      <c r="V1429" s="336"/>
      <c r="W1429" s="336"/>
      <c r="X1429" s="336"/>
      <c r="Y1429" s="336"/>
      <c r="Z1429" s="336"/>
      <c r="AA1429" s="336"/>
      <c r="AB1429" s="336"/>
      <c r="AC1429" s="336"/>
    </row>
    <row r="1430" spans="4:29">
      <c r="D1430" s="336"/>
      <c r="G1430" s="336"/>
      <c r="H1430" s="336"/>
      <c r="I1430" s="336"/>
      <c r="J1430" s="336"/>
      <c r="K1430" s="336"/>
      <c r="L1430" s="336"/>
      <c r="M1430" s="336"/>
      <c r="N1430" s="336"/>
      <c r="S1430" s="336"/>
      <c r="V1430" s="336"/>
      <c r="W1430" s="336"/>
      <c r="X1430" s="336"/>
      <c r="Y1430" s="336"/>
      <c r="Z1430" s="336"/>
      <c r="AA1430" s="336"/>
      <c r="AB1430" s="336"/>
      <c r="AC1430" s="336"/>
    </row>
    <row r="1431" spans="4:29">
      <c r="D1431" s="336"/>
      <c r="G1431" s="336"/>
      <c r="H1431" s="336"/>
      <c r="I1431" s="336"/>
      <c r="J1431" s="336"/>
      <c r="K1431" s="336"/>
      <c r="L1431" s="336"/>
      <c r="M1431" s="336"/>
      <c r="N1431" s="336"/>
      <c r="S1431" s="336"/>
      <c r="V1431" s="336"/>
      <c r="W1431" s="336"/>
      <c r="X1431" s="336"/>
      <c r="Y1431" s="336"/>
      <c r="Z1431" s="336"/>
      <c r="AA1431" s="336"/>
      <c r="AB1431" s="336"/>
      <c r="AC1431" s="336"/>
    </row>
    <row r="1432" spans="4:29">
      <c r="D1432" s="336"/>
      <c r="G1432" s="336"/>
      <c r="H1432" s="336"/>
      <c r="I1432" s="336"/>
      <c r="J1432" s="336"/>
      <c r="K1432" s="336"/>
      <c r="L1432" s="336"/>
      <c r="M1432" s="336"/>
      <c r="N1432" s="336"/>
      <c r="S1432" s="336"/>
      <c r="V1432" s="336"/>
      <c r="W1432" s="336"/>
      <c r="X1432" s="336"/>
      <c r="Y1432" s="336"/>
      <c r="Z1432" s="336"/>
      <c r="AA1432" s="336"/>
      <c r="AB1432" s="336"/>
      <c r="AC1432" s="336"/>
    </row>
    <row r="1433" spans="4:29">
      <c r="D1433" s="336"/>
      <c r="G1433" s="336"/>
      <c r="H1433" s="336"/>
      <c r="I1433" s="336"/>
      <c r="J1433" s="336"/>
      <c r="K1433" s="336"/>
      <c r="L1433" s="336"/>
      <c r="M1433" s="336"/>
      <c r="N1433" s="336"/>
      <c r="S1433" s="336"/>
      <c r="V1433" s="336"/>
      <c r="W1433" s="336"/>
      <c r="X1433" s="336"/>
      <c r="Y1433" s="336"/>
      <c r="Z1433" s="336"/>
      <c r="AA1433" s="336"/>
      <c r="AB1433" s="336"/>
      <c r="AC1433" s="336"/>
    </row>
    <row r="1434" spans="4:29">
      <c r="D1434" s="336"/>
      <c r="G1434" s="336"/>
      <c r="H1434" s="336"/>
      <c r="I1434" s="336"/>
      <c r="J1434" s="336"/>
      <c r="K1434" s="336"/>
      <c r="L1434" s="336"/>
      <c r="M1434" s="336"/>
      <c r="N1434" s="336"/>
      <c r="S1434" s="336"/>
      <c r="V1434" s="336"/>
      <c r="W1434" s="336"/>
      <c r="X1434" s="336"/>
      <c r="Y1434" s="336"/>
      <c r="Z1434" s="336"/>
      <c r="AA1434" s="336"/>
      <c r="AB1434" s="336"/>
      <c r="AC1434" s="336"/>
    </row>
    <row r="1435" spans="4:29">
      <c r="D1435" s="336"/>
      <c r="G1435" s="336"/>
      <c r="H1435" s="336"/>
      <c r="I1435" s="336"/>
      <c r="J1435" s="336"/>
      <c r="K1435" s="336"/>
      <c r="L1435" s="336"/>
      <c r="M1435" s="336"/>
      <c r="N1435" s="336"/>
      <c r="S1435" s="336"/>
      <c r="V1435" s="336"/>
      <c r="W1435" s="336"/>
      <c r="X1435" s="336"/>
      <c r="Y1435" s="336"/>
      <c r="Z1435" s="336"/>
      <c r="AA1435" s="336"/>
      <c r="AB1435" s="336"/>
      <c r="AC1435" s="336"/>
    </row>
    <row r="1436" spans="4:29">
      <c r="D1436" s="336"/>
      <c r="G1436" s="336"/>
      <c r="H1436" s="336"/>
      <c r="I1436" s="336"/>
      <c r="J1436" s="336"/>
      <c r="K1436" s="336"/>
      <c r="L1436" s="336"/>
      <c r="M1436" s="336"/>
      <c r="N1436" s="336"/>
      <c r="S1436" s="336"/>
      <c r="V1436" s="336"/>
      <c r="W1436" s="336"/>
      <c r="X1436" s="336"/>
      <c r="Y1436" s="336"/>
      <c r="Z1436" s="336"/>
      <c r="AA1436" s="336"/>
      <c r="AB1436" s="336"/>
      <c r="AC1436" s="336"/>
    </row>
    <row r="1437" spans="4:29">
      <c r="D1437" s="336"/>
      <c r="G1437" s="336"/>
      <c r="H1437" s="336"/>
      <c r="I1437" s="336"/>
      <c r="J1437" s="336"/>
      <c r="K1437" s="336"/>
      <c r="L1437" s="336"/>
      <c r="M1437" s="336"/>
      <c r="N1437" s="336"/>
      <c r="S1437" s="336"/>
      <c r="V1437" s="336"/>
      <c r="W1437" s="336"/>
      <c r="X1437" s="336"/>
      <c r="Y1437" s="336"/>
      <c r="Z1437" s="336"/>
      <c r="AA1437" s="336"/>
      <c r="AB1437" s="336"/>
      <c r="AC1437" s="336"/>
    </row>
    <row r="1438" spans="4:29">
      <c r="D1438" s="336"/>
      <c r="G1438" s="336"/>
      <c r="H1438" s="336"/>
      <c r="I1438" s="336"/>
      <c r="J1438" s="336"/>
      <c r="K1438" s="336"/>
      <c r="L1438" s="336"/>
      <c r="M1438" s="336"/>
      <c r="N1438" s="336"/>
      <c r="S1438" s="336"/>
      <c r="V1438" s="336"/>
      <c r="W1438" s="336"/>
      <c r="X1438" s="336"/>
      <c r="Y1438" s="336"/>
      <c r="Z1438" s="336"/>
      <c r="AA1438" s="336"/>
      <c r="AB1438" s="336"/>
      <c r="AC1438" s="336"/>
    </row>
    <row r="1439" spans="4:29">
      <c r="D1439" s="336"/>
      <c r="G1439" s="336"/>
      <c r="H1439" s="336"/>
      <c r="I1439" s="336"/>
      <c r="J1439" s="336"/>
      <c r="K1439" s="336"/>
      <c r="L1439" s="336"/>
      <c r="M1439" s="336"/>
      <c r="N1439" s="336"/>
      <c r="S1439" s="336"/>
      <c r="V1439" s="336"/>
      <c r="W1439" s="336"/>
      <c r="X1439" s="336"/>
      <c r="Y1439" s="336"/>
      <c r="Z1439" s="336"/>
      <c r="AA1439" s="336"/>
      <c r="AB1439" s="336"/>
      <c r="AC1439" s="336"/>
    </row>
    <row r="1440" spans="4:29">
      <c r="D1440" s="336"/>
      <c r="G1440" s="336"/>
      <c r="H1440" s="336"/>
      <c r="I1440" s="336"/>
      <c r="J1440" s="336"/>
      <c r="K1440" s="336"/>
      <c r="L1440" s="336"/>
      <c r="M1440" s="336"/>
      <c r="N1440" s="336"/>
      <c r="S1440" s="336"/>
      <c r="V1440" s="336"/>
      <c r="W1440" s="336"/>
      <c r="X1440" s="336"/>
      <c r="Y1440" s="336"/>
      <c r="Z1440" s="336"/>
      <c r="AA1440" s="336"/>
      <c r="AB1440" s="336"/>
      <c r="AC1440" s="336"/>
    </row>
    <row r="1441" spans="4:29">
      <c r="D1441" s="336"/>
      <c r="G1441" s="336"/>
      <c r="H1441" s="336"/>
      <c r="I1441" s="336"/>
      <c r="J1441" s="336"/>
      <c r="K1441" s="336"/>
      <c r="L1441" s="336"/>
      <c r="M1441" s="336"/>
      <c r="N1441" s="336"/>
      <c r="S1441" s="336"/>
      <c r="V1441" s="336"/>
      <c r="W1441" s="336"/>
      <c r="X1441" s="336"/>
      <c r="Y1441" s="336"/>
      <c r="Z1441" s="336"/>
      <c r="AA1441" s="336"/>
      <c r="AB1441" s="336"/>
      <c r="AC1441" s="336"/>
    </row>
    <row r="1442" spans="4:29">
      <c r="D1442" s="336"/>
      <c r="G1442" s="336"/>
      <c r="H1442" s="336"/>
      <c r="I1442" s="336"/>
      <c r="J1442" s="336"/>
      <c r="K1442" s="336"/>
      <c r="L1442" s="336"/>
      <c r="M1442" s="336"/>
      <c r="N1442" s="336"/>
      <c r="S1442" s="336"/>
      <c r="V1442" s="336"/>
      <c r="W1442" s="336"/>
      <c r="X1442" s="336"/>
      <c r="Y1442" s="336"/>
      <c r="Z1442" s="336"/>
      <c r="AA1442" s="336"/>
      <c r="AB1442" s="336"/>
      <c r="AC1442" s="336"/>
    </row>
    <row r="1443" spans="4:29">
      <c r="D1443" s="336"/>
      <c r="G1443" s="336"/>
      <c r="H1443" s="336"/>
      <c r="I1443" s="336"/>
      <c r="J1443" s="336"/>
      <c r="K1443" s="336"/>
      <c r="L1443" s="336"/>
      <c r="M1443" s="336"/>
      <c r="N1443" s="336"/>
      <c r="S1443" s="336"/>
      <c r="V1443" s="336"/>
      <c r="W1443" s="336"/>
      <c r="X1443" s="336"/>
      <c r="Y1443" s="336"/>
      <c r="Z1443" s="336"/>
      <c r="AA1443" s="336"/>
      <c r="AB1443" s="336"/>
      <c r="AC1443" s="336"/>
    </row>
    <row r="1444" spans="4:29">
      <c r="D1444" s="336"/>
      <c r="G1444" s="336"/>
      <c r="H1444" s="336"/>
      <c r="I1444" s="336"/>
      <c r="J1444" s="336"/>
      <c r="K1444" s="336"/>
      <c r="L1444" s="336"/>
      <c r="M1444" s="336"/>
      <c r="N1444" s="336"/>
      <c r="S1444" s="336"/>
      <c r="V1444" s="336"/>
      <c r="W1444" s="336"/>
      <c r="X1444" s="336"/>
      <c r="Y1444" s="336"/>
      <c r="Z1444" s="336"/>
      <c r="AA1444" s="336"/>
      <c r="AB1444" s="336"/>
      <c r="AC1444" s="336"/>
    </row>
    <row r="1445" spans="4:29">
      <c r="D1445" s="336"/>
      <c r="G1445" s="336"/>
      <c r="H1445" s="336"/>
      <c r="I1445" s="336"/>
      <c r="J1445" s="336"/>
      <c r="K1445" s="336"/>
      <c r="L1445" s="336"/>
      <c r="M1445" s="336"/>
      <c r="N1445" s="336"/>
      <c r="S1445" s="336"/>
      <c r="V1445" s="336"/>
      <c r="W1445" s="336"/>
      <c r="X1445" s="336"/>
      <c r="Y1445" s="336"/>
      <c r="Z1445" s="336"/>
      <c r="AA1445" s="336"/>
      <c r="AB1445" s="336"/>
      <c r="AC1445" s="336"/>
    </row>
    <row r="1446" spans="4:29">
      <c r="D1446" s="336"/>
      <c r="G1446" s="336"/>
      <c r="H1446" s="336"/>
      <c r="I1446" s="336"/>
      <c r="J1446" s="336"/>
      <c r="K1446" s="336"/>
      <c r="L1446" s="336"/>
      <c r="M1446" s="336"/>
      <c r="N1446" s="336"/>
      <c r="S1446" s="336"/>
      <c r="V1446" s="336"/>
      <c r="W1446" s="336"/>
      <c r="X1446" s="336"/>
      <c r="Y1446" s="336"/>
      <c r="Z1446" s="336"/>
      <c r="AA1446" s="336"/>
      <c r="AB1446" s="336"/>
      <c r="AC1446" s="336"/>
    </row>
    <row r="1447" spans="4:29">
      <c r="D1447" s="336"/>
      <c r="G1447" s="336"/>
      <c r="H1447" s="336"/>
      <c r="I1447" s="336"/>
      <c r="J1447" s="336"/>
      <c r="K1447" s="336"/>
      <c r="L1447" s="336"/>
      <c r="M1447" s="336"/>
      <c r="N1447" s="336"/>
      <c r="S1447" s="336"/>
      <c r="V1447" s="336"/>
      <c r="W1447" s="336"/>
      <c r="X1447" s="336"/>
      <c r="Y1447" s="336"/>
      <c r="Z1447" s="336"/>
      <c r="AA1447" s="336"/>
      <c r="AB1447" s="336"/>
      <c r="AC1447" s="336"/>
    </row>
    <row r="1448" spans="4:29">
      <c r="D1448" s="336"/>
      <c r="G1448" s="336"/>
      <c r="H1448" s="336"/>
      <c r="I1448" s="336"/>
      <c r="J1448" s="336"/>
      <c r="K1448" s="336"/>
      <c r="L1448" s="336"/>
      <c r="M1448" s="336"/>
      <c r="N1448" s="336"/>
      <c r="S1448" s="336"/>
      <c r="V1448" s="336"/>
      <c r="W1448" s="336"/>
      <c r="X1448" s="336"/>
      <c r="Y1448" s="336"/>
      <c r="Z1448" s="336"/>
      <c r="AA1448" s="336"/>
      <c r="AB1448" s="336"/>
      <c r="AC1448" s="336"/>
    </row>
    <row r="1449" spans="4:29">
      <c r="D1449" s="336"/>
      <c r="G1449" s="336"/>
      <c r="H1449" s="336"/>
      <c r="I1449" s="336"/>
      <c r="J1449" s="336"/>
      <c r="K1449" s="336"/>
      <c r="L1449" s="336"/>
      <c r="M1449" s="336"/>
      <c r="N1449" s="336"/>
      <c r="S1449" s="336"/>
      <c r="V1449" s="336"/>
      <c r="W1449" s="336"/>
      <c r="X1449" s="336"/>
      <c r="Y1449" s="336"/>
      <c r="Z1449" s="336"/>
      <c r="AA1449" s="336"/>
      <c r="AB1449" s="336"/>
      <c r="AC1449" s="336"/>
    </row>
    <row r="1450" spans="4:29">
      <c r="D1450" s="336"/>
      <c r="G1450" s="336"/>
      <c r="H1450" s="336"/>
      <c r="I1450" s="336"/>
      <c r="J1450" s="336"/>
      <c r="K1450" s="336"/>
      <c r="L1450" s="336"/>
      <c r="M1450" s="336"/>
      <c r="N1450" s="336"/>
      <c r="S1450" s="336"/>
      <c r="V1450" s="336"/>
      <c r="W1450" s="336"/>
      <c r="X1450" s="336"/>
      <c r="Y1450" s="336"/>
      <c r="Z1450" s="336"/>
      <c r="AA1450" s="336"/>
      <c r="AB1450" s="336"/>
      <c r="AC1450" s="336"/>
    </row>
    <row r="1451" spans="4:29">
      <c r="D1451" s="336"/>
      <c r="G1451" s="336"/>
      <c r="H1451" s="336"/>
      <c r="I1451" s="336"/>
      <c r="J1451" s="336"/>
      <c r="K1451" s="336"/>
      <c r="L1451" s="336"/>
      <c r="M1451" s="336"/>
      <c r="N1451" s="336"/>
      <c r="S1451" s="336"/>
      <c r="V1451" s="336"/>
      <c r="W1451" s="336"/>
      <c r="X1451" s="336"/>
      <c r="Y1451" s="336"/>
      <c r="Z1451" s="336"/>
      <c r="AA1451" s="336"/>
      <c r="AB1451" s="336"/>
      <c r="AC1451" s="336"/>
    </row>
    <row r="1452" spans="4:29">
      <c r="D1452" s="336"/>
      <c r="G1452" s="336"/>
      <c r="H1452" s="336"/>
      <c r="I1452" s="336"/>
      <c r="J1452" s="336"/>
      <c r="K1452" s="336"/>
      <c r="L1452" s="336"/>
      <c r="M1452" s="336"/>
      <c r="N1452" s="336"/>
      <c r="S1452" s="336"/>
      <c r="V1452" s="336"/>
      <c r="W1452" s="336"/>
      <c r="X1452" s="336"/>
      <c r="Y1452" s="336"/>
      <c r="Z1452" s="336"/>
      <c r="AA1452" s="336"/>
      <c r="AB1452" s="336"/>
      <c r="AC1452" s="336"/>
    </row>
    <row r="1453" spans="4:29">
      <c r="D1453" s="336"/>
      <c r="G1453" s="336"/>
      <c r="H1453" s="336"/>
      <c r="I1453" s="336"/>
      <c r="J1453" s="336"/>
      <c r="K1453" s="336"/>
      <c r="L1453" s="336"/>
      <c r="M1453" s="336"/>
      <c r="N1453" s="336"/>
      <c r="S1453" s="336"/>
      <c r="V1453" s="336"/>
      <c r="W1453" s="336"/>
      <c r="X1453" s="336"/>
      <c r="Y1453" s="336"/>
      <c r="Z1453" s="336"/>
      <c r="AA1453" s="336"/>
      <c r="AB1453" s="336"/>
      <c r="AC1453" s="336"/>
    </row>
    <row r="1454" spans="4:29">
      <c r="D1454" s="336"/>
      <c r="G1454" s="336"/>
      <c r="H1454" s="336"/>
      <c r="I1454" s="336"/>
      <c r="J1454" s="336"/>
      <c r="K1454" s="336"/>
      <c r="L1454" s="336"/>
      <c r="M1454" s="336"/>
      <c r="N1454" s="336"/>
      <c r="S1454" s="336"/>
      <c r="V1454" s="336"/>
      <c r="W1454" s="336"/>
      <c r="X1454" s="336"/>
      <c r="Y1454" s="336"/>
      <c r="Z1454" s="336"/>
      <c r="AA1454" s="336"/>
      <c r="AB1454" s="336"/>
      <c r="AC1454" s="336"/>
    </row>
    <row r="1455" spans="4:29">
      <c r="D1455" s="336"/>
      <c r="G1455" s="336"/>
      <c r="H1455" s="336"/>
      <c r="I1455" s="336"/>
      <c r="J1455" s="336"/>
      <c r="K1455" s="336"/>
      <c r="L1455" s="336"/>
      <c r="M1455" s="336"/>
      <c r="N1455" s="336"/>
      <c r="S1455" s="336"/>
      <c r="V1455" s="336"/>
      <c r="W1455" s="336"/>
      <c r="X1455" s="336"/>
      <c r="Y1455" s="336"/>
      <c r="Z1455" s="336"/>
      <c r="AA1455" s="336"/>
      <c r="AB1455" s="336"/>
      <c r="AC1455" s="336"/>
    </row>
    <row r="1456" spans="4:29">
      <c r="D1456" s="336"/>
      <c r="G1456" s="336"/>
      <c r="H1456" s="336"/>
      <c r="I1456" s="336"/>
      <c r="J1456" s="336"/>
      <c r="K1456" s="336"/>
      <c r="L1456" s="336"/>
      <c r="M1456" s="336"/>
      <c r="N1456" s="336"/>
      <c r="S1456" s="336"/>
      <c r="V1456" s="336"/>
      <c r="W1456" s="336"/>
      <c r="X1456" s="336"/>
      <c r="Y1456" s="336"/>
      <c r="Z1456" s="336"/>
      <c r="AA1456" s="336"/>
      <c r="AB1456" s="336"/>
      <c r="AC1456" s="336"/>
    </row>
    <row r="1457" spans="4:29">
      <c r="D1457" s="336"/>
      <c r="G1457" s="336"/>
      <c r="H1457" s="336"/>
      <c r="I1457" s="336"/>
      <c r="J1457" s="336"/>
      <c r="K1457" s="336"/>
      <c r="L1457" s="336"/>
      <c r="M1457" s="336"/>
      <c r="N1457" s="336"/>
      <c r="S1457" s="336"/>
      <c r="V1457" s="336"/>
      <c r="W1457" s="336"/>
      <c r="X1457" s="336"/>
      <c r="Y1457" s="336"/>
      <c r="Z1457" s="336"/>
      <c r="AA1457" s="336"/>
      <c r="AB1457" s="336"/>
      <c r="AC1457" s="336"/>
    </row>
    <row r="1458" spans="4:29">
      <c r="D1458" s="336"/>
      <c r="G1458" s="336"/>
      <c r="H1458" s="336"/>
      <c r="I1458" s="336"/>
      <c r="J1458" s="336"/>
      <c r="K1458" s="336"/>
      <c r="L1458" s="336"/>
      <c r="M1458" s="336"/>
      <c r="N1458" s="336"/>
      <c r="S1458" s="336"/>
      <c r="V1458" s="336"/>
      <c r="W1458" s="336"/>
      <c r="X1458" s="336"/>
      <c r="Y1458" s="336"/>
      <c r="Z1458" s="336"/>
      <c r="AA1458" s="336"/>
      <c r="AB1458" s="336"/>
      <c r="AC1458" s="336"/>
    </row>
    <row r="1459" spans="4:29">
      <c r="D1459" s="336"/>
      <c r="G1459" s="336"/>
      <c r="H1459" s="336"/>
      <c r="I1459" s="336"/>
      <c r="J1459" s="336"/>
      <c r="K1459" s="336"/>
      <c r="L1459" s="336"/>
      <c r="M1459" s="336"/>
      <c r="N1459" s="336"/>
      <c r="S1459" s="336"/>
      <c r="V1459" s="336"/>
      <c r="W1459" s="336"/>
      <c r="X1459" s="336"/>
      <c r="Y1459" s="336"/>
      <c r="Z1459" s="336"/>
      <c r="AA1459" s="336"/>
      <c r="AB1459" s="336"/>
      <c r="AC1459" s="336"/>
    </row>
    <row r="1460" spans="4:29">
      <c r="D1460" s="336"/>
      <c r="G1460" s="336"/>
      <c r="H1460" s="336"/>
      <c r="I1460" s="336"/>
      <c r="J1460" s="336"/>
      <c r="K1460" s="336"/>
      <c r="L1460" s="336"/>
      <c r="M1460" s="336"/>
      <c r="N1460" s="336"/>
      <c r="S1460" s="336"/>
      <c r="V1460" s="336"/>
      <c r="W1460" s="336"/>
      <c r="X1460" s="336"/>
      <c r="Y1460" s="336"/>
      <c r="Z1460" s="336"/>
      <c r="AA1460" s="336"/>
      <c r="AB1460" s="336"/>
      <c r="AC1460" s="336"/>
    </row>
    <row r="1461" spans="4:29">
      <c r="D1461" s="336"/>
      <c r="G1461" s="336"/>
      <c r="H1461" s="336"/>
      <c r="I1461" s="336"/>
      <c r="J1461" s="336"/>
      <c r="K1461" s="336"/>
      <c r="L1461" s="336"/>
      <c r="M1461" s="336"/>
      <c r="N1461" s="336"/>
      <c r="S1461" s="336"/>
      <c r="V1461" s="336"/>
      <c r="W1461" s="336"/>
      <c r="X1461" s="336"/>
      <c r="Y1461" s="336"/>
      <c r="Z1461" s="336"/>
      <c r="AA1461" s="336"/>
      <c r="AB1461" s="336"/>
      <c r="AC1461" s="336"/>
    </row>
    <row r="1462" spans="4:29">
      <c r="D1462" s="336"/>
      <c r="G1462" s="336"/>
      <c r="H1462" s="336"/>
      <c r="I1462" s="336"/>
      <c r="J1462" s="336"/>
      <c r="K1462" s="336"/>
      <c r="L1462" s="336"/>
      <c r="M1462" s="336"/>
      <c r="N1462" s="336"/>
      <c r="S1462" s="336"/>
      <c r="V1462" s="336"/>
      <c r="W1462" s="336"/>
      <c r="X1462" s="336"/>
      <c r="Y1462" s="336"/>
      <c r="Z1462" s="336"/>
      <c r="AA1462" s="336"/>
      <c r="AB1462" s="336"/>
      <c r="AC1462" s="336"/>
    </row>
    <row r="1463" spans="4:29">
      <c r="D1463" s="336"/>
      <c r="G1463" s="336"/>
      <c r="H1463" s="336"/>
      <c r="I1463" s="336"/>
      <c r="J1463" s="336"/>
      <c r="K1463" s="336"/>
      <c r="L1463" s="336"/>
      <c r="M1463" s="336"/>
      <c r="N1463" s="336"/>
      <c r="S1463" s="336"/>
      <c r="V1463" s="336"/>
      <c r="W1463" s="336"/>
      <c r="X1463" s="336"/>
      <c r="Y1463" s="336"/>
      <c r="Z1463" s="336"/>
      <c r="AA1463" s="336"/>
      <c r="AB1463" s="336"/>
      <c r="AC1463" s="336"/>
    </row>
    <row r="1464" spans="4:29">
      <c r="D1464" s="336"/>
      <c r="G1464" s="336"/>
      <c r="H1464" s="336"/>
      <c r="I1464" s="336"/>
      <c r="J1464" s="336"/>
      <c r="K1464" s="336"/>
      <c r="L1464" s="336"/>
      <c r="M1464" s="336"/>
      <c r="N1464" s="336"/>
      <c r="S1464" s="336"/>
      <c r="V1464" s="336"/>
      <c r="W1464" s="336"/>
      <c r="X1464" s="336"/>
      <c r="Y1464" s="336"/>
      <c r="Z1464" s="336"/>
      <c r="AA1464" s="336"/>
      <c r="AB1464" s="336"/>
      <c r="AC1464" s="336"/>
    </row>
    <row r="1465" spans="4:29">
      <c r="D1465" s="336"/>
      <c r="G1465" s="336"/>
      <c r="H1465" s="336"/>
      <c r="I1465" s="336"/>
      <c r="J1465" s="336"/>
      <c r="K1465" s="336"/>
      <c r="L1465" s="336"/>
      <c r="M1465" s="336"/>
      <c r="N1465" s="336"/>
      <c r="S1465" s="336"/>
      <c r="V1465" s="336"/>
      <c r="W1465" s="336"/>
      <c r="X1465" s="336"/>
      <c r="Y1465" s="336"/>
      <c r="Z1465" s="336"/>
      <c r="AA1465" s="336"/>
      <c r="AB1465" s="336"/>
      <c r="AC1465" s="336"/>
    </row>
    <row r="1466" spans="4:29">
      <c r="D1466" s="336"/>
      <c r="G1466" s="336"/>
      <c r="H1466" s="336"/>
      <c r="I1466" s="336"/>
      <c r="J1466" s="336"/>
      <c r="K1466" s="336"/>
      <c r="L1466" s="336"/>
      <c r="M1466" s="336"/>
      <c r="N1466" s="336"/>
      <c r="S1466" s="336"/>
      <c r="V1466" s="336"/>
      <c r="W1466" s="336"/>
      <c r="X1466" s="336"/>
      <c r="Y1466" s="336"/>
      <c r="Z1466" s="336"/>
      <c r="AA1466" s="336"/>
      <c r="AB1466" s="336"/>
      <c r="AC1466" s="336"/>
    </row>
    <row r="1467" spans="4:29">
      <c r="D1467" s="336"/>
      <c r="G1467" s="336"/>
      <c r="H1467" s="336"/>
      <c r="I1467" s="336"/>
      <c r="J1467" s="336"/>
      <c r="K1467" s="336"/>
      <c r="L1467" s="336"/>
      <c r="M1467" s="336"/>
      <c r="N1467" s="336"/>
      <c r="S1467" s="336"/>
      <c r="V1467" s="336"/>
      <c r="W1467" s="336"/>
      <c r="X1467" s="336"/>
      <c r="Y1467" s="336"/>
      <c r="Z1467" s="336"/>
      <c r="AA1467" s="336"/>
      <c r="AB1467" s="336"/>
      <c r="AC1467" s="336"/>
    </row>
    <row r="1468" spans="4:29">
      <c r="D1468" s="336"/>
      <c r="G1468" s="336"/>
      <c r="H1468" s="336"/>
      <c r="I1468" s="336"/>
      <c r="J1468" s="336"/>
      <c r="K1468" s="336"/>
      <c r="L1468" s="336"/>
      <c r="M1468" s="336"/>
      <c r="N1468" s="336"/>
      <c r="S1468" s="336"/>
      <c r="V1468" s="336"/>
      <c r="W1468" s="336"/>
      <c r="X1468" s="336"/>
      <c r="Y1468" s="336"/>
      <c r="Z1468" s="336"/>
      <c r="AA1468" s="336"/>
      <c r="AB1468" s="336"/>
      <c r="AC1468" s="336"/>
    </row>
    <row r="1469" spans="4:29">
      <c r="D1469" s="336"/>
      <c r="G1469" s="336"/>
      <c r="H1469" s="336"/>
      <c r="I1469" s="336"/>
      <c r="J1469" s="336"/>
      <c r="K1469" s="336"/>
      <c r="L1469" s="336"/>
      <c r="M1469" s="336"/>
      <c r="N1469" s="336"/>
      <c r="S1469" s="336"/>
      <c r="V1469" s="336"/>
      <c r="W1469" s="336"/>
      <c r="X1469" s="336"/>
      <c r="Y1469" s="336"/>
      <c r="Z1469" s="336"/>
      <c r="AA1469" s="336"/>
      <c r="AB1469" s="336"/>
      <c r="AC1469" s="336"/>
    </row>
    <row r="1470" spans="4:29">
      <c r="D1470" s="336"/>
      <c r="G1470" s="336"/>
      <c r="H1470" s="336"/>
      <c r="I1470" s="336"/>
      <c r="J1470" s="336"/>
      <c r="K1470" s="336"/>
      <c r="L1470" s="336"/>
      <c r="M1470" s="336"/>
      <c r="N1470" s="336"/>
      <c r="S1470" s="336"/>
      <c r="V1470" s="336"/>
      <c r="W1470" s="336"/>
      <c r="X1470" s="336"/>
      <c r="Y1470" s="336"/>
      <c r="Z1470" s="336"/>
      <c r="AA1470" s="336"/>
      <c r="AB1470" s="336"/>
      <c r="AC1470" s="336"/>
    </row>
    <row r="1471" spans="4:29">
      <c r="D1471" s="336"/>
      <c r="G1471" s="336"/>
      <c r="H1471" s="336"/>
      <c r="I1471" s="336"/>
      <c r="J1471" s="336"/>
      <c r="K1471" s="336"/>
      <c r="L1471" s="336"/>
      <c r="M1471" s="336"/>
      <c r="N1471" s="336"/>
      <c r="S1471" s="336"/>
      <c r="V1471" s="336"/>
      <c r="W1471" s="336"/>
      <c r="X1471" s="336"/>
      <c r="Y1471" s="336"/>
      <c r="Z1471" s="336"/>
      <c r="AA1471" s="336"/>
      <c r="AB1471" s="336"/>
      <c r="AC1471" s="336"/>
    </row>
    <row r="1472" spans="4:29">
      <c r="D1472" s="336"/>
      <c r="G1472" s="336"/>
      <c r="H1472" s="336"/>
      <c r="I1472" s="336"/>
      <c r="J1472" s="336"/>
      <c r="K1472" s="336"/>
      <c r="L1472" s="336"/>
      <c r="M1472" s="336"/>
      <c r="N1472" s="336"/>
      <c r="S1472" s="336"/>
      <c r="V1472" s="336"/>
      <c r="W1472" s="336"/>
      <c r="X1472" s="336"/>
      <c r="Y1472" s="336"/>
      <c r="Z1472" s="336"/>
      <c r="AA1472" s="336"/>
      <c r="AB1472" s="336"/>
      <c r="AC1472" s="336"/>
    </row>
    <row r="1473" spans="4:29">
      <c r="D1473" s="336"/>
      <c r="G1473" s="336"/>
      <c r="H1473" s="336"/>
      <c r="I1473" s="336"/>
      <c r="J1473" s="336"/>
      <c r="K1473" s="336"/>
      <c r="L1473" s="336"/>
      <c r="M1473" s="336"/>
      <c r="N1473" s="336"/>
      <c r="S1473" s="336"/>
      <c r="V1473" s="336"/>
      <c r="W1473" s="336"/>
      <c r="X1473" s="336"/>
      <c r="Y1473" s="336"/>
      <c r="Z1473" s="336"/>
      <c r="AA1473" s="336"/>
      <c r="AB1473" s="336"/>
      <c r="AC1473" s="336"/>
    </row>
    <row r="1474" spans="4:29">
      <c r="D1474" s="336"/>
      <c r="G1474" s="336"/>
      <c r="H1474" s="336"/>
      <c r="I1474" s="336"/>
      <c r="J1474" s="336"/>
      <c r="K1474" s="336"/>
      <c r="L1474" s="336"/>
      <c r="M1474" s="336"/>
      <c r="N1474" s="336"/>
      <c r="S1474" s="336"/>
      <c r="V1474" s="336"/>
      <c r="W1474" s="336"/>
      <c r="X1474" s="336"/>
      <c r="Y1474" s="336"/>
      <c r="Z1474" s="336"/>
      <c r="AA1474" s="336"/>
      <c r="AB1474" s="336"/>
      <c r="AC1474" s="336"/>
    </row>
    <row r="1475" spans="4:29">
      <c r="D1475" s="336"/>
      <c r="G1475" s="336"/>
      <c r="H1475" s="336"/>
      <c r="I1475" s="336"/>
      <c r="J1475" s="336"/>
      <c r="K1475" s="336"/>
      <c r="L1475" s="336"/>
      <c r="M1475" s="336"/>
      <c r="N1475" s="336"/>
      <c r="S1475" s="336"/>
      <c r="V1475" s="336"/>
      <c r="W1475" s="336"/>
      <c r="X1475" s="336"/>
      <c r="Y1475" s="336"/>
      <c r="Z1475" s="336"/>
      <c r="AA1475" s="336"/>
      <c r="AB1475" s="336"/>
      <c r="AC1475" s="336"/>
    </row>
    <row r="1476" spans="4:29">
      <c r="D1476" s="336"/>
      <c r="G1476" s="336"/>
      <c r="H1476" s="336"/>
      <c r="I1476" s="336"/>
      <c r="J1476" s="336"/>
      <c r="K1476" s="336"/>
      <c r="L1476" s="336"/>
      <c r="M1476" s="336"/>
      <c r="N1476" s="336"/>
      <c r="S1476" s="336"/>
      <c r="V1476" s="336"/>
      <c r="W1476" s="336"/>
      <c r="X1476" s="336"/>
      <c r="Y1476" s="336"/>
      <c r="Z1476" s="336"/>
      <c r="AA1476" s="336"/>
      <c r="AB1476" s="336"/>
      <c r="AC1476" s="336"/>
    </row>
    <row r="1477" spans="4:29">
      <c r="D1477" s="336"/>
      <c r="G1477" s="336"/>
      <c r="H1477" s="336"/>
      <c r="I1477" s="336"/>
      <c r="J1477" s="336"/>
      <c r="K1477" s="336"/>
      <c r="L1477" s="336"/>
      <c r="M1477" s="336"/>
      <c r="N1477" s="336"/>
      <c r="S1477" s="336"/>
      <c r="V1477" s="336"/>
      <c r="W1477" s="336"/>
      <c r="X1477" s="336"/>
      <c r="Y1477" s="336"/>
      <c r="Z1477" s="336"/>
      <c r="AA1477" s="336"/>
      <c r="AB1477" s="336"/>
      <c r="AC1477" s="336"/>
    </row>
    <row r="1478" spans="4:29">
      <c r="D1478" s="336"/>
      <c r="G1478" s="336"/>
      <c r="H1478" s="336"/>
      <c r="I1478" s="336"/>
      <c r="J1478" s="336"/>
      <c r="K1478" s="336"/>
      <c r="L1478" s="336"/>
      <c r="M1478" s="336"/>
      <c r="N1478" s="336"/>
      <c r="S1478" s="336"/>
      <c r="V1478" s="336"/>
      <c r="W1478" s="336"/>
      <c r="X1478" s="336"/>
      <c r="Y1478" s="336"/>
      <c r="Z1478" s="336"/>
      <c r="AA1478" s="336"/>
      <c r="AB1478" s="336"/>
      <c r="AC1478" s="336"/>
    </row>
    <row r="1479" spans="4:29">
      <c r="D1479" s="336"/>
      <c r="G1479" s="336"/>
      <c r="H1479" s="336"/>
      <c r="I1479" s="336"/>
      <c r="J1479" s="336"/>
      <c r="K1479" s="336"/>
      <c r="L1479" s="336"/>
      <c r="M1479" s="336"/>
      <c r="N1479" s="336"/>
      <c r="S1479" s="336"/>
      <c r="V1479" s="336"/>
      <c r="W1479" s="336"/>
      <c r="X1479" s="336"/>
      <c r="Y1479" s="336"/>
      <c r="Z1479" s="336"/>
      <c r="AA1479" s="336"/>
      <c r="AB1479" s="336"/>
      <c r="AC1479" s="336"/>
    </row>
    <row r="1480" spans="4:29">
      <c r="D1480" s="336"/>
      <c r="G1480" s="336"/>
      <c r="H1480" s="336"/>
      <c r="I1480" s="336"/>
      <c r="J1480" s="336"/>
      <c r="K1480" s="336"/>
      <c r="L1480" s="336"/>
      <c r="M1480" s="336"/>
      <c r="N1480" s="336"/>
      <c r="S1480" s="336"/>
      <c r="V1480" s="336"/>
      <c r="W1480" s="336"/>
      <c r="X1480" s="336"/>
      <c r="Y1480" s="336"/>
      <c r="Z1480" s="336"/>
      <c r="AA1480" s="336"/>
      <c r="AB1480" s="336"/>
      <c r="AC1480" s="336"/>
    </row>
    <row r="1481" spans="4:29">
      <c r="D1481" s="336"/>
      <c r="G1481" s="336"/>
      <c r="H1481" s="336"/>
      <c r="I1481" s="336"/>
      <c r="J1481" s="336"/>
      <c r="K1481" s="336"/>
      <c r="L1481" s="336"/>
      <c r="M1481" s="336"/>
      <c r="N1481" s="336"/>
      <c r="S1481" s="336"/>
      <c r="V1481" s="336"/>
      <c r="W1481" s="336"/>
      <c r="X1481" s="336"/>
      <c r="Y1481" s="336"/>
      <c r="Z1481" s="336"/>
      <c r="AA1481" s="336"/>
      <c r="AB1481" s="336"/>
      <c r="AC1481" s="336"/>
    </row>
    <row r="1482" spans="4:29">
      <c r="D1482" s="336"/>
      <c r="G1482" s="336"/>
      <c r="H1482" s="336"/>
      <c r="I1482" s="336"/>
      <c r="J1482" s="336"/>
      <c r="K1482" s="336"/>
      <c r="L1482" s="336"/>
      <c r="M1482" s="336"/>
      <c r="N1482" s="336"/>
      <c r="S1482" s="336"/>
      <c r="V1482" s="336"/>
      <c r="W1482" s="336"/>
      <c r="X1482" s="336"/>
      <c r="Y1482" s="336"/>
      <c r="Z1482" s="336"/>
      <c r="AA1482" s="336"/>
      <c r="AB1482" s="336"/>
      <c r="AC1482" s="336"/>
    </row>
    <row r="1483" spans="4:29">
      <c r="D1483" s="336"/>
      <c r="G1483" s="336"/>
      <c r="H1483" s="336"/>
      <c r="I1483" s="336"/>
      <c r="J1483" s="336"/>
      <c r="K1483" s="336"/>
      <c r="L1483" s="336"/>
      <c r="M1483" s="336"/>
      <c r="N1483" s="336"/>
      <c r="S1483" s="336"/>
      <c r="V1483" s="336"/>
      <c r="W1483" s="336"/>
      <c r="X1483" s="336"/>
      <c r="Y1483" s="336"/>
      <c r="Z1483" s="336"/>
      <c r="AA1483" s="336"/>
      <c r="AB1483" s="336"/>
      <c r="AC1483" s="336"/>
    </row>
    <row r="1484" spans="4:29">
      <c r="D1484" s="336"/>
      <c r="G1484" s="336"/>
      <c r="H1484" s="336"/>
      <c r="I1484" s="336"/>
      <c r="J1484" s="336"/>
      <c r="K1484" s="336"/>
      <c r="L1484" s="336"/>
      <c r="M1484" s="336"/>
      <c r="N1484" s="336"/>
      <c r="S1484" s="336"/>
      <c r="V1484" s="336"/>
      <c r="W1484" s="336"/>
      <c r="X1484" s="336"/>
      <c r="Y1484" s="336"/>
      <c r="Z1484" s="336"/>
      <c r="AA1484" s="336"/>
      <c r="AB1484" s="336"/>
      <c r="AC1484" s="336"/>
    </row>
    <row r="1485" spans="4:29">
      <c r="D1485" s="336"/>
      <c r="G1485" s="336"/>
      <c r="H1485" s="336"/>
      <c r="I1485" s="336"/>
      <c r="J1485" s="336"/>
      <c r="K1485" s="336"/>
      <c r="L1485" s="336"/>
      <c r="M1485" s="336"/>
      <c r="N1485" s="336"/>
      <c r="S1485" s="336"/>
      <c r="V1485" s="336"/>
      <c r="W1485" s="336"/>
      <c r="X1485" s="336"/>
      <c r="Y1485" s="336"/>
      <c r="Z1485" s="336"/>
      <c r="AA1485" s="336"/>
      <c r="AB1485" s="336"/>
      <c r="AC1485" s="336"/>
    </row>
    <row r="1486" spans="4:29">
      <c r="D1486" s="336"/>
      <c r="G1486" s="336"/>
      <c r="H1486" s="336"/>
      <c r="I1486" s="336"/>
      <c r="J1486" s="336"/>
      <c r="K1486" s="336"/>
      <c r="L1486" s="336"/>
      <c r="M1486" s="336"/>
      <c r="N1486" s="336"/>
      <c r="S1486" s="336"/>
      <c r="V1486" s="336"/>
      <c r="W1486" s="336"/>
      <c r="X1486" s="336"/>
      <c r="Y1486" s="336"/>
      <c r="Z1486" s="336"/>
      <c r="AA1486" s="336"/>
      <c r="AB1486" s="336"/>
      <c r="AC1486" s="336"/>
    </row>
    <row r="1487" spans="4:29">
      <c r="D1487" s="336"/>
      <c r="G1487" s="336"/>
      <c r="H1487" s="336"/>
      <c r="I1487" s="336"/>
      <c r="J1487" s="336"/>
      <c r="K1487" s="336"/>
      <c r="L1487" s="336"/>
      <c r="M1487" s="336"/>
      <c r="N1487" s="336"/>
      <c r="S1487" s="336"/>
      <c r="V1487" s="336"/>
      <c r="W1487" s="336"/>
      <c r="X1487" s="336"/>
      <c r="Y1487" s="336"/>
      <c r="Z1487" s="336"/>
      <c r="AA1487" s="336"/>
      <c r="AB1487" s="336"/>
      <c r="AC1487" s="336"/>
    </row>
    <row r="1488" spans="4:29">
      <c r="D1488" s="336"/>
      <c r="G1488" s="336"/>
      <c r="H1488" s="336"/>
      <c r="I1488" s="336"/>
      <c r="J1488" s="336"/>
      <c r="K1488" s="336"/>
      <c r="L1488" s="336"/>
      <c r="M1488" s="336"/>
      <c r="N1488" s="336"/>
      <c r="S1488" s="336"/>
      <c r="V1488" s="336"/>
      <c r="W1488" s="336"/>
      <c r="X1488" s="336"/>
      <c r="Y1488" s="336"/>
      <c r="Z1488" s="336"/>
      <c r="AA1488" s="336"/>
      <c r="AB1488" s="336"/>
      <c r="AC1488" s="336"/>
    </row>
    <row r="1489" spans="4:29">
      <c r="D1489" s="336"/>
      <c r="G1489" s="336"/>
      <c r="H1489" s="336"/>
      <c r="I1489" s="336"/>
      <c r="J1489" s="336"/>
      <c r="K1489" s="336"/>
      <c r="L1489" s="336"/>
      <c r="M1489" s="336"/>
      <c r="N1489" s="336"/>
      <c r="S1489" s="336"/>
      <c r="V1489" s="336"/>
      <c r="W1489" s="336"/>
      <c r="X1489" s="336"/>
      <c r="Y1489" s="336"/>
      <c r="Z1489" s="336"/>
      <c r="AA1489" s="336"/>
      <c r="AB1489" s="336"/>
      <c r="AC1489" s="336"/>
    </row>
    <row r="1490" spans="4:29">
      <c r="D1490" s="336"/>
      <c r="G1490" s="336"/>
      <c r="H1490" s="336"/>
      <c r="I1490" s="336"/>
      <c r="J1490" s="336"/>
      <c r="K1490" s="336"/>
      <c r="L1490" s="336"/>
      <c r="M1490" s="336"/>
      <c r="N1490" s="336"/>
      <c r="S1490" s="336"/>
      <c r="V1490" s="336"/>
      <c r="W1490" s="336"/>
      <c r="X1490" s="336"/>
      <c r="Y1490" s="336"/>
      <c r="Z1490" s="336"/>
      <c r="AA1490" s="336"/>
      <c r="AB1490" s="336"/>
      <c r="AC1490" s="336"/>
    </row>
    <row r="1491" spans="4:29">
      <c r="D1491" s="336"/>
      <c r="G1491" s="336"/>
      <c r="H1491" s="336"/>
      <c r="I1491" s="336"/>
      <c r="J1491" s="336"/>
      <c r="K1491" s="336"/>
      <c r="L1491" s="336"/>
      <c r="M1491" s="336"/>
      <c r="N1491" s="336"/>
      <c r="S1491" s="336"/>
      <c r="V1491" s="336"/>
      <c r="W1491" s="336"/>
      <c r="X1491" s="336"/>
      <c r="Y1491" s="336"/>
      <c r="Z1491" s="336"/>
      <c r="AA1491" s="336"/>
      <c r="AB1491" s="336"/>
      <c r="AC1491" s="336"/>
    </row>
    <row r="1492" spans="4:29">
      <c r="D1492" s="336"/>
      <c r="G1492" s="336"/>
      <c r="H1492" s="336"/>
      <c r="I1492" s="336"/>
      <c r="J1492" s="336"/>
      <c r="K1492" s="336"/>
      <c r="L1492" s="336"/>
      <c r="M1492" s="336"/>
      <c r="N1492" s="336"/>
      <c r="S1492" s="336"/>
      <c r="V1492" s="336"/>
      <c r="W1492" s="336"/>
      <c r="X1492" s="336"/>
      <c r="Y1492" s="336"/>
      <c r="Z1492" s="336"/>
      <c r="AA1492" s="336"/>
      <c r="AB1492" s="336"/>
      <c r="AC1492" s="336"/>
    </row>
    <row r="1493" spans="4:29">
      <c r="D1493" s="336"/>
      <c r="G1493" s="336"/>
      <c r="H1493" s="336"/>
      <c r="I1493" s="336"/>
      <c r="J1493" s="336"/>
      <c r="K1493" s="336"/>
      <c r="L1493" s="336"/>
      <c r="M1493" s="336"/>
      <c r="N1493" s="336"/>
      <c r="S1493" s="336"/>
      <c r="V1493" s="336"/>
      <c r="W1493" s="336"/>
      <c r="X1493" s="336"/>
      <c r="Y1493" s="336"/>
      <c r="Z1493" s="336"/>
      <c r="AA1493" s="336"/>
      <c r="AB1493" s="336"/>
      <c r="AC1493" s="336"/>
    </row>
    <row r="1494" spans="4:29">
      <c r="D1494" s="336"/>
      <c r="G1494" s="336"/>
      <c r="H1494" s="336"/>
      <c r="I1494" s="336"/>
      <c r="J1494" s="336"/>
      <c r="K1494" s="336"/>
      <c r="L1494" s="336"/>
      <c r="M1494" s="336"/>
      <c r="N1494" s="336"/>
      <c r="S1494" s="336"/>
      <c r="V1494" s="336"/>
      <c r="W1494" s="336"/>
      <c r="X1494" s="336"/>
      <c r="Y1494" s="336"/>
      <c r="Z1494" s="336"/>
      <c r="AA1494" s="336"/>
      <c r="AB1494" s="336"/>
      <c r="AC1494" s="336"/>
    </row>
    <row r="1495" spans="4:29">
      <c r="D1495" s="336"/>
      <c r="G1495" s="336"/>
      <c r="H1495" s="336"/>
      <c r="I1495" s="336"/>
      <c r="J1495" s="336"/>
      <c r="K1495" s="336"/>
      <c r="L1495" s="336"/>
      <c r="M1495" s="336"/>
      <c r="N1495" s="336"/>
      <c r="S1495" s="336"/>
      <c r="V1495" s="336"/>
      <c r="W1495" s="336"/>
      <c r="X1495" s="336"/>
      <c r="Y1495" s="336"/>
      <c r="Z1495" s="336"/>
      <c r="AA1495" s="336"/>
      <c r="AB1495" s="336"/>
      <c r="AC1495" s="336"/>
    </row>
    <row r="1496" spans="4:29">
      <c r="D1496" s="336"/>
      <c r="G1496" s="336"/>
      <c r="H1496" s="336"/>
      <c r="I1496" s="336"/>
      <c r="J1496" s="336"/>
      <c r="K1496" s="336"/>
      <c r="L1496" s="336"/>
      <c r="M1496" s="336"/>
      <c r="N1496" s="336"/>
      <c r="S1496" s="336"/>
      <c r="V1496" s="336"/>
      <c r="W1496" s="336"/>
      <c r="X1496" s="336"/>
      <c r="Y1496" s="336"/>
      <c r="Z1496" s="336"/>
      <c r="AA1496" s="336"/>
      <c r="AB1496" s="336"/>
      <c r="AC1496" s="336"/>
    </row>
    <row r="1497" spans="4:29">
      <c r="D1497" s="336"/>
      <c r="G1497" s="336"/>
      <c r="H1497" s="336"/>
      <c r="I1497" s="336"/>
      <c r="J1497" s="336"/>
      <c r="K1497" s="336"/>
      <c r="L1497" s="336"/>
      <c r="M1497" s="336"/>
      <c r="N1497" s="336"/>
      <c r="S1497" s="336"/>
      <c r="V1497" s="336"/>
      <c r="W1497" s="336"/>
      <c r="X1497" s="336"/>
      <c r="Y1497" s="336"/>
      <c r="Z1497" s="336"/>
      <c r="AA1497" s="336"/>
      <c r="AB1497" s="336"/>
      <c r="AC1497" s="336"/>
    </row>
    <row r="1498" spans="4:29">
      <c r="D1498" s="336"/>
      <c r="G1498" s="336"/>
      <c r="H1498" s="336"/>
      <c r="I1498" s="336"/>
      <c r="J1498" s="336"/>
      <c r="K1498" s="336"/>
      <c r="L1498" s="336"/>
      <c r="M1498" s="336"/>
      <c r="N1498" s="336"/>
      <c r="S1498" s="336"/>
      <c r="V1498" s="336"/>
      <c r="W1498" s="336"/>
      <c r="X1498" s="336"/>
      <c r="Y1498" s="336"/>
      <c r="Z1498" s="336"/>
      <c r="AA1498" s="336"/>
      <c r="AB1498" s="336"/>
      <c r="AC1498" s="336"/>
    </row>
    <row r="1499" spans="4:29">
      <c r="D1499" s="336"/>
      <c r="G1499" s="336"/>
      <c r="H1499" s="336"/>
      <c r="I1499" s="336"/>
      <c r="J1499" s="336"/>
      <c r="K1499" s="336"/>
      <c r="L1499" s="336"/>
      <c r="M1499" s="336"/>
      <c r="N1499" s="336"/>
      <c r="S1499" s="336"/>
      <c r="V1499" s="336"/>
      <c r="W1499" s="336"/>
      <c r="X1499" s="336"/>
      <c r="Y1499" s="336"/>
      <c r="Z1499" s="336"/>
      <c r="AA1499" s="336"/>
      <c r="AB1499" s="336"/>
      <c r="AC1499" s="336"/>
    </row>
    <row r="1500" spans="4:29">
      <c r="D1500" s="336"/>
      <c r="G1500" s="336"/>
      <c r="H1500" s="336"/>
      <c r="I1500" s="336"/>
      <c r="J1500" s="336"/>
      <c r="K1500" s="336"/>
      <c r="L1500" s="336"/>
      <c r="M1500" s="336"/>
      <c r="N1500" s="336"/>
      <c r="S1500" s="336"/>
      <c r="V1500" s="336"/>
      <c r="W1500" s="336"/>
      <c r="X1500" s="336"/>
      <c r="Y1500" s="336"/>
      <c r="Z1500" s="336"/>
      <c r="AA1500" s="336"/>
      <c r="AB1500" s="336"/>
      <c r="AC1500" s="336"/>
    </row>
    <row r="1501" spans="4:29">
      <c r="D1501" s="336"/>
      <c r="G1501" s="336"/>
      <c r="H1501" s="336"/>
      <c r="I1501" s="336"/>
      <c r="J1501" s="336"/>
      <c r="K1501" s="336"/>
      <c r="L1501" s="336"/>
      <c r="M1501" s="336"/>
      <c r="N1501" s="336"/>
      <c r="S1501" s="336"/>
      <c r="V1501" s="336"/>
      <c r="W1501" s="336"/>
      <c r="X1501" s="336"/>
      <c r="Y1501" s="336"/>
      <c r="Z1501" s="336"/>
      <c r="AA1501" s="336"/>
      <c r="AB1501" s="336"/>
      <c r="AC1501" s="336"/>
    </row>
    <row r="1502" spans="4:29">
      <c r="D1502" s="336"/>
      <c r="G1502" s="336"/>
      <c r="H1502" s="336"/>
      <c r="I1502" s="336"/>
      <c r="J1502" s="336"/>
      <c r="K1502" s="336"/>
      <c r="L1502" s="336"/>
      <c r="M1502" s="336"/>
      <c r="N1502" s="336"/>
      <c r="S1502" s="336"/>
      <c r="V1502" s="336"/>
      <c r="W1502" s="336"/>
      <c r="X1502" s="336"/>
      <c r="Y1502" s="336"/>
      <c r="Z1502" s="336"/>
      <c r="AA1502" s="336"/>
      <c r="AB1502" s="336"/>
      <c r="AC1502" s="336"/>
    </row>
    <row r="1503" spans="4:29">
      <c r="D1503" s="336"/>
      <c r="G1503" s="336"/>
      <c r="H1503" s="336"/>
      <c r="I1503" s="336"/>
      <c r="J1503" s="336"/>
      <c r="K1503" s="336"/>
      <c r="L1503" s="336"/>
      <c r="M1503" s="336"/>
      <c r="N1503" s="336"/>
      <c r="S1503" s="336"/>
      <c r="V1503" s="336"/>
      <c r="W1503" s="336"/>
      <c r="X1503" s="336"/>
      <c r="Y1503" s="336"/>
      <c r="Z1503" s="336"/>
      <c r="AA1503" s="336"/>
      <c r="AB1503" s="336"/>
      <c r="AC1503" s="336"/>
    </row>
    <row r="1504" spans="4:29">
      <c r="D1504" s="336"/>
      <c r="G1504" s="336"/>
      <c r="H1504" s="336"/>
      <c r="I1504" s="336"/>
      <c r="J1504" s="336"/>
      <c r="K1504" s="336"/>
      <c r="L1504" s="336"/>
      <c r="M1504" s="336"/>
      <c r="N1504" s="336"/>
      <c r="S1504" s="336"/>
      <c r="V1504" s="336"/>
      <c r="W1504" s="336"/>
      <c r="X1504" s="336"/>
      <c r="Y1504" s="336"/>
      <c r="Z1504" s="336"/>
      <c r="AA1504" s="336"/>
      <c r="AB1504" s="336"/>
      <c r="AC1504" s="336"/>
    </row>
    <row r="1505" spans="4:29">
      <c r="D1505" s="336"/>
      <c r="G1505" s="336"/>
      <c r="H1505" s="336"/>
      <c r="I1505" s="336"/>
      <c r="J1505" s="336"/>
      <c r="K1505" s="336"/>
      <c r="L1505" s="336"/>
      <c r="M1505" s="336"/>
      <c r="N1505" s="336"/>
      <c r="S1505" s="336"/>
      <c r="V1505" s="336"/>
      <c r="W1505" s="336"/>
      <c r="X1505" s="336"/>
      <c r="Y1505" s="336"/>
      <c r="Z1505" s="336"/>
      <c r="AA1505" s="336"/>
      <c r="AB1505" s="336"/>
      <c r="AC1505" s="336"/>
    </row>
    <row r="1506" spans="4:29">
      <c r="D1506" s="336"/>
      <c r="G1506" s="336"/>
      <c r="H1506" s="336"/>
      <c r="I1506" s="336"/>
      <c r="J1506" s="336"/>
      <c r="K1506" s="336"/>
      <c r="L1506" s="336"/>
      <c r="M1506" s="336"/>
      <c r="N1506" s="336"/>
      <c r="S1506" s="336"/>
      <c r="V1506" s="336"/>
      <c r="W1506" s="336"/>
      <c r="X1506" s="336"/>
      <c r="Y1506" s="336"/>
      <c r="Z1506" s="336"/>
      <c r="AA1506" s="336"/>
      <c r="AB1506" s="336"/>
      <c r="AC1506" s="336"/>
    </row>
    <row r="1507" spans="4:29">
      <c r="D1507" s="336"/>
      <c r="G1507" s="336"/>
      <c r="H1507" s="336"/>
      <c r="I1507" s="336"/>
      <c r="J1507" s="336"/>
      <c r="K1507" s="336"/>
      <c r="L1507" s="336"/>
      <c r="M1507" s="336"/>
      <c r="N1507" s="336"/>
      <c r="S1507" s="336"/>
      <c r="V1507" s="336"/>
      <c r="W1507" s="336"/>
      <c r="X1507" s="336"/>
      <c r="Y1507" s="336"/>
      <c r="Z1507" s="336"/>
      <c r="AA1507" s="336"/>
      <c r="AB1507" s="336"/>
      <c r="AC1507" s="336"/>
    </row>
    <row r="1508" spans="4:29">
      <c r="D1508" s="336"/>
      <c r="G1508" s="336"/>
      <c r="H1508" s="336"/>
      <c r="I1508" s="336"/>
      <c r="J1508" s="336"/>
      <c r="K1508" s="336"/>
      <c r="L1508" s="336"/>
      <c r="M1508" s="336"/>
      <c r="N1508" s="336"/>
      <c r="S1508" s="336"/>
      <c r="V1508" s="336"/>
      <c r="W1508" s="336"/>
      <c r="X1508" s="336"/>
      <c r="Y1508" s="336"/>
      <c r="Z1508" s="336"/>
      <c r="AA1508" s="336"/>
      <c r="AB1508" s="336"/>
      <c r="AC1508" s="336"/>
    </row>
    <row r="1509" spans="4:29">
      <c r="D1509" s="336"/>
      <c r="G1509" s="336"/>
      <c r="H1509" s="336"/>
      <c r="I1509" s="336"/>
      <c r="J1509" s="336"/>
      <c r="K1509" s="336"/>
      <c r="L1509" s="336"/>
      <c r="M1509" s="336"/>
      <c r="N1509" s="336"/>
      <c r="S1509" s="336"/>
      <c r="V1509" s="336"/>
      <c r="W1509" s="336"/>
      <c r="X1509" s="336"/>
      <c r="Y1509" s="336"/>
      <c r="Z1509" s="336"/>
      <c r="AA1509" s="336"/>
      <c r="AB1509" s="336"/>
      <c r="AC1509" s="336"/>
    </row>
    <row r="1510" spans="4:29">
      <c r="D1510" s="336"/>
      <c r="G1510" s="336"/>
      <c r="H1510" s="336"/>
      <c r="I1510" s="336"/>
      <c r="J1510" s="336"/>
      <c r="K1510" s="336"/>
      <c r="L1510" s="336"/>
      <c r="M1510" s="336"/>
      <c r="N1510" s="336"/>
      <c r="S1510" s="336"/>
      <c r="V1510" s="336"/>
      <c r="W1510" s="336"/>
      <c r="X1510" s="336"/>
      <c r="Y1510" s="336"/>
      <c r="Z1510" s="336"/>
      <c r="AA1510" s="336"/>
      <c r="AB1510" s="336"/>
      <c r="AC1510" s="336"/>
    </row>
    <row r="1511" spans="4:29">
      <c r="D1511" s="336"/>
      <c r="G1511" s="336"/>
      <c r="H1511" s="336"/>
      <c r="I1511" s="336"/>
      <c r="J1511" s="336"/>
      <c r="K1511" s="336"/>
      <c r="L1511" s="336"/>
      <c r="M1511" s="336"/>
      <c r="N1511" s="336"/>
      <c r="S1511" s="336"/>
      <c r="V1511" s="336"/>
      <c r="W1511" s="336"/>
      <c r="X1511" s="336"/>
      <c r="Y1511" s="336"/>
      <c r="Z1511" s="336"/>
      <c r="AA1511" s="336"/>
      <c r="AB1511" s="336"/>
      <c r="AC1511" s="336"/>
    </row>
    <row r="1512" spans="4:29">
      <c r="D1512" s="336"/>
      <c r="G1512" s="336"/>
      <c r="H1512" s="336"/>
      <c r="I1512" s="336"/>
      <c r="J1512" s="336"/>
      <c r="K1512" s="336"/>
      <c r="L1512" s="336"/>
      <c r="M1512" s="336"/>
      <c r="N1512" s="336"/>
      <c r="S1512" s="336"/>
      <c r="V1512" s="336"/>
      <c r="W1512" s="336"/>
      <c r="X1512" s="336"/>
      <c r="Y1512" s="336"/>
      <c r="Z1512" s="336"/>
      <c r="AA1512" s="336"/>
      <c r="AB1512" s="336"/>
      <c r="AC1512" s="336"/>
    </row>
    <row r="1513" spans="4:29">
      <c r="D1513" s="336"/>
      <c r="G1513" s="336"/>
      <c r="H1513" s="336"/>
      <c r="I1513" s="336"/>
      <c r="J1513" s="336"/>
      <c r="K1513" s="336"/>
      <c r="L1513" s="336"/>
      <c r="M1513" s="336"/>
      <c r="N1513" s="336"/>
      <c r="S1513" s="336"/>
      <c r="V1513" s="336"/>
      <c r="W1513" s="336"/>
      <c r="X1513" s="336"/>
      <c r="Y1513" s="336"/>
      <c r="Z1513" s="336"/>
      <c r="AA1513" s="336"/>
      <c r="AB1513" s="336"/>
      <c r="AC1513" s="336"/>
    </row>
    <row r="1514" spans="4:29">
      <c r="D1514" s="336"/>
      <c r="G1514" s="336"/>
      <c r="H1514" s="336"/>
      <c r="I1514" s="336"/>
      <c r="J1514" s="336"/>
      <c r="K1514" s="336"/>
      <c r="L1514" s="336"/>
      <c r="M1514" s="336"/>
      <c r="N1514" s="336"/>
      <c r="S1514" s="336"/>
      <c r="V1514" s="336"/>
      <c r="W1514" s="336"/>
      <c r="X1514" s="336"/>
      <c r="Y1514" s="336"/>
      <c r="Z1514" s="336"/>
      <c r="AA1514" s="336"/>
      <c r="AB1514" s="336"/>
      <c r="AC1514" s="336"/>
    </row>
    <row r="1515" spans="4:29">
      <c r="D1515" s="336"/>
      <c r="G1515" s="336"/>
      <c r="H1515" s="336"/>
      <c r="I1515" s="336"/>
      <c r="J1515" s="336"/>
      <c r="K1515" s="336"/>
      <c r="L1515" s="336"/>
      <c r="M1515" s="336"/>
      <c r="N1515" s="336"/>
      <c r="S1515" s="336"/>
      <c r="V1515" s="336"/>
      <c r="W1515" s="336"/>
      <c r="X1515" s="336"/>
      <c r="Y1515" s="336"/>
      <c r="Z1515" s="336"/>
      <c r="AA1515" s="336"/>
      <c r="AB1515" s="336"/>
      <c r="AC1515" s="336"/>
    </row>
    <row r="1516" spans="4:29">
      <c r="D1516" s="336"/>
      <c r="G1516" s="336"/>
      <c r="H1516" s="336"/>
      <c r="I1516" s="336"/>
      <c r="J1516" s="336"/>
      <c r="K1516" s="336"/>
      <c r="L1516" s="336"/>
      <c r="M1516" s="336"/>
      <c r="N1516" s="336"/>
      <c r="S1516" s="336"/>
      <c r="V1516" s="336"/>
      <c r="W1516" s="336"/>
      <c r="X1516" s="336"/>
      <c r="Y1516" s="336"/>
      <c r="Z1516" s="336"/>
      <c r="AA1516" s="336"/>
      <c r="AB1516" s="336"/>
      <c r="AC1516" s="336"/>
    </row>
    <row r="1517" spans="4:29">
      <c r="D1517" s="336"/>
      <c r="G1517" s="336"/>
      <c r="H1517" s="336"/>
      <c r="I1517" s="336"/>
      <c r="J1517" s="336"/>
      <c r="K1517" s="336"/>
      <c r="L1517" s="336"/>
      <c r="M1517" s="336"/>
      <c r="N1517" s="336"/>
      <c r="S1517" s="336"/>
      <c r="V1517" s="336"/>
      <c r="W1517" s="336"/>
      <c r="X1517" s="336"/>
      <c r="Y1517" s="336"/>
      <c r="Z1517" s="336"/>
      <c r="AA1517" s="336"/>
      <c r="AB1517" s="336"/>
      <c r="AC1517" s="336"/>
    </row>
    <row r="1518" spans="4:29">
      <c r="D1518" s="336"/>
      <c r="G1518" s="336"/>
      <c r="H1518" s="336"/>
      <c r="I1518" s="336"/>
      <c r="J1518" s="336"/>
      <c r="K1518" s="336"/>
      <c r="L1518" s="336"/>
      <c r="M1518" s="336"/>
      <c r="N1518" s="336"/>
      <c r="S1518" s="336"/>
      <c r="V1518" s="336"/>
      <c r="W1518" s="336"/>
      <c r="X1518" s="336"/>
      <c r="Y1518" s="336"/>
      <c r="Z1518" s="336"/>
      <c r="AA1518" s="336"/>
      <c r="AB1518" s="336"/>
      <c r="AC1518" s="336"/>
    </row>
    <row r="1519" spans="4:29">
      <c r="D1519" s="336"/>
      <c r="G1519" s="336"/>
      <c r="H1519" s="336"/>
      <c r="I1519" s="336"/>
      <c r="J1519" s="336"/>
      <c r="K1519" s="336"/>
      <c r="L1519" s="336"/>
      <c r="M1519" s="336"/>
      <c r="N1519" s="336"/>
      <c r="S1519" s="336"/>
      <c r="V1519" s="336"/>
      <c r="W1519" s="336"/>
      <c r="X1519" s="336"/>
      <c r="Y1519" s="336"/>
      <c r="Z1519" s="336"/>
      <c r="AA1519" s="336"/>
      <c r="AB1519" s="336"/>
      <c r="AC1519" s="336"/>
    </row>
    <row r="1520" spans="4:29">
      <c r="D1520" s="336"/>
      <c r="G1520" s="336"/>
      <c r="H1520" s="336"/>
      <c r="I1520" s="336"/>
      <c r="J1520" s="336"/>
      <c r="K1520" s="336"/>
      <c r="L1520" s="336"/>
      <c r="M1520" s="336"/>
      <c r="N1520" s="336"/>
      <c r="S1520" s="336"/>
      <c r="V1520" s="336"/>
      <c r="W1520" s="336"/>
      <c r="X1520" s="336"/>
      <c r="Y1520" s="336"/>
      <c r="Z1520" s="336"/>
      <c r="AA1520" s="336"/>
      <c r="AB1520" s="336"/>
      <c r="AC1520" s="336"/>
    </row>
    <row r="1521" spans="4:29">
      <c r="D1521" s="336"/>
      <c r="G1521" s="336"/>
      <c r="H1521" s="336"/>
      <c r="I1521" s="336"/>
      <c r="J1521" s="336"/>
      <c r="K1521" s="336"/>
      <c r="L1521" s="336"/>
      <c r="M1521" s="336"/>
      <c r="N1521" s="336"/>
      <c r="S1521" s="336"/>
      <c r="V1521" s="336"/>
      <c r="W1521" s="336"/>
      <c r="X1521" s="336"/>
      <c r="Y1521" s="336"/>
      <c r="Z1521" s="336"/>
      <c r="AA1521" s="336"/>
      <c r="AB1521" s="336"/>
      <c r="AC1521" s="336"/>
    </row>
    <row r="1522" spans="4:29">
      <c r="D1522" s="336"/>
      <c r="G1522" s="336"/>
      <c r="H1522" s="336"/>
      <c r="I1522" s="336"/>
      <c r="J1522" s="336"/>
      <c r="K1522" s="336"/>
      <c r="L1522" s="336"/>
      <c r="M1522" s="336"/>
      <c r="N1522" s="336"/>
      <c r="S1522" s="336"/>
      <c r="V1522" s="336"/>
      <c r="W1522" s="336"/>
      <c r="X1522" s="336"/>
      <c r="Y1522" s="336"/>
      <c r="Z1522" s="336"/>
      <c r="AA1522" s="336"/>
      <c r="AB1522" s="336"/>
      <c r="AC1522" s="336"/>
    </row>
    <row r="1523" spans="4:29">
      <c r="D1523" s="336"/>
      <c r="G1523" s="336"/>
      <c r="H1523" s="336"/>
      <c r="I1523" s="336"/>
      <c r="J1523" s="336"/>
      <c r="K1523" s="336"/>
      <c r="L1523" s="336"/>
      <c r="M1523" s="336"/>
      <c r="N1523" s="336"/>
      <c r="S1523" s="336"/>
      <c r="V1523" s="336"/>
      <c r="W1523" s="336"/>
      <c r="X1523" s="336"/>
      <c r="Y1523" s="336"/>
      <c r="Z1523" s="336"/>
      <c r="AA1523" s="336"/>
      <c r="AB1523" s="336"/>
      <c r="AC1523" s="336"/>
    </row>
    <row r="1524" spans="4:29">
      <c r="D1524" s="336"/>
      <c r="G1524" s="336"/>
      <c r="H1524" s="336"/>
      <c r="I1524" s="336"/>
      <c r="J1524" s="336"/>
      <c r="K1524" s="336"/>
      <c r="L1524" s="336"/>
      <c r="M1524" s="336"/>
      <c r="N1524" s="336"/>
      <c r="S1524" s="336"/>
      <c r="V1524" s="336"/>
      <c r="W1524" s="336"/>
      <c r="X1524" s="336"/>
      <c r="Y1524" s="336"/>
      <c r="Z1524" s="336"/>
      <c r="AA1524" s="336"/>
      <c r="AB1524" s="336"/>
      <c r="AC1524" s="336"/>
    </row>
    <row r="1525" spans="4:29">
      <c r="D1525" s="336"/>
      <c r="G1525" s="336"/>
      <c r="H1525" s="336"/>
      <c r="I1525" s="336"/>
      <c r="J1525" s="336"/>
      <c r="K1525" s="336"/>
      <c r="L1525" s="336"/>
      <c r="M1525" s="336"/>
      <c r="N1525" s="336"/>
      <c r="S1525" s="336"/>
      <c r="V1525" s="336"/>
      <c r="W1525" s="336"/>
      <c r="X1525" s="336"/>
      <c r="Y1525" s="336"/>
      <c r="Z1525" s="336"/>
      <c r="AA1525" s="336"/>
      <c r="AB1525" s="336"/>
      <c r="AC1525" s="336"/>
    </row>
    <row r="1526" spans="4:29">
      <c r="D1526" s="336"/>
      <c r="G1526" s="336"/>
      <c r="H1526" s="336"/>
      <c r="I1526" s="336"/>
      <c r="J1526" s="336"/>
      <c r="K1526" s="336"/>
      <c r="L1526" s="336"/>
      <c r="M1526" s="336"/>
      <c r="N1526" s="336"/>
      <c r="S1526" s="336"/>
      <c r="V1526" s="336"/>
      <c r="W1526" s="336"/>
      <c r="X1526" s="336"/>
      <c r="Y1526" s="336"/>
      <c r="Z1526" s="336"/>
      <c r="AA1526" s="336"/>
      <c r="AB1526" s="336"/>
      <c r="AC1526" s="336"/>
    </row>
    <row r="1527" spans="4:29">
      <c r="D1527" s="336"/>
      <c r="G1527" s="336"/>
      <c r="H1527" s="336"/>
      <c r="I1527" s="336"/>
      <c r="J1527" s="336"/>
      <c r="K1527" s="336"/>
      <c r="L1527" s="336"/>
      <c r="M1527" s="336"/>
      <c r="N1527" s="336"/>
      <c r="S1527" s="336"/>
      <c r="V1527" s="336"/>
      <c r="W1527" s="336"/>
      <c r="X1527" s="336"/>
      <c r="Y1527" s="336"/>
      <c r="Z1527" s="336"/>
      <c r="AA1527" s="336"/>
      <c r="AB1527" s="336"/>
      <c r="AC1527" s="336"/>
    </row>
    <row r="1528" spans="4:29">
      <c r="D1528" s="336"/>
      <c r="G1528" s="336"/>
      <c r="H1528" s="336"/>
      <c r="I1528" s="336"/>
      <c r="J1528" s="336"/>
      <c r="K1528" s="336"/>
      <c r="L1528" s="336"/>
      <c r="M1528" s="336"/>
      <c r="N1528" s="336"/>
      <c r="S1528" s="336"/>
      <c r="V1528" s="336"/>
      <c r="W1528" s="336"/>
      <c r="X1528" s="336"/>
      <c r="Y1528" s="336"/>
      <c r="Z1528" s="336"/>
      <c r="AA1528" s="336"/>
      <c r="AB1528" s="336"/>
      <c r="AC1528" s="336"/>
    </row>
    <row r="1529" spans="4:29">
      <c r="D1529" s="336"/>
      <c r="G1529" s="336"/>
      <c r="H1529" s="336"/>
      <c r="I1529" s="336"/>
      <c r="J1529" s="336"/>
      <c r="K1529" s="336"/>
      <c r="L1529" s="336"/>
      <c r="M1529" s="336"/>
      <c r="N1529" s="336"/>
      <c r="S1529" s="336"/>
      <c r="V1529" s="336"/>
      <c r="W1529" s="336"/>
      <c r="X1529" s="336"/>
      <c r="Y1529" s="336"/>
      <c r="Z1529" s="336"/>
      <c r="AA1529" s="336"/>
      <c r="AB1529" s="336"/>
      <c r="AC1529" s="336"/>
    </row>
    <row r="1530" spans="4:29">
      <c r="D1530" s="336"/>
      <c r="G1530" s="336"/>
      <c r="H1530" s="336"/>
      <c r="I1530" s="336"/>
      <c r="J1530" s="336"/>
      <c r="K1530" s="336"/>
      <c r="L1530" s="336"/>
      <c r="M1530" s="336"/>
      <c r="N1530" s="336"/>
      <c r="S1530" s="336"/>
      <c r="V1530" s="336"/>
      <c r="W1530" s="336"/>
      <c r="X1530" s="336"/>
      <c r="Y1530" s="336"/>
      <c r="Z1530" s="336"/>
      <c r="AA1530" s="336"/>
      <c r="AB1530" s="336"/>
      <c r="AC1530" s="336"/>
    </row>
    <row r="1531" spans="4:29">
      <c r="D1531" s="336"/>
      <c r="G1531" s="336"/>
      <c r="H1531" s="336"/>
      <c r="I1531" s="336"/>
      <c r="J1531" s="336"/>
      <c r="K1531" s="336"/>
      <c r="L1531" s="336"/>
      <c r="M1531" s="336"/>
      <c r="N1531" s="336"/>
      <c r="S1531" s="336"/>
      <c r="V1531" s="336"/>
      <c r="W1531" s="336"/>
      <c r="X1531" s="336"/>
      <c r="Y1531" s="336"/>
      <c r="Z1531" s="336"/>
      <c r="AA1531" s="336"/>
      <c r="AB1531" s="336"/>
      <c r="AC1531" s="336"/>
    </row>
    <row r="1532" spans="4:29">
      <c r="D1532" s="336"/>
      <c r="G1532" s="336"/>
      <c r="H1532" s="336"/>
      <c r="I1532" s="336"/>
      <c r="J1532" s="336"/>
      <c r="K1532" s="336"/>
      <c r="L1532" s="336"/>
      <c r="M1532" s="336"/>
      <c r="N1532" s="336"/>
      <c r="S1532" s="336"/>
      <c r="V1532" s="336"/>
      <c r="W1532" s="336"/>
      <c r="X1532" s="336"/>
      <c r="Y1532" s="336"/>
      <c r="Z1532" s="336"/>
      <c r="AA1532" s="336"/>
      <c r="AB1532" s="336"/>
      <c r="AC1532" s="336"/>
    </row>
    <row r="1533" spans="4:29">
      <c r="D1533" s="336"/>
      <c r="G1533" s="336"/>
      <c r="H1533" s="336"/>
      <c r="I1533" s="336"/>
      <c r="J1533" s="336"/>
      <c r="K1533" s="336"/>
      <c r="L1533" s="336"/>
      <c r="M1533" s="336"/>
      <c r="N1533" s="336"/>
      <c r="S1533" s="336"/>
      <c r="V1533" s="336"/>
      <c r="W1533" s="336"/>
      <c r="X1533" s="336"/>
      <c r="Y1533" s="336"/>
      <c r="Z1533" s="336"/>
      <c r="AA1533" s="336"/>
      <c r="AB1533" s="336"/>
      <c r="AC1533" s="336"/>
    </row>
    <row r="1534" spans="4:29">
      <c r="D1534" s="336"/>
      <c r="G1534" s="336"/>
      <c r="H1534" s="336"/>
      <c r="I1534" s="336"/>
      <c r="J1534" s="336"/>
      <c r="K1534" s="336"/>
      <c r="L1534" s="336"/>
      <c r="M1534" s="336"/>
      <c r="N1534" s="336"/>
      <c r="S1534" s="336"/>
      <c r="V1534" s="336"/>
      <c r="W1534" s="336"/>
      <c r="X1534" s="336"/>
      <c r="Y1534" s="336"/>
      <c r="Z1534" s="336"/>
      <c r="AA1534" s="336"/>
      <c r="AB1534" s="336"/>
      <c r="AC1534" s="336"/>
    </row>
    <row r="1535" spans="4:29">
      <c r="D1535" s="336"/>
      <c r="G1535" s="336"/>
      <c r="H1535" s="336"/>
      <c r="I1535" s="336"/>
      <c r="J1535" s="336"/>
      <c r="K1535" s="336"/>
      <c r="L1535" s="336"/>
      <c r="M1535" s="336"/>
      <c r="N1535" s="336"/>
      <c r="S1535" s="336"/>
      <c r="V1535" s="336"/>
      <c r="W1535" s="336"/>
      <c r="X1535" s="336"/>
      <c r="Y1535" s="336"/>
      <c r="Z1535" s="336"/>
      <c r="AA1535" s="336"/>
      <c r="AB1535" s="336"/>
      <c r="AC1535" s="336"/>
    </row>
    <row r="1536" spans="4:29">
      <c r="D1536" s="336"/>
      <c r="G1536" s="336"/>
      <c r="H1536" s="336"/>
      <c r="I1536" s="336"/>
      <c r="J1536" s="336"/>
      <c r="K1536" s="336"/>
      <c r="L1536" s="336"/>
      <c r="M1536" s="336"/>
      <c r="N1536" s="336"/>
      <c r="S1536" s="336"/>
      <c r="V1536" s="336"/>
      <c r="W1536" s="336"/>
      <c r="X1536" s="336"/>
      <c r="Y1536" s="336"/>
      <c r="Z1536" s="336"/>
      <c r="AA1536" s="336"/>
      <c r="AB1536" s="336"/>
      <c r="AC1536" s="336"/>
    </row>
    <row r="1537" spans="4:29">
      <c r="D1537" s="336"/>
      <c r="G1537" s="336"/>
      <c r="H1537" s="336"/>
      <c r="I1537" s="336"/>
      <c r="J1537" s="336"/>
      <c r="K1537" s="336"/>
      <c r="L1537" s="336"/>
      <c r="M1537" s="336"/>
      <c r="N1537" s="336"/>
      <c r="S1537" s="336"/>
      <c r="V1537" s="336"/>
      <c r="W1537" s="336"/>
      <c r="X1537" s="336"/>
      <c r="Y1537" s="336"/>
      <c r="Z1537" s="336"/>
      <c r="AA1537" s="336"/>
      <c r="AB1537" s="336"/>
      <c r="AC1537" s="336"/>
    </row>
    <row r="1538" spans="4:29">
      <c r="D1538" s="336"/>
      <c r="G1538" s="336"/>
      <c r="H1538" s="336"/>
      <c r="I1538" s="336"/>
      <c r="J1538" s="336"/>
      <c r="K1538" s="336"/>
      <c r="L1538" s="336"/>
      <c r="M1538" s="336"/>
      <c r="N1538" s="336"/>
      <c r="S1538" s="336"/>
      <c r="V1538" s="336"/>
      <c r="W1538" s="336"/>
      <c r="X1538" s="336"/>
      <c r="Y1538" s="336"/>
      <c r="Z1538" s="336"/>
      <c r="AA1538" s="336"/>
      <c r="AB1538" s="336"/>
      <c r="AC1538" s="336"/>
    </row>
    <row r="1539" spans="4:29">
      <c r="D1539" s="336"/>
      <c r="G1539" s="336"/>
      <c r="H1539" s="336"/>
      <c r="I1539" s="336"/>
      <c r="J1539" s="336"/>
      <c r="K1539" s="336"/>
      <c r="L1539" s="336"/>
      <c r="M1539" s="336"/>
      <c r="N1539" s="336"/>
      <c r="S1539" s="336"/>
      <c r="V1539" s="336"/>
      <c r="W1539" s="336"/>
      <c r="X1539" s="336"/>
      <c r="Y1539" s="336"/>
      <c r="Z1539" s="336"/>
      <c r="AA1539" s="336"/>
      <c r="AB1539" s="336"/>
      <c r="AC1539" s="336"/>
    </row>
    <row r="1540" spans="4:29">
      <c r="D1540" s="336"/>
      <c r="G1540" s="336"/>
      <c r="H1540" s="336"/>
      <c r="I1540" s="336"/>
      <c r="J1540" s="336"/>
      <c r="K1540" s="336"/>
      <c r="L1540" s="336"/>
      <c r="M1540" s="336"/>
      <c r="N1540" s="336"/>
      <c r="S1540" s="336"/>
      <c r="V1540" s="336"/>
      <c r="W1540" s="336"/>
      <c r="X1540" s="336"/>
      <c r="Y1540" s="336"/>
      <c r="Z1540" s="336"/>
      <c r="AA1540" s="336"/>
      <c r="AB1540" s="336"/>
      <c r="AC1540" s="336"/>
    </row>
    <row r="1541" spans="4:29">
      <c r="D1541" s="336"/>
      <c r="G1541" s="336"/>
      <c r="H1541" s="336"/>
      <c r="I1541" s="336"/>
      <c r="J1541" s="336"/>
      <c r="K1541" s="336"/>
      <c r="L1541" s="336"/>
      <c r="M1541" s="336"/>
      <c r="N1541" s="336"/>
      <c r="S1541" s="336"/>
      <c r="V1541" s="336"/>
      <c r="W1541" s="336"/>
      <c r="X1541" s="336"/>
      <c r="Y1541" s="336"/>
      <c r="Z1541" s="336"/>
      <c r="AA1541" s="336"/>
      <c r="AB1541" s="336"/>
      <c r="AC1541" s="336"/>
    </row>
    <row r="1542" spans="4:29">
      <c r="D1542" s="336"/>
      <c r="G1542" s="336"/>
      <c r="H1542" s="336"/>
      <c r="I1542" s="336"/>
      <c r="J1542" s="336"/>
      <c r="K1542" s="336"/>
      <c r="L1542" s="336"/>
      <c r="M1542" s="336"/>
      <c r="N1542" s="336"/>
      <c r="S1542" s="336"/>
      <c r="V1542" s="336"/>
      <c r="W1542" s="336"/>
      <c r="X1542" s="336"/>
      <c r="Y1542" s="336"/>
      <c r="Z1542" s="336"/>
      <c r="AA1542" s="336"/>
      <c r="AB1542" s="336"/>
      <c r="AC1542" s="336"/>
    </row>
    <row r="1543" spans="4:29">
      <c r="D1543" s="336"/>
      <c r="G1543" s="336"/>
      <c r="H1543" s="336"/>
      <c r="I1543" s="336"/>
      <c r="J1543" s="336"/>
      <c r="K1543" s="336"/>
      <c r="L1543" s="336"/>
      <c r="M1543" s="336"/>
      <c r="N1543" s="336"/>
      <c r="S1543" s="336"/>
      <c r="V1543" s="336"/>
      <c r="W1543" s="336"/>
      <c r="X1543" s="336"/>
      <c r="Y1543" s="336"/>
      <c r="Z1543" s="336"/>
      <c r="AA1543" s="336"/>
      <c r="AB1543" s="336"/>
      <c r="AC1543" s="336"/>
    </row>
    <row r="1544" spans="4:29">
      <c r="D1544" s="336"/>
      <c r="G1544" s="336"/>
      <c r="H1544" s="336"/>
      <c r="I1544" s="336"/>
      <c r="J1544" s="336"/>
      <c r="K1544" s="336"/>
      <c r="L1544" s="336"/>
      <c r="M1544" s="336"/>
      <c r="N1544" s="336"/>
      <c r="S1544" s="336"/>
      <c r="V1544" s="336"/>
      <c r="W1544" s="336"/>
      <c r="X1544" s="336"/>
      <c r="Y1544" s="336"/>
      <c r="Z1544" s="336"/>
      <c r="AA1544" s="336"/>
      <c r="AB1544" s="336"/>
      <c r="AC1544" s="336"/>
    </row>
    <row r="1545" spans="4:29">
      <c r="D1545" s="336"/>
      <c r="G1545" s="336"/>
      <c r="H1545" s="336"/>
      <c r="I1545" s="336"/>
      <c r="J1545" s="336"/>
      <c r="K1545" s="336"/>
      <c r="L1545" s="336"/>
      <c r="M1545" s="336"/>
      <c r="N1545" s="336"/>
      <c r="S1545" s="336"/>
      <c r="V1545" s="336"/>
      <c r="W1545" s="336"/>
      <c r="X1545" s="336"/>
      <c r="Y1545" s="336"/>
      <c r="Z1545" s="336"/>
      <c r="AA1545" s="336"/>
      <c r="AB1545" s="336"/>
      <c r="AC1545" s="336"/>
    </row>
    <row r="1546" spans="4:29">
      <c r="D1546" s="336"/>
      <c r="G1546" s="336"/>
      <c r="H1546" s="336"/>
      <c r="I1546" s="336"/>
      <c r="J1546" s="336"/>
      <c r="K1546" s="336"/>
      <c r="L1546" s="336"/>
      <c r="M1546" s="336"/>
      <c r="N1546" s="336"/>
      <c r="S1546" s="336"/>
      <c r="V1546" s="336"/>
      <c r="W1546" s="336"/>
      <c r="X1546" s="336"/>
      <c r="Y1546" s="336"/>
      <c r="Z1546" s="336"/>
      <c r="AA1546" s="336"/>
      <c r="AB1546" s="336"/>
      <c r="AC1546" s="336"/>
    </row>
    <row r="1547" spans="4:29">
      <c r="D1547" s="336"/>
      <c r="G1547" s="336"/>
      <c r="H1547" s="336"/>
      <c r="I1547" s="336"/>
      <c r="J1547" s="336"/>
      <c r="K1547" s="336"/>
      <c r="L1547" s="336"/>
      <c r="M1547" s="336"/>
      <c r="N1547" s="336"/>
      <c r="S1547" s="336"/>
      <c r="V1547" s="336"/>
      <c r="W1547" s="336"/>
      <c r="X1547" s="336"/>
      <c r="Y1547" s="336"/>
      <c r="Z1547" s="336"/>
      <c r="AA1547" s="336"/>
      <c r="AB1547" s="336"/>
      <c r="AC1547" s="336"/>
    </row>
    <row r="1548" spans="4:29">
      <c r="D1548" s="336"/>
      <c r="G1548" s="336"/>
      <c r="H1548" s="336"/>
      <c r="I1548" s="336"/>
      <c r="J1548" s="336"/>
      <c r="K1548" s="336"/>
      <c r="L1548" s="336"/>
      <c r="M1548" s="336"/>
      <c r="N1548" s="336"/>
      <c r="S1548" s="336"/>
      <c r="V1548" s="336"/>
      <c r="W1548" s="336"/>
      <c r="X1548" s="336"/>
      <c r="Y1548" s="336"/>
      <c r="Z1548" s="336"/>
      <c r="AA1548" s="336"/>
      <c r="AB1548" s="336"/>
      <c r="AC1548" s="336"/>
    </row>
    <row r="1549" spans="4:29">
      <c r="D1549" s="336"/>
      <c r="G1549" s="336"/>
      <c r="H1549" s="336"/>
      <c r="I1549" s="336"/>
      <c r="J1549" s="336"/>
      <c r="K1549" s="336"/>
      <c r="L1549" s="336"/>
      <c r="M1549" s="336"/>
      <c r="N1549" s="336"/>
      <c r="S1549" s="336"/>
      <c r="V1549" s="336"/>
      <c r="W1549" s="336"/>
      <c r="X1549" s="336"/>
      <c r="Y1549" s="336"/>
      <c r="Z1549" s="336"/>
      <c r="AA1549" s="336"/>
      <c r="AB1549" s="336"/>
      <c r="AC1549" s="336"/>
    </row>
    <row r="1550" spans="4:29">
      <c r="D1550" s="336"/>
      <c r="G1550" s="336"/>
      <c r="H1550" s="336"/>
      <c r="I1550" s="336"/>
      <c r="J1550" s="336"/>
      <c r="K1550" s="336"/>
      <c r="L1550" s="336"/>
      <c r="M1550" s="336"/>
      <c r="N1550" s="336"/>
      <c r="S1550" s="336"/>
      <c r="V1550" s="336"/>
      <c r="W1550" s="336"/>
      <c r="X1550" s="336"/>
      <c r="Y1550" s="336"/>
      <c r="Z1550" s="336"/>
      <c r="AA1550" s="336"/>
      <c r="AB1550" s="336"/>
      <c r="AC1550" s="336"/>
    </row>
    <row r="1551" spans="4:29">
      <c r="D1551" s="336"/>
      <c r="G1551" s="336"/>
      <c r="H1551" s="336"/>
      <c r="I1551" s="336"/>
      <c r="J1551" s="336"/>
      <c r="K1551" s="336"/>
      <c r="L1551" s="336"/>
      <c r="M1551" s="336"/>
      <c r="N1551" s="336"/>
      <c r="S1551" s="336"/>
      <c r="V1551" s="336"/>
      <c r="W1551" s="336"/>
      <c r="X1551" s="336"/>
      <c r="Y1551" s="336"/>
      <c r="Z1551" s="336"/>
      <c r="AA1551" s="336"/>
      <c r="AB1551" s="336"/>
      <c r="AC1551" s="336"/>
    </row>
    <row r="1552" spans="4:29">
      <c r="D1552" s="336"/>
      <c r="G1552" s="336"/>
      <c r="H1552" s="336"/>
      <c r="I1552" s="336"/>
      <c r="J1552" s="336"/>
      <c r="K1552" s="336"/>
      <c r="L1552" s="336"/>
      <c r="M1552" s="336"/>
      <c r="N1552" s="336"/>
      <c r="S1552" s="336"/>
      <c r="V1552" s="336"/>
      <c r="W1552" s="336"/>
      <c r="X1552" s="336"/>
      <c r="Y1552" s="336"/>
      <c r="Z1552" s="336"/>
      <c r="AA1552" s="336"/>
      <c r="AB1552" s="336"/>
      <c r="AC1552" s="336"/>
    </row>
    <row r="1553" spans="4:29">
      <c r="D1553" s="336"/>
      <c r="G1553" s="336"/>
      <c r="H1553" s="336"/>
      <c r="I1553" s="336"/>
      <c r="J1553" s="336"/>
      <c r="K1553" s="336"/>
      <c r="L1553" s="336"/>
      <c r="M1553" s="336"/>
      <c r="N1553" s="336"/>
      <c r="S1553" s="336"/>
      <c r="V1553" s="336"/>
      <c r="W1553" s="336"/>
      <c r="X1553" s="336"/>
      <c r="Y1553" s="336"/>
      <c r="Z1553" s="336"/>
      <c r="AA1553" s="336"/>
      <c r="AB1553" s="336"/>
      <c r="AC1553" s="336"/>
    </row>
    <row r="1554" spans="4:29">
      <c r="D1554" s="336"/>
      <c r="G1554" s="336"/>
      <c r="H1554" s="336"/>
      <c r="I1554" s="336"/>
      <c r="J1554" s="336"/>
      <c r="K1554" s="336"/>
      <c r="L1554" s="336"/>
      <c r="M1554" s="336"/>
      <c r="N1554" s="336"/>
      <c r="S1554" s="336"/>
      <c r="V1554" s="336"/>
      <c r="W1554" s="336"/>
      <c r="X1554" s="336"/>
      <c r="Y1554" s="336"/>
      <c r="Z1554" s="336"/>
      <c r="AA1554" s="336"/>
      <c r="AB1554" s="336"/>
      <c r="AC1554" s="336"/>
    </row>
    <row r="1555" spans="4:29">
      <c r="D1555" s="336"/>
      <c r="G1555" s="336"/>
      <c r="H1555" s="336"/>
      <c r="I1555" s="336"/>
      <c r="J1555" s="336"/>
      <c r="K1555" s="336"/>
      <c r="L1555" s="336"/>
      <c r="M1555" s="336"/>
      <c r="N1555" s="336"/>
      <c r="S1555" s="336"/>
      <c r="V1555" s="336"/>
      <c r="W1555" s="336"/>
      <c r="X1555" s="336"/>
      <c r="Y1555" s="336"/>
      <c r="Z1555" s="336"/>
      <c r="AA1555" s="336"/>
      <c r="AB1555" s="336"/>
      <c r="AC1555" s="336"/>
    </row>
    <row r="1556" spans="4:29">
      <c r="D1556" s="336"/>
      <c r="G1556" s="336"/>
      <c r="H1556" s="336"/>
      <c r="I1556" s="336"/>
      <c r="J1556" s="336"/>
      <c r="K1556" s="336"/>
      <c r="L1556" s="336"/>
      <c r="M1556" s="336"/>
      <c r="N1556" s="336"/>
      <c r="S1556" s="336"/>
      <c r="V1556" s="336"/>
      <c r="W1556" s="336"/>
      <c r="X1556" s="336"/>
      <c r="Y1556" s="336"/>
      <c r="Z1556" s="336"/>
      <c r="AA1556" s="336"/>
      <c r="AB1556" s="336"/>
      <c r="AC1556" s="336"/>
    </row>
    <row r="1557" spans="4:29">
      <c r="D1557" s="336"/>
      <c r="G1557" s="336"/>
      <c r="H1557" s="336"/>
      <c r="I1557" s="336"/>
      <c r="J1557" s="336"/>
      <c r="K1557" s="336"/>
      <c r="L1557" s="336"/>
      <c r="M1557" s="336"/>
      <c r="N1557" s="336"/>
      <c r="S1557" s="336"/>
      <c r="V1557" s="336"/>
      <c r="W1557" s="336"/>
      <c r="X1557" s="336"/>
      <c r="Y1557" s="336"/>
      <c r="Z1557" s="336"/>
      <c r="AA1557" s="336"/>
      <c r="AB1557" s="336"/>
      <c r="AC1557" s="336"/>
    </row>
    <row r="1558" spans="4:29">
      <c r="D1558" s="336"/>
      <c r="G1558" s="336"/>
      <c r="H1558" s="336"/>
      <c r="I1558" s="336"/>
      <c r="J1558" s="336"/>
      <c r="K1558" s="336"/>
      <c r="L1558" s="336"/>
      <c r="M1558" s="336"/>
      <c r="N1558" s="336"/>
      <c r="S1558" s="336"/>
      <c r="V1558" s="336"/>
      <c r="W1558" s="336"/>
      <c r="X1558" s="336"/>
      <c r="Y1558" s="336"/>
      <c r="Z1558" s="336"/>
      <c r="AA1558" s="336"/>
      <c r="AB1558" s="336"/>
      <c r="AC1558" s="336"/>
    </row>
    <row r="1559" spans="4:29">
      <c r="D1559" s="336"/>
      <c r="G1559" s="336"/>
      <c r="H1559" s="336"/>
      <c r="I1559" s="336"/>
      <c r="J1559" s="336"/>
      <c r="K1559" s="336"/>
      <c r="L1559" s="336"/>
      <c r="M1559" s="336"/>
      <c r="N1559" s="336"/>
      <c r="S1559" s="336"/>
      <c r="V1559" s="336"/>
      <c r="W1559" s="336"/>
      <c r="X1559" s="336"/>
      <c r="Y1559" s="336"/>
      <c r="Z1559" s="336"/>
      <c r="AA1559" s="336"/>
      <c r="AB1559" s="336"/>
      <c r="AC1559" s="336"/>
    </row>
    <row r="1560" spans="4:29">
      <c r="D1560" s="336"/>
      <c r="G1560" s="336"/>
      <c r="H1560" s="336"/>
      <c r="I1560" s="336"/>
      <c r="J1560" s="336"/>
      <c r="K1560" s="336"/>
      <c r="L1560" s="336"/>
      <c r="M1560" s="336"/>
      <c r="N1560" s="336"/>
      <c r="S1560" s="336"/>
      <c r="V1560" s="336"/>
      <c r="W1560" s="336"/>
      <c r="X1560" s="336"/>
      <c r="Y1560" s="336"/>
      <c r="Z1560" s="336"/>
      <c r="AA1560" s="336"/>
      <c r="AB1560" s="336"/>
      <c r="AC1560" s="336"/>
    </row>
    <row r="1561" spans="4:29">
      <c r="D1561" s="336"/>
      <c r="G1561" s="336"/>
      <c r="H1561" s="336"/>
      <c r="I1561" s="336"/>
      <c r="J1561" s="336"/>
      <c r="K1561" s="336"/>
      <c r="L1561" s="336"/>
      <c r="M1561" s="336"/>
      <c r="N1561" s="336"/>
      <c r="S1561" s="336"/>
      <c r="V1561" s="336"/>
      <c r="W1561" s="336"/>
      <c r="X1561" s="336"/>
      <c r="Y1561" s="336"/>
      <c r="Z1561" s="336"/>
      <c r="AA1561" s="336"/>
      <c r="AB1561" s="336"/>
      <c r="AC1561" s="336"/>
    </row>
    <row r="1562" spans="4:29">
      <c r="D1562" s="336"/>
      <c r="G1562" s="336"/>
      <c r="H1562" s="336"/>
      <c r="I1562" s="336"/>
      <c r="J1562" s="336"/>
      <c r="K1562" s="336"/>
      <c r="L1562" s="336"/>
      <c r="M1562" s="336"/>
      <c r="N1562" s="336"/>
      <c r="S1562" s="336"/>
      <c r="V1562" s="336"/>
      <c r="W1562" s="336"/>
      <c r="X1562" s="336"/>
      <c r="Y1562" s="336"/>
      <c r="Z1562" s="336"/>
      <c r="AA1562" s="336"/>
      <c r="AB1562" s="336"/>
      <c r="AC1562" s="336"/>
    </row>
    <row r="1563" spans="4:29">
      <c r="D1563" s="336"/>
      <c r="G1563" s="336"/>
      <c r="H1563" s="336"/>
      <c r="I1563" s="336"/>
      <c r="J1563" s="336"/>
      <c r="K1563" s="336"/>
      <c r="L1563" s="336"/>
      <c r="M1563" s="336"/>
      <c r="N1563" s="336"/>
      <c r="S1563" s="336"/>
      <c r="V1563" s="336"/>
      <c r="W1563" s="336"/>
      <c r="X1563" s="336"/>
      <c r="Y1563" s="336"/>
      <c r="Z1563" s="336"/>
      <c r="AA1563" s="336"/>
      <c r="AB1563" s="336"/>
      <c r="AC1563" s="336"/>
    </row>
    <row r="1564" spans="4:29">
      <c r="D1564" s="336"/>
      <c r="G1564" s="336"/>
      <c r="H1564" s="336"/>
      <c r="I1564" s="336"/>
      <c r="J1564" s="336"/>
      <c r="K1564" s="336"/>
      <c r="L1564" s="336"/>
      <c r="M1564" s="336"/>
      <c r="N1564" s="336"/>
      <c r="S1564" s="336"/>
      <c r="V1564" s="336"/>
      <c r="W1564" s="336"/>
      <c r="X1564" s="336"/>
      <c r="Y1564" s="336"/>
      <c r="Z1564" s="336"/>
      <c r="AA1564" s="336"/>
      <c r="AB1564" s="336"/>
      <c r="AC1564" s="336"/>
    </row>
    <row r="1565" spans="4:29">
      <c r="D1565" s="336"/>
      <c r="G1565" s="336"/>
      <c r="H1565" s="336"/>
      <c r="I1565" s="336"/>
      <c r="J1565" s="336"/>
      <c r="K1565" s="336"/>
      <c r="L1565" s="336"/>
      <c r="M1565" s="336"/>
      <c r="N1565" s="336"/>
      <c r="S1565" s="336"/>
      <c r="V1565" s="336"/>
      <c r="W1565" s="336"/>
      <c r="X1565" s="336"/>
      <c r="Y1565" s="336"/>
      <c r="Z1565" s="336"/>
      <c r="AA1565" s="336"/>
      <c r="AB1565" s="336"/>
      <c r="AC1565" s="336"/>
    </row>
    <row r="1566" spans="4:29">
      <c r="D1566" s="336"/>
      <c r="G1566" s="336"/>
      <c r="H1566" s="336"/>
      <c r="I1566" s="336"/>
      <c r="J1566" s="336"/>
      <c r="K1566" s="336"/>
      <c r="L1566" s="336"/>
      <c r="M1566" s="336"/>
      <c r="N1566" s="336"/>
      <c r="S1566" s="336"/>
      <c r="V1566" s="336"/>
      <c r="W1566" s="336"/>
      <c r="X1566" s="336"/>
      <c r="Y1566" s="336"/>
      <c r="Z1566" s="336"/>
      <c r="AA1566" s="336"/>
      <c r="AB1566" s="336"/>
      <c r="AC1566" s="336"/>
    </row>
    <row r="1567" spans="4:29">
      <c r="D1567" s="336"/>
      <c r="G1567" s="336"/>
      <c r="H1567" s="336"/>
      <c r="I1567" s="336"/>
      <c r="J1567" s="336"/>
      <c r="K1567" s="336"/>
      <c r="L1567" s="336"/>
      <c r="M1567" s="336"/>
      <c r="N1567" s="336"/>
      <c r="S1567" s="336"/>
      <c r="V1567" s="336"/>
      <c r="W1567" s="336"/>
      <c r="X1567" s="336"/>
      <c r="Y1567" s="336"/>
      <c r="Z1567" s="336"/>
      <c r="AA1567" s="336"/>
      <c r="AB1567" s="336"/>
      <c r="AC1567" s="336"/>
    </row>
    <row r="1568" spans="4:29">
      <c r="D1568" s="336"/>
      <c r="G1568" s="336"/>
      <c r="H1568" s="336"/>
      <c r="I1568" s="336"/>
      <c r="J1568" s="336"/>
      <c r="K1568" s="336"/>
      <c r="L1568" s="336"/>
      <c r="M1568" s="336"/>
      <c r="N1568" s="336"/>
      <c r="S1568" s="336"/>
      <c r="V1568" s="336"/>
      <c r="W1568" s="336"/>
      <c r="X1568" s="336"/>
      <c r="Y1568" s="336"/>
      <c r="Z1568" s="336"/>
      <c r="AA1568" s="336"/>
      <c r="AB1568" s="336"/>
      <c r="AC1568" s="336"/>
    </row>
    <row r="1569" spans="4:29">
      <c r="D1569" s="336"/>
      <c r="G1569" s="336"/>
      <c r="H1569" s="336"/>
      <c r="I1569" s="336"/>
      <c r="J1569" s="336"/>
      <c r="K1569" s="336"/>
      <c r="L1569" s="336"/>
      <c r="M1569" s="336"/>
      <c r="N1569" s="336"/>
      <c r="S1569" s="336"/>
      <c r="V1569" s="336"/>
      <c r="W1569" s="336"/>
      <c r="X1569" s="336"/>
      <c r="Y1569" s="336"/>
      <c r="Z1569" s="336"/>
      <c r="AA1569" s="336"/>
      <c r="AB1569" s="336"/>
      <c r="AC1569" s="336"/>
    </row>
    <row r="1570" spans="4:29">
      <c r="D1570" s="336"/>
      <c r="G1570" s="336"/>
      <c r="H1570" s="336"/>
      <c r="I1570" s="336"/>
      <c r="J1570" s="336"/>
      <c r="K1570" s="336"/>
      <c r="L1570" s="336"/>
      <c r="M1570" s="336"/>
      <c r="N1570" s="336"/>
      <c r="S1570" s="336"/>
      <c r="V1570" s="336"/>
      <c r="W1570" s="336"/>
      <c r="X1570" s="336"/>
      <c r="Y1570" s="336"/>
      <c r="Z1570" s="336"/>
      <c r="AA1570" s="336"/>
      <c r="AB1570" s="336"/>
      <c r="AC1570" s="336"/>
    </row>
    <row r="1571" spans="4:29">
      <c r="D1571" s="336"/>
      <c r="G1571" s="336"/>
      <c r="H1571" s="336"/>
      <c r="I1571" s="336"/>
      <c r="J1571" s="336"/>
      <c r="K1571" s="336"/>
      <c r="L1571" s="336"/>
      <c r="M1571" s="336"/>
      <c r="N1571" s="336"/>
      <c r="S1571" s="336"/>
      <c r="V1571" s="336"/>
      <c r="W1571" s="336"/>
      <c r="X1571" s="336"/>
      <c r="Y1571" s="336"/>
      <c r="Z1571" s="336"/>
      <c r="AA1571" s="336"/>
      <c r="AB1571" s="336"/>
      <c r="AC1571" s="336"/>
    </row>
    <row r="1572" spans="4:29">
      <c r="D1572" s="336"/>
      <c r="G1572" s="336"/>
      <c r="H1572" s="336"/>
      <c r="I1572" s="336"/>
      <c r="J1572" s="336"/>
      <c r="K1572" s="336"/>
      <c r="L1572" s="336"/>
      <c r="M1572" s="336"/>
      <c r="N1572" s="336"/>
      <c r="S1572" s="336"/>
      <c r="V1572" s="336"/>
      <c r="W1572" s="336"/>
      <c r="X1572" s="336"/>
      <c r="Y1572" s="336"/>
      <c r="Z1572" s="336"/>
      <c r="AA1572" s="336"/>
      <c r="AB1572" s="336"/>
      <c r="AC1572" s="336"/>
    </row>
    <row r="1573" spans="4:29">
      <c r="D1573" s="336"/>
      <c r="G1573" s="336"/>
      <c r="H1573" s="336"/>
      <c r="I1573" s="336"/>
      <c r="J1573" s="336"/>
      <c r="K1573" s="336"/>
      <c r="L1573" s="336"/>
      <c r="M1573" s="336"/>
      <c r="N1573" s="336"/>
      <c r="S1573" s="336"/>
      <c r="V1573" s="336"/>
      <c r="W1573" s="336"/>
      <c r="X1573" s="336"/>
      <c r="Y1573" s="336"/>
      <c r="Z1573" s="336"/>
      <c r="AA1573" s="336"/>
      <c r="AB1573" s="336"/>
      <c r="AC1573" s="336"/>
    </row>
    <row r="1574" spans="4:29">
      <c r="D1574" s="336"/>
      <c r="G1574" s="336"/>
      <c r="H1574" s="336"/>
      <c r="I1574" s="336"/>
      <c r="J1574" s="336"/>
      <c r="K1574" s="336"/>
      <c r="L1574" s="336"/>
      <c r="M1574" s="336"/>
      <c r="N1574" s="336"/>
      <c r="S1574" s="336"/>
      <c r="V1574" s="336"/>
      <c r="W1574" s="336"/>
      <c r="X1574" s="336"/>
      <c r="Y1574" s="336"/>
      <c r="Z1574" s="336"/>
      <c r="AA1574" s="336"/>
      <c r="AB1574" s="336"/>
      <c r="AC1574" s="336"/>
    </row>
    <row r="1575" spans="4:29">
      <c r="D1575" s="336"/>
      <c r="G1575" s="336"/>
      <c r="H1575" s="336"/>
      <c r="I1575" s="336"/>
      <c r="J1575" s="336"/>
      <c r="K1575" s="336"/>
      <c r="L1575" s="336"/>
      <c r="M1575" s="336"/>
      <c r="N1575" s="336"/>
      <c r="S1575" s="336"/>
      <c r="V1575" s="336"/>
      <c r="W1575" s="336"/>
      <c r="X1575" s="336"/>
      <c r="Y1575" s="336"/>
      <c r="Z1575" s="336"/>
      <c r="AA1575" s="336"/>
      <c r="AB1575" s="336"/>
      <c r="AC1575" s="336"/>
    </row>
    <row r="1576" spans="4:29">
      <c r="D1576" s="336"/>
      <c r="G1576" s="336"/>
      <c r="H1576" s="336"/>
      <c r="I1576" s="336"/>
      <c r="J1576" s="336"/>
      <c r="K1576" s="336"/>
      <c r="L1576" s="336"/>
      <c r="M1576" s="336"/>
      <c r="N1576" s="336"/>
      <c r="S1576" s="336"/>
      <c r="V1576" s="336"/>
      <c r="W1576" s="336"/>
      <c r="X1576" s="336"/>
      <c r="Y1576" s="336"/>
      <c r="Z1576" s="336"/>
      <c r="AA1576" s="336"/>
      <c r="AB1576" s="336"/>
      <c r="AC1576" s="336"/>
    </row>
    <row r="1577" spans="4:29">
      <c r="D1577" s="336"/>
      <c r="G1577" s="336"/>
      <c r="H1577" s="336"/>
      <c r="I1577" s="336"/>
      <c r="J1577" s="336"/>
      <c r="K1577" s="336"/>
      <c r="L1577" s="336"/>
      <c r="M1577" s="336"/>
      <c r="N1577" s="336"/>
      <c r="S1577" s="336"/>
      <c r="V1577" s="336"/>
      <c r="W1577" s="336"/>
      <c r="X1577" s="336"/>
      <c r="Y1577" s="336"/>
      <c r="Z1577" s="336"/>
      <c r="AA1577" s="336"/>
      <c r="AB1577" s="336"/>
      <c r="AC1577" s="336"/>
    </row>
    <row r="1578" spans="4:29">
      <c r="D1578" s="336"/>
      <c r="G1578" s="336"/>
      <c r="H1578" s="336"/>
      <c r="I1578" s="336"/>
      <c r="J1578" s="336"/>
      <c r="K1578" s="336"/>
      <c r="L1578" s="336"/>
      <c r="M1578" s="336"/>
      <c r="N1578" s="336"/>
      <c r="S1578" s="336"/>
      <c r="V1578" s="336"/>
      <c r="W1578" s="336"/>
      <c r="X1578" s="336"/>
      <c r="Y1578" s="336"/>
      <c r="Z1578" s="336"/>
      <c r="AA1578" s="336"/>
      <c r="AB1578" s="336"/>
      <c r="AC1578" s="336"/>
    </row>
    <row r="1579" spans="4:29">
      <c r="D1579" s="336"/>
      <c r="G1579" s="336"/>
      <c r="H1579" s="336"/>
      <c r="I1579" s="336"/>
      <c r="J1579" s="336"/>
      <c r="K1579" s="336"/>
      <c r="L1579" s="336"/>
      <c r="M1579" s="336"/>
      <c r="N1579" s="336"/>
      <c r="S1579" s="336"/>
      <c r="V1579" s="336"/>
      <c r="W1579" s="336"/>
      <c r="X1579" s="336"/>
      <c r="Y1579" s="336"/>
      <c r="Z1579" s="336"/>
      <c r="AA1579" s="336"/>
      <c r="AB1579" s="336"/>
      <c r="AC1579" s="336"/>
    </row>
    <row r="1580" spans="4:29">
      <c r="D1580" s="336"/>
      <c r="G1580" s="336"/>
      <c r="H1580" s="336"/>
      <c r="I1580" s="336"/>
      <c r="J1580" s="336"/>
      <c r="K1580" s="336"/>
      <c r="L1580" s="336"/>
      <c r="M1580" s="336"/>
      <c r="N1580" s="336"/>
      <c r="S1580" s="336"/>
      <c r="V1580" s="336"/>
      <c r="W1580" s="336"/>
      <c r="X1580" s="336"/>
      <c r="Y1580" s="336"/>
      <c r="Z1580" s="336"/>
      <c r="AA1580" s="336"/>
      <c r="AB1580" s="336"/>
      <c r="AC1580" s="336"/>
    </row>
    <row r="1581" spans="4:29">
      <c r="D1581" s="336"/>
      <c r="G1581" s="336"/>
      <c r="H1581" s="336"/>
      <c r="I1581" s="336"/>
      <c r="J1581" s="336"/>
      <c r="K1581" s="336"/>
      <c r="L1581" s="336"/>
      <c r="M1581" s="336"/>
      <c r="N1581" s="336"/>
      <c r="S1581" s="336"/>
      <c r="V1581" s="336"/>
      <c r="W1581" s="336"/>
      <c r="X1581" s="336"/>
      <c r="Y1581" s="336"/>
      <c r="Z1581" s="336"/>
      <c r="AA1581" s="336"/>
      <c r="AB1581" s="336"/>
      <c r="AC1581" s="336"/>
    </row>
    <row r="1582" spans="4:29">
      <c r="D1582" s="336"/>
      <c r="G1582" s="336"/>
      <c r="H1582" s="336"/>
      <c r="I1582" s="336"/>
      <c r="J1582" s="336"/>
      <c r="K1582" s="336"/>
      <c r="L1582" s="336"/>
      <c r="M1582" s="336"/>
      <c r="N1582" s="336"/>
      <c r="S1582" s="336"/>
      <c r="V1582" s="336"/>
      <c r="W1582" s="336"/>
      <c r="X1582" s="336"/>
      <c r="Y1582" s="336"/>
      <c r="Z1582" s="336"/>
      <c r="AA1582" s="336"/>
      <c r="AB1582" s="336"/>
      <c r="AC1582" s="336"/>
    </row>
    <row r="1583" spans="4:29">
      <c r="D1583" s="336"/>
      <c r="G1583" s="336"/>
      <c r="H1583" s="336"/>
      <c r="I1583" s="336"/>
      <c r="J1583" s="336"/>
      <c r="K1583" s="336"/>
      <c r="L1583" s="336"/>
      <c r="M1583" s="336"/>
      <c r="N1583" s="336"/>
      <c r="S1583" s="336"/>
      <c r="V1583" s="336"/>
      <c r="W1583" s="336"/>
      <c r="X1583" s="336"/>
      <c r="Y1583" s="336"/>
      <c r="Z1583" s="336"/>
      <c r="AA1583" s="336"/>
      <c r="AB1583" s="336"/>
      <c r="AC1583" s="336"/>
    </row>
    <row r="1584" spans="4:29">
      <c r="D1584" s="336"/>
      <c r="G1584" s="336"/>
      <c r="H1584" s="336"/>
      <c r="I1584" s="336"/>
      <c r="J1584" s="336"/>
      <c r="K1584" s="336"/>
      <c r="L1584" s="336"/>
      <c r="M1584" s="336"/>
      <c r="N1584" s="336"/>
      <c r="S1584" s="336"/>
      <c r="V1584" s="336"/>
      <c r="W1584" s="336"/>
      <c r="X1584" s="336"/>
      <c r="Y1584" s="336"/>
      <c r="Z1584" s="336"/>
      <c r="AA1584" s="336"/>
      <c r="AB1584" s="336"/>
      <c r="AC1584" s="336"/>
    </row>
    <row r="1585" spans="4:29">
      <c r="D1585" s="336"/>
      <c r="G1585" s="336"/>
      <c r="H1585" s="336"/>
      <c r="I1585" s="336"/>
      <c r="J1585" s="336"/>
      <c r="K1585" s="336"/>
      <c r="L1585" s="336"/>
      <c r="M1585" s="336"/>
      <c r="N1585" s="336"/>
      <c r="S1585" s="336"/>
      <c r="V1585" s="336"/>
      <c r="W1585" s="336"/>
      <c r="X1585" s="336"/>
      <c r="Y1585" s="336"/>
      <c r="Z1585" s="336"/>
      <c r="AA1585" s="336"/>
      <c r="AB1585" s="336"/>
      <c r="AC1585" s="336"/>
    </row>
    <row r="1586" spans="4:29">
      <c r="D1586" s="336"/>
      <c r="G1586" s="336"/>
      <c r="H1586" s="336"/>
      <c r="I1586" s="336"/>
      <c r="J1586" s="336"/>
      <c r="K1586" s="336"/>
      <c r="L1586" s="336"/>
      <c r="M1586" s="336"/>
      <c r="N1586" s="336"/>
      <c r="S1586" s="336"/>
      <c r="V1586" s="336"/>
      <c r="W1586" s="336"/>
      <c r="X1586" s="336"/>
      <c r="Y1586" s="336"/>
      <c r="Z1586" s="336"/>
      <c r="AA1586" s="336"/>
      <c r="AB1586" s="336"/>
      <c r="AC1586" s="336"/>
    </row>
    <row r="1587" spans="4:29">
      <c r="D1587" s="336"/>
      <c r="G1587" s="336"/>
      <c r="H1587" s="336"/>
      <c r="I1587" s="336"/>
      <c r="J1587" s="336"/>
      <c r="K1587" s="336"/>
      <c r="L1587" s="336"/>
      <c r="M1587" s="336"/>
      <c r="N1587" s="336"/>
      <c r="S1587" s="336"/>
      <c r="V1587" s="336"/>
      <c r="W1587" s="336"/>
      <c r="X1587" s="336"/>
      <c r="Y1587" s="336"/>
      <c r="Z1587" s="336"/>
      <c r="AA1587" s="336"/>
      <c r="AB1587" s="336"/>
      <c r="AC1587" s="336"/>
    </row>
    <row r="1588" spans="4:29">
      <c r="D1588" s="336"/>
      <c r="G1588" s="336"/>
      <c r="H1588" s="336"/>
      <c r="I1588" s="336"/>
      <c r="J1588" s="336"/>
      <c r="K1588" s="336"/>
      <c r="L1588" s="336"/>
      <c r="M1588" s="336"/>
      <c r="N1588" s="336"/>
      <c r="S1588" s="336"/>
      <c r="V1588" s="336"/>
      <c r="W1588" s="336"/>
      <c r="X1588" s="336"/>
      <c r="Y1588" s="336"/>
      <c r="Z1588" s="336"/>
      <c r="AA1588" s="336"/>
      <c r="AB1588" s="336"/>
      <c r="AC1588" s="336"/>
    </row>
    <row r="1589" spans="4:29">
      <c r="D1589" s="336"/>
      <c r="G1589" s="336"/>
      <c r="H1589" s="336"/>
      <c r="I1589" s="336"/>
      <c r="J1589" s="336"/>
      <c r="K1589" s="336"/>
      <c r="L1589" s="336"/>
      <c r="M1589" s="336"/>
      <c r="N1589" s="336"/>
      <c r="S1589" s="336"/>
      <c r="V1589" s="336"/>
      <c r="W1589" s="336"/>
      <c r="X1589" s="336"/>
      <c r="Y1589" s="336"/>
      <c r="Z1589" s="336"/>
      <c r="AA1589" s="336"/>
      <c r="AB1589" s="336"/>
      <c r="AC1589" s="336"/>
    </row>
    <row r="1590" spans="4:29">
      <c r="D1590" s="336"/>
      <c r="G1590" s="336"/>
      <c r="H1590" s="336"/>
      <c r="I1590" s="336"/>
      <c r="J1590" s="336"/>
      <c r="K1590" s="336"/>
      <c r="L1590" s="336"/>
      <c r="M1590" s="336"/>
      <c r="N1590" s="336"/>
      <c r="S1590" s="336"/>
      <c r="V1590" s="336"/>
      <c r="W1590" s="336"/>
      <c r="X1590" s="336"/>
      <c r="Y1590" s="336"/>
      <c r="Z1590" s="336"/>
      <c r="AA1590" s="336"/>
      <c r="AB1590" s="336"/>
      <c r="AC1590" s="336"/>
    </row>
    <row r="1591" spans="4:29">
      <c r="D1591" s="336"/>
      <c r="G1591" s="336"/>
      <c r="H1591" s="336"/>
      <c r="I1591" s="336"/>
      <c r="J1591" s="336"/>
      <c r="K1591" s="336"/>
      <c r="L1591" s="336"/>
      <c r="M1591" s="336"/>
      <c r="N1591" s="336"/>
      <c r="S1591" s="336"/>
      <c r="V1591" s="336"/>
      <c r="W1591" s="336"/>
      <c r="X1591" s="336"/>
      <c r="Y1591" s="336"/>
      <c r="Z1591" s="336"/>
      <c r="AA1591" s="336"/>
      <c r="AB1591" s="336"/>
      <c r="AC1591" s="336"/>
    </row>
    <row r="1592" spans="4:29">
      <c r="D1592" s="336"/>
      <c r="G1592" s="336"/>
      <c r="H1592" s="336"/>
      <c r="I1592" s="336"/>
      <c r="J1592" s="336"/>
      <c r="K1592" s="336"/>
      <c r="L1592" s="336"/>
      <c r="M1592" s="336"/>
      <c r="N1592" s="336"/>
      <c r="S1592" s="336"/>
      <c r="V1592" s="336"/>
      <c r="W1592" s="336"/>
      <c r="X1592" s="336"/>
      <c r="Y1592" s="336"/>
      <c r="Z1592" s="336"/>
      <c r="AA1592" s="336"/>
      <c r="AB1592" s="336"/>
      <c r="AC1592" s="336"/>
    </row>
    <row r="1593" spans="4:29">
      <c r="D1593" s="336"/>
      <c r="G1593" s="336"/>
      <c r="H1593" s="336"/>
      <c r="I1593" s="336"/>
      <c r="J1593" s="336"/>
      <c r="K1593" s="336"/>
      <c r="L1593" s="336"/>
      <c r="M1593" s="336"/>
      <c r="N1593" s="336"/>
      <c r="S1593" s="336"/>
      <c r="V1593" s="336"/>
      <c r="W1593" s="336"/>
      <c r="X1593" s="336"/>
      <c r="Y1593" s="336"/>
      <c r="Z1593" s="336"/>
      <c r="AA1593" s="336"/>
      <c r="AB1593" s="336"/>
      <c r="AC1593" s="336"/>
    </row>
    <row r="1594" spans="4:29">
      <c r="D1594" s="336"/>
      <c r="G1594" s="336"/>
      <c r="H1594" s="336"/>
      <c r="I1594" s="336"/>
      <c r="J1594" s="336"/>
      <c r="K1594" s="336"/>
      <c r="L1594" s="336"/>
      <c r="M1594" s="336"/>
      <c r="N1594" s="336"/>
      <c r="S1594" s="336"/>
      <c r="V1594" s="336"/>
      <c r="W1594" s="336"/>
      <c r="X1594" s="336"/>
      <c r="Y1594" s="336"/>
      <c r="Z1594" s="336"/>
      <c r="AA1594" s="336"/>
      <c r="AB1594" s="336"/>
      <c r="AC1594" s="336"/>
    </row>
    <row r="1595" spans="4:29">
      <c r="D1595" s="336"/>
      <c r="G1595" s="336"/>
      <c r="H1595" s="336"/>
      <c r="I1595" s="336"/>
      <c r="J1595" s="336"/>
      <c r="K1595" s="336"/>
      <c r="L1595" s="336"/>
      <c r="M1595" s="336"/>
      <c r="N1595" s="336"/>
      <c r="S1595" s="336"/>
      <c r="V1595" s="336"/>
      <c r="W1595" s="336"/>
      <c r="X1595" s="336"/>
      <c r="Y1595" s="336"/>
      <c r="Z1595" s="336"/>
      <c r="AA1595" s="336"/>
      <c r="AB1595" s="336"/>
      <c r="AC1595" s="336"/>
    </row>
    <row r="1596" spans="4:29">
      <c r="D1596" s="336"/>
      <c r="G1596" s="336"/>
      <c r="H1596" s="336"/>
      <c r="I1596" s="336"/>
      <c r="J1596" s="336"/>
      <c r="K1596" s="336"/>
      <c r="L1596" s="336"/>
      <c r="M1596" s="336"/>
      <c r="N1596" s="336"/>
      <c r="S1596" s="336"/>
      <c r="V1596" s="336"/>
      <c r="W1596" s="336"/>
      <c r="X1596" s="336"/>
      <c r="Y1596" s="336"/>
      <c r="Z1596" s="336"/>
      <c r="AA1596" s="336"/>
      <c r="AB1596" s="336"/>
      <c r="AC1596" s="336"/>
    </row>
    <row r="1597" spans="4:29">
      <c r="D1597" s="336"/>
      <c r="G1597" s="336"/>
      <c r="H1597" s="336"/>
      <c r="I1597" s="336"/>
      <c r="J1597" s="336"/>
      <c r="K1597" s="336"/>
      <c r="L1597" s="336"/>
      <c r="M1597" s="336"/>
      <c r="N1597" s="336"/>
      <c r="S1597" s="336"/>
      <c r="V1597" s="336"/>
      <c r="W1597" s="336"/>
      <c r="X1597" s="336"/>
      <c r="Y1597" s="336"/>
      <c r="Z1597" s="336"/>
      <c r="AA1597" s="336"/>
      <c r="AB1597" s="336"/>
      <c r="AC1597" s="336"/>
    </row>
    <row r="1598" spans="4:29">
      <c r="D1598" s="336"/>
      <c r="G1598" s="336"/>
      <c r="H1598" s="336"/>
      <c r="I1598" s="336"/>
      <c r="J1598" s="336"/>
      <c r="K1598" s="336"/>
      <c r="L1598" s="336"/>
      <c r="M1598" s="336"/>
      <c r="N1598" s="336"/>
      <c r="S1598" s="336"/>
      <c r="V1598" s="336"/>
      <c r="W1598" s="336"/>
      <c r="X1598" s="336"/>
      <c r="Y1598" s="336"/>
      <c r="Z1598" s="336"/>
      <c r="AA1598" s="336"/>
      <c r="AB1598" s="336"/>
      <c r="AC1598" s="336"/>
    </row>
    <row r="1599" spans="4:29">
      <c r="D1599" s="336"/>
      <c r="G1599" s="336"/>
      <c r="H1599" s="336"/>
      <c r="I1599" s="336"/>
      <c r="J1599" s="336"/>
      <c r="K1599" s="336"/>
      <c r="L1599" s="336"/>
      <c r="M1599" s="336"/>
      <c r="N1599" s="336"/>
      <c r="S1599" s="336"/>
      <c r="V1599" s="336"/>
      <c r="W1599" s="336"/>
      <c r="X1599" s="336"/>
      <c r="Y1599" s="336"/>
      <c r="Z1599" s="336"/>
      <c r="AA1599" s="336"/>
      <c r="AB1599" s="336"/>
      <c r="AC1599" s="336"/>
    </row>
    <row r="1600" spans="4:29">
      <c r="D1600" s="336"/>
      <c r="G1600" s="336"/>
      <c r="H1600" s="336"/>
      <c r="I1600" s="336"/>
      <c r="J1600" s="336"/>
      <c r="K1600" s="336"/>
      <c r="L1600" s="336"/>
      <c r="M1600" s="336"/>
      <c r="N1600" s="336"/>
      <c r="S1600" s="336"/>
      <c r="V1600" s="336"/>
      <c r="W1600" s="336"/>
      <c r="X1600" s="336"/>
      <c r="Y1600" s="336"/>
      <c r="Z1600" s="336"/>
      <c r="AA1600" s="336"/>
      <c r="AB1600" s="336"/>
      <c r="AC1600" s="336"/>
    </row>
    <row r="1601" spans="4:29">
      <c r="D1601" s="336"/>
      <c r="G1601" s="336"/>
      <c r="H1601" s="336"/>
      <c r="I1601" s="336"/>
      <c r="J1601" s="336"/>
      <c r="K1601" s="336"/>
      <c r="L1601" s="336"/>
      <c r="M1601" s="336"/>
      <c r="N1601" s="336"/>
      <c r="S1601" s="336"/>
      <c r="V1601" s="336"/>
      <c r="W1601" s="336"/>
      <c r="X1601" s="336"/>
      <c r="Y1601" s="336"/>
      <c r="Z1601" s="336"/>
      <c r="AA1601" s="336"/>
      <c r="AB1601" s="336"/>
      <c r="AC1601" s="336"/>
    </row>
    <row r="1602" spans="4:29">
      <c r="D1602" s="336"/>
      <c r="G1602" s="336"/>
      <c r="H1602" s="336"/>
      <c r="I1602" s="336"/>
      <c r="J1602" s="336"/>
      <c r="K1602" s="336"/>
      <c r="L1602" s="336"/>
      <c r="M1602" s="336"/>
      <c r="N1602" s="336"/>
      <c r="S1602" s="336"/>
      <c r="V1602" s="336"/>
      <c r="W1602" s="336"/>
      <c r="X1602" s="336"/>
      <c r="Y1602" s="336"/>
      <c r="Z1602" s="336"/>
      <c r="AA1602" s="336"/>
      <c r="AB1602" s="336"/>
      <c r="AC1602" s="336"/>
    </row>
    <row r="1603" spans="4:29">
      <c r="D1603" s="336"/>
      <c r="G1603" s="336"/>
      <c r="H1603" s="336"/>
      <c r="I1603" s="336"/>
      <c r="J1603" s="336"/>
      <c r="K1603" s="336"/>
      <c r="L1603" s="336"/>
      <c r="M1603" s="336"/>
      <c r="N1603" s="336"/>
      <c r="S1603" s="336"/>
      <c r="V1603" s="336"/>
      <c r="W1603" s="336"/>
      <c r="X1603" s="336"/>
      <c r="Y1603" s="336"/>
      <c r="Z1603" s="336"/>
      <c r="AA1603" s="336"/>
      <c r="AB1603" s="336"/>
      <c r="AC1603" s="336"/>
    </row>
    <row r="1604" spans="4:29">
      <c r="D1604" s="336"/>
      <c r="G1604" s="336"/>
      <c r="H1604" s="336"/>
      <c r="I1604" s="336"/>
      <c r="J1604" s="336"/>
      <c r="K1604" s="336"/>
      <c r="L1604" s="336"/>
      <c r="M1604" s="336"/>
      <c r="N1604" s="336"/>
      <c r="S1604" s="336"/>
      <c r="V1604" s="336"/>
      <c r="W1604" s="336"/>
      <c r="X1604" s="336"/>
      <c r="Y1604" s="336"/>
      <c r="Z1604" s="336"/>
      <c r="AA1604" s="336"/>
      <c r="AB1604" s="336"/>
      <c r="AC1604" s="336"/>
    </row>
    <row r="1605" spans="4:29">
      <c r="D1605" s="336"/>
      <c r="G1605" s="336"/>
      <c r="H1605" s="336"/>
      <c r="I1605" s="336"/>
      <c r="J1605" s="336"/>
      <c r="K1605" s="336"/>
      <c r="L1605" s="336"/>
      <c r="M1605" s="336"/>
      <c r="N1605" s="336"/>
      <c r="S1605" s="336"/>
      <c r="V1605" s="336"/>
      <c r="W1605" s="336"/>
      <c r="X1605" s="336"/>
      <c r="Y1605" s="336"/>
      <c r="Z1605" s="336"/>
      <c r="AA1605" s="336"/>
      <c r="AB1605" s="336"/>
      <c r="AC1605" s="336"/>
    </row>
    <row r="1606" spans="4:29">
      <c r="D1606" s="336"/>
      <c r="G1606" s="336"/>
      <c r="H1606" s="336"/>
      <c r="I1606" s="336"/>
      <c r="J1606" s="336"/>
      <c r="K1606" s="336"/>
      <c r="L1606" s="336"/>
      <c r="M1606" s="336"/>
      <c r="N1606" s="336"/>
      <c r="S1606" s="336"/>
      <c r="V1606" s="336"/>
      <c r="W1606" s="336"/>
      <c r="X1606" s="336"/>
      <c r="Y1606" s="336"/>
      <c r="Z1606" s="336"/>
      <c r="AA1606" s="336"/>
      <c r="AB1606" s="336"/>
      <c r="AC1606" s="336"/>
    </row>
    <row r="1607" spans="4:29">
      <c r="D1607" s="336"/>
      <c r="G1607" s="336"/>
      <c r="H1607" s="336"/>
      <c r="I1607" s="336"/>
      <c r="J1607" s="336"/>
      <c r="K1607" s="336"/>
      <c r="L1607" s="336"/>
      <c r="M1607" s="336"/>
      <c r="N1607" s="336"/>
      <c r="S1607" s="336"/>
      <c r="V1607" s="336"/>
      <c r="W1607" s="336"/>
      <c r="X1607" s="336"/>
      <c r="Y1607" s="336"/>
      <c r="Z1607" s="336"/>
      <c r="AA1607" s="336"/>
      <c r="AB1607" s="336"/>
      <c r="AC1607" s="336"/>
    </row>
    <row r="1608" spans="4:29">
      <c r="D1608" s="336"/>
      <c r="G1608" s="336"/>
      <c r="H1608" s="336"/>
      <c r="I1608" s="336"/>
      <c r="J1608" s="336"/>
      <c r="K1608" s="336"/>
      <c r="L1608" s="336"/>
      <c r="M1608" s="336"/>
      <c r="N1608" s="336"/>
      <c r="S1608" s="336"/>
      <c r="V1608" s="336"/>
      <c r="W1608" s="336"/>
      <c r="X1608" s="336"/>
      <c r="Y1608" s="336"/>
      <c r="Z1608" s="336"/>
      <c r="AA1608" s="336"/>
      <c r="AB1608" s="336"/>
      <c r="AC1608" s="336"/>
    </row>
    <row r="1609" spans="4:29">
      <c r="D1609" s="336"/>
      <c r="G1609" s="336"/>
      <c r="H1609" s="336"/>
      <c r="I1609" s="336"/>
      <c r="J1609" s="336"/>
      <c r="K1609" s="336"/>
      <c r="L1609" s="336"/>
      <c r="M1609" s="336"/>
      <c r="N1609" s="336"/>
      <c r="S1609" s="336"/>
      <c r="V1609" s="336"/>
      <c r="W1609" s="336"/>
      <c r="X1609" s="336"/>
      <c r="Y1609" s="336"/>
      <c r="Z1609" s="336"/>
      <c r="AA1609" s="336"/>
      <c r="AB1609" s="336"/>
      <c r="AC1609" s="336"/>
    </row>
    <row r="1610" spans="4:29">
      <c r="D1610" s="336"/>
      <c r="G1610" s="336"/>
      <c r="H1610" s="336"/>
      <c r="I1610" s="336"/>
      <c r="J1610" s="336"/>
      <c r="K1610" s="336"/>
      <c r="L1610" s="336"/>
      <c r="M1610" s="336"/>
      <c r="N1610" s="336"/>
      <c r="S1610" s="336"/>
      <c r="V1610" s="336"/>
      <c r="W1610" s="336"/>
      <c r="X1610" s="336"/>
      <c r="Y1610" s="336"/>
      <c r="Z1610" s="336"/>
      <c r="AA1610" s="336"/>
      <c r="AB1610" s="336"/>
      <c r="AC1610" s="336"/>
    </row>
    <row r="1611" spans="4:29">
      <c r="D1611" s="336"/>
      <c r="G1611" s="336"/>
      <c r="H1611" s="336"/>
      <c r="I1611" s="336"/>
      <c r="J1611" s="336"/>
      <c r="K1611" s="336"/>
      <c r="L1611" s="336"/>
      <c r="M1611" s="336"/>
      <c r="N1611" s="336"/>
      <c r="S1611" s="336"/>
      <c r="V1611" s="336"/>
      <c r="W1611" s="336"/>
      <c r="X1611" s="336"/>
      <c r="Y1611" s="336"/>
      <c r="Z1611" s="336"/>
      <c r="AA1611" s="336"/>
      <c r="AB1611" s="336"/>
      <c r="AC1611" s="336"/>
    </row>
    <row r="1612" spans="4:29">
      <c r="D1612" s="336"/>
      <c r="G1612" s="336"/>
      <c r="H1612" s="336"/>
      <c r="I1612" s="336"/>
      <c r="J1612" s="336"/>
      <c r="K1612" s="336"/>
      <c r="L1612" s="336"/>
      <c r="M1612" s="336"/>
      <c r="N1612" s="336"/>
      <c r="S1612" s="336"/>
      <c r="V1612" s="336"/>
      <c r="W1612" s="336"/>
      <c r="X1612" s="336"/>
      <c r="Y1612" s="336"/>
      <c r="Z1612" s="336"/>
      <c r="AA1612" s="336"/>
      <c r="AB1612" s="336"/>
      <c r="AC1612" s="336"/>
    </row>
    <row r="1613" spans="4:29">
      <c r="D1613" s="336"/>
      <c r="G1613" s="336"/>
      <c r="H1613" s="336"/>
      <c r="I1613" s="336"/>
      <c r="J1613" s="336"/>
      <c r="K1613" s="336"/>
      <c r="L1613" s="336"/>
      <c r="M1613" s="336"/>
      <c r="N1613" s="336"/>
      <c r="S1613" s="336"/>
      <c r="V1613" s="336"/>
      <c r="W1613" s="336"/>
      <c r="X1613" s="336"/>
      <c r="Y1613" s="336"/>
      <c r="Z1613" s="336"/>
      <c r="AA1613" s="336"/>
      <c r="AB1613" s="336"/>
      <c r="AC1613" s="336"/>
    </row>
    <row r="1614" spans="4:29">
      <c r="D1614" s="336"/>
      <c r="G1614" s="336"/>
      <c r="H1614" s="336"/>
      <c r="I1614" s="336"/>
      <c r="J1614" s="336"/>
      <c r="K1614" s="336"/>
      <c r="L1614" s="336"/>
      <c r="M1614" s="336"/>
      <c r="N1614" s="336"/>
      <c r="S1614" s="336"/>
      <c r="V1614" s="336"/>
      <c r="W1614" s="336"/>
      <c r="X1614" s="336"/>
      <c r="Y1614" s="336"/>
      <c r="Z1614" s="336"/>
      <c r="AA1614" s="336"/>
      <c r="AB1614" s="336"/>
      <c r="AC1614" s="336"/>
    </row>
    <row r="1615" spans="4:29">
      <c r="D1615" s="336"/>
      <c r="G1615" s="336"/>
      <c r="H1615" s="336"/>
      <c r="I1615" s="336"/>
      <c r="J1615" s="336"/>
      <c r="K1615" s="336"/>
      <c r="L1615" s="336"/>
      <c r="M1615" s="336"/>
      <c r="N1615" s="336"/>
      <c r="S1615" s="336"/>
      <c r="V1615" s="336"/>
      <c r="W1615" s="336"/>
      <c r="X1615" s="336"/>
      <c r="Y1615" s="336"/>
      <c r="Z1615" s="336"/>
      <c r="AA1615" s="336"/>
      <c r="AB1615" s="336"/>
      <c r="AC1615" s="336"/>
    </row>
    <row r="1616" spans="4:29">
      <c r="D1616" s="336"/>
      <c r="G1616" s="336"/>
      <c r="H1616" s="336"/>
      <c r="I1616" s="336"/>
      <c r="J1616" s="336"/>
      <c r="K1616" s="336"/>
      <c r="L1616" s="336"/>
      <c r="M1616" s="336"/>
      <c r="N1616" s="336"/>
      <c r="S1616" s="336"/>
      <c r="V1616" s="336"/>
      <c r="W1616" s="336"/>
      <c r="X1616" s="336"/>
      <c r="Y1616" s="336"/>
      <c r="Z1616" s="336"/>
      <c r="AA1616" s="336"/>
      <c r="AB1616" s="336"/>
      <c r="AC1616" s="336"/>
    </row>
    <row r="1617" spans="4:29">
      <c r="D1617" s="336"/>
      <c r="G1617" s="336"/>
      <c r="H1617" s="336"/>
      <c r="I1617" s="336"/>
      <c r="J1617" s="336"/>
      <c r="K1617" s="336"/>
      <c r="L1617" s="336"/>
      <c r="M1617" s="336"/>
      <c r="N1617" s="336"/>
      <c r="S1617" s="336"/>
      <c r="V1617" s="336"/>
      <c r="W1617" s="336"/>
      <c r="X1617" s="336"/>
      <c r="Y1617" s="336"/>
      <c r="Z1617" s="336"/>
      <c r="AA1617" s="336"/>
      <c r="AB1617" s="336"/>
      <c r="AC1617" s="336"/>
    </row>
    <row r="1618" spans="4:29">
      <c r="D1618" s="336"/>
      <c r="G1618" s="336"/>
      <c r="H1618" s="336"/>
      <c r="I1618" s="336"/>
      <c r="J1618" s="336"/>
      <c r="K1618" s="336"/>
      <c r="L1618" s="336"/>
      <c r="M1618" s="336"/>
      <c r="N1618" s="336"/>
      <c r="S1618" s="336"/>
      <c r="V1618" s="336"/>
      <c r="W1618" s="336"/>
      <c r="X1618" s="336"/>
      <c r="Y1618" s="336"/>
      <c r="Z1618" s="336"/>
      <c r="AA1618" s="336"/>
      <c r="AB1618" s="336"/>
      <c r="AC1618" s="336"/>
    </row>
    <row r="1619" spans="4:29">
      <c r="D1619" s="336"/>
      <c r="G1619" s="336"/>
      <c r="H1619" s="336"/>
      <c r="I1619" s="336"/>
      <c r="J1619" s="336"/>
      <c r="K1619" s="336"/>
      <c r="L1619" s="336"/>
      <c r="M1619" s="336"/>
      <c r="N1619" s="336"/>
      <c r="S1619" s="336"/>
      <c r="V1619" s="336"/>
      <c r="W1619" s="336"/>
      <c r="X1619" s="336"/>
      <c r="Y1619" s="336"/>
      <c r="Z1619" s="336"/>
      <c r="AA1619" s="336"/>
      <c r="AB1619" s="336"/>
      <c r="AC1619" s="336"/>
    </row>
    <row r="1620" spans="4:29">
      <c r="D1620" s="336"/>
      <c r="G1620" s="336"/>
      <c r="H1620" s="336"/>
      <c r="I1620" s="336"/>
      <c r="J1620" s="336"/>
      <c r="K1620" s="336"/>
      <c r="L1620" s="336"/>
      <c r="M1620" s="336"/>
      <c r="N1620" s="336"/>
      <c r="S1620" s="336"/>
      <c r="V1620" s="336"/>
      <c r="W1620" s="336"/>
      <c r="X1620" s="336"/>
      <c r="Y1620" s="336"/>
      <c r="Z1620" s="336"/>
      <c r="AA1620" s="336"/>
      <c r="AB1620" s="336"/>
      <c r="AC1620" s="336"/>
    </row>
    <row r="1621" spans="4:29">
      <c r="D1621" s="336"/>
      <c r="G1621" s="336"/>
      <c r="H1621" s="336"/>
      <c r="I1621" s="336"/>
      <c r="J1621" s="336"/>
      <c r="K1621" s="336"/>
      <c r="L1621" s="336"/>
      <c r="M1621" s="336"/>
      <c r="N1621" s="336"/>
      <c r="S1621" s="336"/>
      <c r="V1621" s="336"/>
      <c r="W1621" s="336"/>
      <c r="X1621" s="336"/>
      <c r="Y1621" s="336"/>
      <c r="Z1621" s="336"/>
      <c r="AA1621" s="336"/>
      <c r="AB1621" s="336"/>
      <c r="AC1621" s="336"/>
    </row>
    <row r="1622" spans="4:29">
      <c r="D1622" s="336"/>
      <c r="G1622" s="336"/>
      <c r="H1622" s="336"/>
      <c r="I1622" s="336"/>
      <c r="J1622" s="336"/>
      <c r="K1622" s="336"/>
      <c r="L1622" s="336"/>
      <c r="M1622" s="336"/>
      <c r="N1622" s="336"/>
      <c r="S1622" s="336"/>
      <c r="V1622" s="336"/>
      <c r="W1622" s="336"/>
      <c r="X1622" s="336"/>
      <c r="Y1622" s="336"/>
      <c r="Z1622" s="336"/>
      <c r="AA1622" s="336"/>
      <c r="AB1622" s="336"/>
      <c r="AC1622" s="336"/>
    </row>
    <row r="1623" spans="4:29">
      <c r="D1623" s="336"/>
      <c r="G1623" s="336"/>
      <c r="H1623" s="336"/>
      <c r="I1623" s="336"/>
      <c r="J1623" s="336"/>
      <c r="K1623" s="336"/>
      <c r="L1623" s="336"/>
      <c r="M1623" s="336"/>
      <c r="N1623" s="336"/>
      <c r="S1623" s="336"/>
      <c r="V1623" s="336"/>
      <c r="W1623" s="336"/>
      <c r="X1623" s="336"/>
      <c r="Y1623" s="336"/>
      <c r="Z1623" s="336"/>
      <c r="AA1623" s="336"/>
      <c r="AB1623" s="336"/>
      <c r="AC1623" s="336"/>
    </row>
    <row r="1624" spans="4:29">
      <c r="D1624" s="336"/>
      <c r="G1624" s="336"/>
      <c r="H1624" s="336"/>
      <c r="I1624" s="336"/>
      <c r="J1624" s="336"/>
      <c r="K1624" s="336"/>
      <c r="L1624" s="336"/>
      <c r="M1624" s="336"/>
      <c r="N1624" s="336"/>
      <c r="S1624" s="336"/>
      <c r="V1624" s="336"/>
      <c r="W1624" s="336"/>
      <c r="X1624" s="336"/>
      <c r="Y1624" s="336"/>
      <c r="Z1624" s="336"/>
      <c r="AA1624" s="336"/>
      <c r="AB1624" s="336"/>
      <c r="AC1624" s="336"/>
    </row>
    <row r="1625" spans="4:29">
      <c r="D1625" s="336"/>
      <c r="G1625" s="336"/>
      <c r="H1625" s="336"/>
      <c r="I1625" s="336"/>
      <c r="J1625" s="336"/>
      <c r="K1625" s="336"/>
      <c r="L1625" s="336"/>
      <c r="M1625" s="336"/>
      <c r="N1625" s="336"/>
      <c r="S1625" s="336"/>
      <c r="V1625" s="336"/>
      <c r="W1625" s="336"/>
      <c r="X1625" s="336"/>
      <c r="Y1625" s="336"/>
      <c r="Z1625" s="336"/>
      <c r="AA1625" s="336"/>
      <c r="AB1625" s="336"/>
      <c r="AC1625" s="336"/>
    </row>
    <row r="1626" spans="4:29">
      <c r="D1626" s="336"/>
      <c r="G1626" s="336"/>
      <c r="H1626" s="336"/>
      <c r="I1626" s="336"/>
      <c r="J1626" s="336"/>
      <c r="K1626" s="336"/>
      <c r="L1626" s="336"/>
      <c r="M1626" s="336"/>
      <c r="N1626" s="336"/>
      <c r="S1626" s="336"/>
      <c r="V1626" s="336"/>
      <c r="W1626" s="336"/>
      <c r="X1626" s="336"/>
      <c r="Y1626" s="336"/>
      <c r="Z1626" s="336"/>
      <c r="AA1626" s="336"/>
      <c r="AB1626" s="336"/>
      <c r="AC1626" s="336"/>
    </row>
    <row r="1627" spans="4:29">
      <c r="D1627" s="336"/>
      <c r="G1627" s="336"/>
      <c r="H1627" s="336"/>
      <c r="I1627" s="336"/>
      <c r="J1627" s="336"/>
      <c r="K1627" s="336"/>
      <c r="L1627" s="336"/>
      <c r="M1627" s="336"/>
      <c r="N1627" s="336"/>
      <c r="S1627" s="336"/>
      <c r="V1627" s="336"/>
      <c r="W1627" s="336"/>
      <c r="X1627" s="336"/>
      <c r="Y1627" s="336"/>
      <c r="Z1627" s="336"/>
      <c r="AA1627" s="336"/>
      <c r="AB1627" s="336"/>
      <c r="AC1627" s="336"/>
    </row>
    <row r="1628" spans="4:29">
      <c r="D1628" s="336"/>
      <c r="G1628" s="336"/>
      <c r="H1628" s="336"/>
      <c r="I1628" s="336"/>
      <c r="J1628" s="336"/>
      <c r="K1628" s="336"/>
      <c r="L1628" s="336"/>
      <c r="M1628" s="336"/>
      <c r="N1628" s="336"/>
      <c r="S1628" s="336"/>
      <c r="V1628" s="336"/>
      <c r="W1628" s="336"/>
      <c r="X1628" s="336"/>
      <c r="Y1628" s="336"/>
      <c r="Z1628" s="336"/>
      <c r="AA1628" s="336"/>
      <c r="AB1628" s="336"/>
      <c r="AC1628" s="336"/>
    </row>
    <row r="1629" spans="4:29">
      <c r="D1629" s="336"/>
      <c r="G1629" s="336"/>
      <c r="H1629" s="336"/>
      <c r="I1629" s="336"/>
      <c r="J1629" s="336"/>
      <c r="K1629" s="336"/>
      <c r="L1629" s="336"/>
      <c r="M1629" s="336"/>
      <c r="N1629" s="336"/>
      <c r="S1629" s="336"/>
      <c r="V1629" s="336"/>
      <c r="W1629" s="336"/>
      <c r="X1629" s="336"/>
      <c r="Y1629" s="336"/>
      <c r="Z1629" s="336"/>
      <c r="AA1629" s="336"/>
      <c r="AB1629" s="336"/>
      <c r="AC1629" s="336"/>
    </row>
    <row r="1630" spans="4:29">
      <c r="D1630" s="336"/>
      <c r="G1630" s="336"/>
      <c r="H1630" s="336"/>
      <c r="I1630" s="336"/>
      <c r="J1630" s="336"/>
      <c r="K1630" s="336"/>
      <c r="L1630" s="336"/>
      <c r="M1630" s="336"/>
      <c r="N1630" s="336"/>
      <c r="S1630" s="336"/>
      <c r="V1630" s="336"/>
      <c r="W1630" s="336"/>
      <c r="X1630" s="336"/>
      <c r="Y1630" s="336"/>
      <c r="Z1630" s="336"/>
      <c r="AA1630" s="336"/>
      <c r="AB1630" s="336"/>
      <c r="AC1630" s="336"/>
    </row>
    <row r="1631" spans="4:29">
      <c r="D1631" s="336"/>
      <c r="G1631" s="336"/>
      <c r="H1631" s="336"/>
      <c r="I1631" s="336"/>
      <c r="J1631" s="336"/>
      <c r="K1631" s="336"/>
      <c r="L1631" s="336"/>
      <c r="M1631" s="336"/>
      <c r="N1631" s="336"/>
      <c r="S1631" s="336"/>
      <c r="V1631" s="336"/>
      <c r="W1631" s="336"/>
      <c r="X1631" s="336"/>
      <c r="Y1631" s="336"/>
      <c r="Z1631" s="336"/>
      <c r="AA1631" s="336"/>
      <c r="AB1631" s="336"/>
      <c r="AC1631" s="336"/>
    </row>
    <row r="1632" spans="4:29">
      <c r="D1632" s="336"/>
      <c r="G1632" s="336"/>
      <c r="H1632" s="336"/>
      <c r="I1632" s="336"/>
      <c r="J1632" s="336"/>
      <c r="K1632" s="336"/>
      <c r="L1632" s="336"/>
      <c r="M1632" s="336"/>
      <c r="N1632" s="336"/>
      <c r="S1632" s="336"/>
      <c r="V1632" s="336"/>
      <c r="W1632" s="336"/>
      <c r="X1632" s="336"/>
      <c r="Y1632" s="336"/>
      <c r="Z1632" s="336"/>
      <c r="AA1632" s="336"/>
      <c r="AB1632" s="336"/>
      <c r="AC1632" s="336"/>
    </row>
    <row r="1633" spans="4:29">
      <c r="D1633" s="336"/>
      <c r="G1633" s="336"/>
      <c r="H1633" s="336"/>
      <c r="I1633" s="336"/>
      <c r="J1633" s="336"/>
      <c r="K1633" s="336"/>
      <c r="L1633" s="336"/>
      <c r="M1633" s="336"/>
      <c r="N1633" s="336"/>
      <c r="S1633" s="336"/>
      <c r="V1633" s="336"/>
      <c r="W1633" s="336"/>
      <c r="X1633" s="336"/>
      <c r="Y1633" s="336"/>
      <c r="Z1633" s="336"/>
      <c r="AA1633" s="336"/>
      <c r="AB1633" s="336"/>
      <c r="AC1633" s="336"/>
    </row>
    <row r="1634" spans="4:29">
      <c r="D1634" s="336"/>
      <c r="G1634" s="336"/>
      <c r="H1634" s="336"/>
      <c r="I1634" s="336"/>
      <c r="J1634" s="336"/>
      <c r="K1634" s="336"/>
      <c r="L1634" s="336"/>
      <c r="M1634" s="336"/>
      <c r="N1634" s="336"/>
      <c r="S1634" s="336"/>
      <c r="V1634" s="336"/>
      <c r="W1634" s="336"/>
      <c r="X1634" s="336"/>
      <c r="Y1634" s="336"/>
      <c r="Z1634" s="336"/>
      <c r="AA1634" s="336"/>
      <c r="AB1634" s="336"/>
      <c r="AC1634" s="336"/>
    </row>
    <row r="1635" spans="4:29">
      <c r="D1635" s="336"/>
      <c r="G1635" s="336"/>
      <c r="H1635" s="336"/>
      <c r="I1635" s="336"/>
      <c r="J1635" s="336"/>
      <c r="K1635" s="336"/>
      <c r="L1635" s="336"/>
      <c r="M1635" s="336"/>
      <c r="N1635" s="336"/>
      <c r="S1635" s="336"/>
      <c r="V1635" s="336"/>
      <c r="W1635" s="336"/>
      <c r="X1635" s="336"/>
      <c r="Y1635" s="336"/>
      <c r="Z1635" s="336"/>
      <c r="AA1635" s="336"/>
      <c r="AB1635" s="336"/>
      <c r="AC1635" s="336"/>
    </row>
    <row r="1636" spans="4:29">
      <c r="D1636" s="336"/>
      <c r="G1636" s="336"/>
      <c r="H1636" s="336"/>
      <c r="I1636" s="336"/>
      <c r="J1636" s="336"/>
      <c r="K1636" s="336"/>
      <c r="L1636" s="336"/>
      <c r="M1636" s="336"/>
      <c r="N1636" s="336"/>
      <c r="S1636" s="336"/>
      <c r="V1636" s="336"/>
      <c r="W1636" s="336"/>
      <c r="X1636" s="336"/>
      <c r="Y1636" s="336"/>
      <c r="Z1636" s="336"/>
      <c r="AA1636" s="336"/>
      <c r="AB1636" s="336"/>
      <c r="AC1636" s="336"/>
    </row>
    <row r="1637" spans="4:29">
      <c r="D1637" s="336"/>
      <c r="G1637" s="336"/>
      <c r="H1637" s="336"/>
      <c r="I1637" s="336"/>
      <c r="J1637" s="336"/>
      <c r="K1637" s="336"/>
      <c r="L1637" s="336"/>
      <c r="M1637" s="336"/>
      <c r="N1637" s="336"/>
      <c r="S1637" s="336"/>
      <c r="V1637" s="336"/>
      <c r="W1637" s="336"/>
      <c r="X1637" s="336"/>
      <c r="Y1637" s="336"/>
      <c r="Z1637" s="336"/>
      <c r="AA1637" s="336"/>
      <c r="AB1637" s="336"/>
      <c r="AC1637" s="336"/>
    </row>
    <row r="1638" spans="4:29">
      <c r="D1638" s="336"/>
      <c r="G1638" s="336"/>
      <c r="H1638" s="336"/>
      <c r="I1638" s="336"/>
      <c r="J1638" s="336"/>
      <c r="K1638" s="336"/>
      <c r="L1638" s="336"/>
      <c r="M1638" s="336"/>
      <c r="N1638" s="336"/>
      <c r="S1638" s="336"/>
      <c r="V1638" s="336"/>
      <c r="W1638" s="336"/>
      <c r="X1638" s="336"/>
      <c r="Y1638" s="336"/>
      <c r="Z1638" s="336"/>
      <c r="AA1638" s="336"/>
      <c r="AB1638" s="336"/>
      <c r="AC1638" s="336"/>
    </row>
    <row r="1639" spans="4:29">
      <c r="D1639" s="336"/>
      <c r="G1639" s="336"/>
      <c r="H1639" s="336"/>
      <c r="I1639" s="336"/>
      <c r="J1639" s="336"/>
      <c r="K1639" s="336"/>
      <c r="L1639" s="336"/>
      <c r="M1639" s="336"/>
      <c r="N1639" s="336"/>
      <c r="S1639" s="336"/>
      <c r="V1639" s="336"/>
      <c r="W1639" s="336"/>
      <c r="X1639" s="336"/>
      <c r="Y1639" s="336"/>
      <c r="Z1639" s="336"/>
      <c r="AA1639" s="336"/>
      <c r="AB1639" s="336"/>
      <c r="AC1639" s="336"/>
    </row>
    <row r="1640" spans="4:29">
      <c r="D1640" s="336"/>
      <c r="G1640" s="336"/>
      <c r="H1640" s="336"/>
      <c r="I1640" s="336"/>
      <c r="J1640" s="336"/>
      <c r="K1640" s="336"/>
      <c r="L1640" s="336"/>
      <c r="M1640" s="336"/>
      <c r="N1640" s="336"/>
      <c r="S1640" s="336"/>
      <c r="V1640" s="336"/>
      <c r="W1640" s="336"/>
      <c r="X1640" s="336"/>
      <c r="Y1640" s="336"/>
      <c r="Z1640" s="336"/>
      <c r="AA1640" s="336"/>
      <c r="AB1640" s="336"/>
      <c r="AC1640" s="336"/>
    </row>
    <row r="1641" spans="4:29">
      <c r="D1641" s="336"/>
      <c r="G1641" s="336"/>
      <c r="H1641" s="336"/>
      <c r="I1641" s="336"/>
      <c r="J1641" s="336"/>
      <c r="K1641" s="336"/>
      <c r="L1641" s="336"/>
      <c r="M1641" s="336"/>
      <c r="N1641" s="336"/>
      <c r="S1641" s="336"/>
      <c r="V1641" s="336"/>
      <c r="W1641" s="336"/>
      <c r="X1641" s="336"/>
      <c r="Y1641" s="336"/>
      <c r="Z1641" s="336"/>
      <c r="AA1641" s="336"/>
      <c r="AB1641" s="336"/>
      <c r="AC1641" s="336"/>
    </row>
    <row r="1642" spans="4:29">
      <c r="D1642" s="336"/>
      <c r="G1642" s="336"/>
      <c r="H1642" s="336"/>
      <c r="I1642" s="336"/>
      <c r="J1642" s="336"/>
      <c r="K1642" s="336"/>
      <c r="L1642" s="336"/>
      <c r="M1642" s="336"/>
      <c r="N1642" s="336"/>
      <c r="S1642" s="336"/>
      <c r="V1642" s="336"/>
      <c r="W1642" s="336"/>
      <c r="X1642" s="336"/>
      <c r="Y1642" s="336"/>
      <c r="Z1642" s="336"/>
      <c r="AA1642" s="336"/>
      <c r="AB1642" s="336"/>
      <c r="AC1642" s="336"/>
    </row>
    <row r="1643" spans="4:29">
      <c r="D1643" s="336"/>
      <c r="G1643" s="336"/>
      <c r="H1643" s="336"/>
      <c r="I1643" s="336"/>
      <c r="J1643" s="336"/>
      <c r="K1643" s="336"/>
      <c r="L1643" s="336"/>
      <c r="M1643" s="336"/>
      <c r="N1643" s="336"/>
      <c r="S1643" s="336"/>
      <c r="V1643" s="336"/>
      <c r="W1643" s="336"/>
      <c r="X1643" s="336"/>
      <c r="Y1643" s="336"/>
      <c r="Z1643" s="336"/>
      <c r="AA1643" s="336"/>
      <c r="AB1643" s="336"/>
      <c r="AC1643" s="336"/>
    </row>
    <row r="1644" spans="4:29">
      <c r="D1644" s="336"/>
      <c r="G1644" s="336"/>
      <c r="H1644" s="336"/>
      <c r="I1644" s="336"/>
      <c r="J1644" s="336"/>
      <c r="K1644" s="336"/>
      <c r="L1644" s="336"/>
      <c r="M1644" s="336"/>
      <c r="N1644" s="336"/>
      <c r="S1644" s="336"/>
      <c r="V1644" s="336"/>
      <c r="W1644" s="336"/>
      <c r="X1644" s="336"/>
      <c r="Y1644" s="336"/>
      <c r="Z1644" s="336"/>
      <c r="AA1644" s="336"/>
      <c r="AB1644" s="336"/>
      <c r="AC1644" s="336"/>
    </row>
    <row r="1645" spans="4:29">
      <c r="D1645" s="336"/>
      <c r="G1645" s="336"/>
      <c r="H1645" s="336"/>
      <c r="I1645" s="336"/>
      <c r="J1645" s="336"/>
      <c r="K1645" s="336"/>
      <c r="L1645" s="336"/>
      <c r="M1645" s="336"/>
      <c r="N1645" s="336"/>
      <c r="S1645" s="336"/>
      <c r="V1645" s="336"/>
      <c r="W1645" s="336"/>
      <c r="X1645" s="336"/>
      <c r="Y1645" s="336"/>
      <c r="Z1645" s="336"/>
      <c r="AA1645" s="336"/>
      <c r="AB1645" s="336"/>
      <c r="AC1645" s="336"/>
    </row>
    <row r="1646" spans="4:29">
      <c r="D1646" s="336"/>
      <c r="G1646" s="336"/>
      <c r="H1646" s="336"/>
      <c r="I1646" s="336"/>
      <c r="J1646" s="336"/>
      <c r="K1646" s="336"/>
      <c r="L1646" s="336"/>
      <c r="M1646" s="336"/>
      <c r="N1646" s="336"/>
      <c r="S1646" s="336"/>
      <c r="V1646" s="336"/>
      <c r="W1646" s="336"/>
      <c r="X1646" s="336"/>
      <c r="Y1646" s="336"/>
      <c r="Z1646" s="336"/>
      <c r="AA1646" s="336"/>
      <c r="AB1646" s="336"/>
      <c r="AC1646" s="336"/>
    </row>
    <row r="1647" spans="4:29">
      <c r="D1647" s="336"/>
      <c r="G1647" s="336"/>
      <c r="H1647" s="336"/>
      <c r="I1647" s="336"/>
      <c r="J1647" s="336"/>
      <c r="K1647" s="336"/>
      <c r="L1647" s="336"/>
      <c r="M1647" s="336"/>
      <c r="N1647" s="336"/>
      <c r="S1647" s="336"/>
      <c r="V1647" s="336"/>
      <c r="W1647" s="336"/>
      <c r="X1647" s="336"/>
      <c r="Y1647" s="336"/>
      <c r="Z1647" s="336"/>
      <c r="AA1647" s="336"/>
      <c r="AB1647" s="336"/>
      <c r="AC1647" s="336"/>
    </row>
    <row r="1648" spans="4:29">
      <c r="D1648" s="336"/>
      <c r="G1648" s="336"/>
      <c r="H1648" s="336"/>
      <c r="I1648" s="336"/>
      <c r="J1648" s="336"/>
      <c r="K1648" s="336"/>
      <c r="L1648" s="336"/>
      <c r="M1648" s="336"/>
      <c r="N1648" s="336"/>
      <c r="S1648" s="336"/>
      <c r="V1648" s="336"/>
      <c r="W1648" s="336"/>
      <c r="X1648" s="336"/>
      <c r="Y1648" s="336"/>
      <c r="Z1648" s="336"/>
      <c r="AA1648" s="336"/>
      <c r="AB1648" s="336"/>
      <c r="AC1648" s="336"/>
    </row>
    <row r="1649" spans="4:29">
      <c r="D1649" s="336"/>
      <c r="G1649" s="336"/>
      <c r="H1649" s="336"/>
      <c r="I1649" s="336"/>
      <c r="J1649" s="336"/>
      <c r="K1649" s="336"/>
      <c r="L1649" s="336"/>
      <c r="M1649" s="336"/>
      <c r="N1649" s="336"/>
      <c r="S1649" s="336"/>
      <c r="V1649" s="336"/>
      <c r="W1649" s="336"/>
      <c r="X1649" s="336"/>
      <c r="Y1649" s="336"/>
      <c r="Z1649" s="336"/>
      <c r="AA1649" s="336"/>
      <c r="AB1649" s="336"/>
      <c r="AC1649" s="336"/>
    </row>
    <row r="1650" spans="4:29">
      <c r="D1650" s="336"/>
      <c r="G1650" s="336"/>
      <c r="H1650" s="336"/>
      <c r="I1650" s="336"/>
      <c r="J1650" s="336"/>
      <c r="K1650" s="336"/>
      <c r="L1650" s="336"/>
      <c r="M1650" s="336"/>
      <c r="N1650" s="336"/>
      <c r="S1650" s="336"/>
      <c r="V1650" s="336"/>
      <c r="W1650" s="336"/>
      <c r="X1650" s="336"/>
      <c r="Y1650" s="336"/>
      <c r="Z1650" s="336"/>
      <c r="AA1650" s="336"/>
      <c r="AB1650" s="336"/>
      <c r="AC1650" s="336"/>
    </row>
    <row r="1651" spans="4:29">
      <c r="D1651" s="336"/>
      <c r="G1651" s="336"/>
      <c r="H1651" s="336"/>
      <c r="I1651" s="336"/>
      <c r="J1651" s="336"/>
      <c r="K1651" s="336"/>
      <c r="L1651" s="336"/>
      <c r="M1651" s="336"/>
      <c r="N1651" s="336"/>
      <c r="S1651" s="336"/>
      <c r="V1651" s="336"/>
      <c r="W1651" s="336"/>
      <c r="X1651" s="336"/>
      <c r="Y1651" s="336"/>
      <c r="Z1651" s="336"/>
      <c r="AA1651" s="336"/>
      <c r="AB1651" s="336"/>
      <c r="AC1651" s="336"/>
    </row>
    <row r="1652" spans="4:29">
      <c r="D1652" s="336"/>
      <c r="G1652" s="336"/>
      <c r="H1652" s="336"/>
      <c r="I1652" s="336"/>
      <c r="J1652" s="336"/>
      <c r="K1652" s="336"/>
      <c r="L1652" s="336"/>
      <c r="M1652" s="336"/>
      <c r="N1652" s="336"/>
      <c r="S1652" s="336"/>
      <c r="V1652" s="336"/>
      <c r="W1652" s="336"/>
      <c r="X1652" s="336"/>
      <c r="Y1652" s="336"/>
      <c r="Z1652" s="336"/>
      <c r="AA1652" s="336"/>
      <c r="AB1652" s="336"/>
      <c r="AC1652" s="336"/>
    </row>
    <row r="1653" spans="4:29">
      <c r="D1653" s="336"/>
      <c r="G1653" s="336"/>
      <c r="H1653" s="336"/>
      <c r="I1653" s="336"/>
      <c r="J1653" s="336"/>
      <c r="K1653" s="336"/>
      <c r="L1653" s="336"/>
      <c r="M1653" s="336"/>
      <c r="N1653" s="336"/>
      <c r="S1653" s="336"/>
      <c r="V1653" s="336"/>
      <c r="W1653" s="336"/>
      <c r="X1653" s="336"/>
      <c r="Y1653" s="336"/>
      <c r="Z1653" s="336"/>
      <c r="AA1653" s="336"/>
      <c r="AB1653" s="336"/>
      <c r="AC1653" s="336"/>
    </row>
    <row r="1654" spans="4:29">
      <c r="D1654" s="336"/>
      <c r="G1654" s="336"/>
      <c r="H1654" s="336"/>
      <c r="I1654" s="336"/>
      <c r="J1654" s="336"/>
      <c r="K1654" s="336"/>
      <c r="L1654" s="336"/>
      <c r="M1654" s="336"/>
      <c r="N1654" s="336"/>
      <c r="S1654" s="336"/>
      <c r="V1654" s="336"/>
      <c r="W1654" s="336"/>
      <c r="X1654" s="336"/>
      <c r="Y1654" s="336"/>
      <c r="Z1654" s="336"/>
      <c r="AA1654" s="336"/>
      <c r="AB1654" s="336"/>
      <c r="AC1654" s="336"/>
    </row>
    <row r="1655" spans="4:29">
      <c r="D1655" s="336"/>
      <c r="G1655" s="336"/>
      <c r="H1655" s="336"/>
      <c r="I1655" s="336"/>
      <c r="J1655" s="336"/>
      <c r="K1655" s="336"/>
      <c r="L1655" s="336"/>
      <c r="M1655" s="336"/>
      <c r="N1655" s="336"/>
      <c r="S1655" s="336"/>
      <c r="V1655" s="336"/>
      <c r="W1655" s="336"/>
      <c r="X1655" s="336"/>
      <c r="Y1655" s="336"/>
      <c r="Z1655" s="336"/>
      <c r="AA1655" s="336"/>
      <c r="AB1655" s="336"/>
      <c r="AC1655" s="336"/>
    </row>
    <row r="1656" spans="4:29">
      <c r="D1656" s="336"/>
      <c r="G1656" s="336"/>
      <c r="H1656" s="336"/>
      <c r="I1656" s="336"/>
      <c r="J1656" s="336"/>
      <c r="K1656" s="336"/>
      <c r="L1656" s="336"/>
      <c r="M1656" s="336"/>
      <c r="N1656" s="336"/>
      <c r="S1656" s="336"/>
      <c r="V1656" s="336"/>
      <c r="W1656" s="336"/>
      <c r="X1656" s="336"/>
      <c r="Y1656" s="336"/>
      <c r="Z1656" s="336"/>
      <c r="AA1656" s="336"/>
      <c r="AB1656" s="336"/>
      <c r="AC1656" s="336"/>
    </row>
    <row r="1657" spans="4:29">
      <c r="D1657" s="336"/>
      <c r="G1657" s="336"/>
      <c r="H1657" s="336"/>
      <c r="I1657" s="336"/>
      <c r="J1657" s="336"/>
      <c r="K1657" s="336"/>
      <c r="L1657" s="336"/>
      <c r="M1657" s="336"/>
      <c r="N1657" s="336"/>
      <c r="S1657" s="336"/>
      <c r="V1657" s="336"/>
      <c r="W1657" s="336"/>
      <c r="X1657" s="336"/>
      <c r="Y1657" s="336"/>
      <c r="Z1657" s="336"/>
      <c r="AA1657" s="336"/>
      <c r="AB1657" s="336"/>
      <c r="AC1657" s="336"/>
    </row>
    <row r="1658" spans="4:29">
      <c r="D1658" s="336"/>
      <c r="G1658" s="336"/>
      <c r="H1658" s="336"/>
      <c r="I1658" s="336"/>
      <c r="J1658" s="336"/>
      <c r="K1658" s="336"/>
      <c r="L1658" s="336"/>
      <c r="M1658" s="336"/>
      <c r="N1658" s="336"/>
      <c r="S1658" s="336"/>
      <c r="V1658" s="336"/>
      <c r="W1658" s="336"/>
      <c r="X1658" s="336"/>
      <c r="Y1658" s="336"/>
      <c r="Z1658" s="336"/>
      <c r="AA1658" s="336"/>
      <c r="AB1658" s="336"/>
      <c r="AC1658" s="336"/>
    </row>
    <row r="1659" spans="4:29">
      <c r="D1659" s="336"/>
      <c r="G1659" s="336"/>
      <c r="H1659" s="336"/>
      <c r="I1659" s="336"/>
      <c r="J1659" s="336"/>
      <c r="K1659" s="336"/>
      <c r="L1659" s="336"/>
      <c r="M1659" s="336"/>
      <c r="N1659" s="336"/>
      <c r="S1659" s="336"/>
      <c r="V1659" s="336"/>
      <c r="W1659" s="336"/>
      <c r="X1659" s="336"/>
      <c r="Y1659" s="336"/>
      <c r="Z1659" s="336"/>
      <c r="AA1659" s="336"/>
      <c r="AB1659" s="336"/>
      <c r="AC1659" s="336"/>
    </row>
    <row r="1660" spans="4:29">
      <c r="D1660" s="336"/>
      <c r="G1660" s="336"/>
      <c r="H1660" s="336"/>
      <c r="I1660" s="336"/>
      <c r="J1660" s="336"/>
      <c r="K1660" s="336"/>
      <c r="L1660" s="336"/>
      <c r="M1660" s="336"/>
      <c r="N1660" s="336"/>
      <c r="S1660" s="336"/>
      <c r="V1660" s="336"/>
      <c r="W1660" s="336"/>
      <c r="X1660" s="336"/>
      <c r="Y1660" s="336"/>
      <c r="Z1660" s="336"/>
      <c r="AA1660" s="336"/>
      <c r="AB1660" s="336"/>
      <c r="AC1660" s="336"/>
    </row>
    <row r="1661" spans="4:29">
      <c r="D1661" s="336"/>
      <c r="G1661" s="336"/>
      <c r="H1661" s="336"/>
      <c r="I1661" s="336"/>
      <c r="J1661" s="336"/>
      <c r="K1661" s="336"/>
      <c r="L1661" s="336"/>
      <c r="M1661" s="336"/>
      <c r="N1661" s="336"/>
      <c r="S1661" s="336"/>
      <c r="V1661" s="336"/>
      <c r="W1661" s="336"/>
      <c r="X1661" s="336"/>
      <c r="Y1661" s="336"/>
      <c r="Z1661" s="336"/>
      <c r="AA1661" s="336"/>
      <c r="AB1661" s="336"/>
      <c r="AC1661" s="336"/>
    </row>
    <row r="1662" spans="4:29">
      <c r="D1662" s="336"/>
      <c r="G1662" s="336"/>
      <c r="H1662" s="336"/>
      <c r="I1662" s="336"/>
      <c r="J1662" s="336"/>
      <c r="K1662" s="336"/>
      <c r="L1662" s="336"/>
      <c r="M1662" s="336"/>
      <c r="N1662" s="336"/>
      <c r="S1662" s="336"/>
      <c r="V1662" s="336"/>
      <c r="W1662" s="336"/>
      <c r="X1662" s="336"/>
      <c r="Y1662" s="336"/>
      <c r="Z1662" s="336"/>
      <c r="AA1662" s="336"/>
      <c r="AB1662" s="336"/>
      <c r="AC1662" s="336"/>
    </row>
    <row r="1663" spans="4:29">
      <c r="D1663" s="336"/>
      <c r="G1663" s="336"/>
      <c r="H1663" s="336"/>
      <c r="I1663" s="336"/>
      <c r="J1663" s="336"/>
      <c r="K1663" s="336"/>
      <c r="L1663" s="336"/>
      <c r="M1663" s="336"/>
      <c r="N1663" s="336"/>
      <c r="S1663" s="336"/>
      <c r="V1663" s="336"/>
      <c r="W1663" s="336"/>
      <c r="X1663" s="336"/>
      <c r="Y1663" s="336"/>
      <c r="Z1663" s="336"/>
      <c r="AA1663" s="336"/>
      <c r="AB1663" s="336"/>
      <c r="AC1663" s="336"/>
    </row>
    <row r="1664" spans="4:29">
      <c r="D1664" s="336"/>
      <c r="G1664" s="336"/>
      <c r="H1664" s="336"/>
      <c r="I1664" s="336"/>
      <c r="J1664" s="336"/>
      <c r="K1664" s="336"/>
      <c r="L1664" s="336"/>
      <c r="M1664" s="336"/>
      <c r="N1664" s="336"/>
      <c r="S1664" s="336"/>
      <c r="V1664" s="336"/>
      <c r="W1664" s="336"/>
      <c r="X1664" s="336"/>
      <c r="Y1664" s="336"/>
      <c r="Z1664" s="336"/>
      <c r="AA1664" s="336"/>
      <c r="AB1664" s="336"/>
      <c r="AC1664" s="336"/>
    </row>
    <row r="1665" spans="4:29">
      <c r="D1665" s="336"/>
      <c r="G1665" s="336"/>
      <c r="H1665" s="336"/>
      <c r="I1665" s="336"/>
      <c r="J1665" s="336"/>
      <c r="K1665" s="336"/>
      <c r="L1665" s="336"/>
      <c r="M1665" s="336"/>
      <c r="N1665" s="336"/>
      <c r="S1665" s="336"/>
      <c r="V1665" s="336"/>
      <c r="W1665" s="336"/>
      <c r="X1665" s="336"/>
      <c r="Y1665" s="336"/>
      <c r="Z1665" s="336"/>
      <c r="AA1665" s="336"/>
      <c r="AB1665" s="336"/>
      <c r="AC1665" s="336"/>
    </row>
    <row r="1666" spans="4:29">
      <c r="D1666" s="336"/>
      <c r="G1666" s="336"/>
      <c r="H1666" s="336"/>
      <c r="I1666" s="336"/>
      <c r="J1666" s="336"/>
      <c r="K1666" s="336"/>
      <c r="L1666" s="336"/>
      <c r="M1666" s="336"/>
      <c r="N1666" s="336"/>
      <c r="S1666" s="336"/>
      <c r="V1666" s="336"/>
      <c r="W1666" s="336"/>
      <c r="X1666" s="336"/>
      <c r="Y1666" s="336"/>
      <c r="Z1666" s="336"/>
      <c r="AA1666" s="336"/>
      <c r="AB1666" s="336"/>
      <c r="AC1666" s="336"/>
    </row>
    <row r="1667" spans="4:29">
      <c r="D1667" s="336"/>
      <c r="G1667" s="336"/>
      <c r="H1667" s="336"/>
      <c r="I1667" s="336"/>
      <c r="J1667" s="336"/>
      <c r="K1667" s="336"/>
      <c r="L1667" s="336"/>
      <c r="M1667" s="336"/>
      <c r="N1667" s="336"/>
      <c r="S1667" s="336"/>
      <c r="V1667" s="336"/>
      <c r="W1667" s="336"/>
      <c r="X1667" s="336"/>
      <c r="Y1667" s="336"/>
      <c r="Z1667" s="336"/>
      <c r="AA1667" s="336"/>
      <c r="AB1667" s="336"/>
      <c r="AC1667" s="336"/>
    </row>
    <row r="1668" spans="4:29">
      <c r="D1668" s="336"/>
      <c r="G1668" s="336"/>
      <c r="H1668" s="336"/>
      <c r="I1668" s="336"/>
      <c r="J1668" s="336"/>
      <c r="K1668" s="336"/>
      <c r="L1668" s="336"/>
      <c r="M1668" s="336"/>
      <c r="N1668" s="336"/>
      <c r="S1668" s="336"/>
      <c r="V1668" s="336"/>
      <c r="W1668" s="336"/>
      <c r="X1668" s="336"/>
      <c r="Y1668" s="336"/>
      <c r="Z1668" s="336"/>
      <c r="AA1668" s="336"/>
      <c r="AB1668" s="336"/>
      <c r="AC1668" s="336"/>
    </row>
    <row r="1669" spans="4:29">
      <c r="D1669" s="336"/>
      <c r="G1669" s="336"/>
      <c r="H1669" s="336"/>
      <c r="I1669" s="336"/>
      <c r="J1669" s="336"/>
      <c r="K1669" s="336"/>
      <c r="L1669" s="336"/>
      <c r="M1669" s="336"/>
      <c r="N1669" s="336"/>
      <c r="S1669" s="336"/>
      <c r="V1669" s="336"/>
      <c r="W1669" s="336"/>
      <c r="X1669" s="336"/>
      <c r="Y1669" s="336"/>
      <c r="Z1669" s="336"/>
      <c r="AA1669" s="336"/>
      <c r="AB1669" s="336"/>
      <c r="AC1669" s="336"/>
    </row>
    <row r="1670" spans="4:29">
      <c r="D1670" s="336"/>
      <c r="G1670" s="336"/>
      <c r="H1670" s="336"/>
      <c r="I1670" s="336"/>
      <c r="J1670" s="336"/>
      <c r="K1670" s="336"/>
      <c r="L1670" s="336"/>
      <c r="M1670" s="336"/>
      <c r="N1670" s="336"/>
      <c r="S1670" s="336"/>
      <c r="V1670" s="336"/>
      <c r="W1670" s="336"/>
      <c r="X1670" s="336"/>
      <c r="Y1670" s="336"/>
      <c r="Z1670" s="336"/>
      <c r="AA1670" s="336"/>
      <c r="AB1670" s="336"/>
      <c r="AC1670" s="336"/>
    </row>
    <row r="1671" spans="4:29">
      <c r="D1671" s="336"/>
      <c r="G1671" s="336"/>
      <c r="H1671" s="336"/>
      <c r="I1671" s="336"/>
      <c r="J1671" s="336"/>
      <c r="K1671" s="336"/>
      <c r="L1671" s="336"/>
      <c r="M1671" s="336"/>
      <c r="N1671" s="336"/>
      <c r="S1671" s="336"/>
      <c r="V1671" s="336"/>
      <c r="W1671" s="336"/>
      <c r="X1671" s="336"/>
      <c r="Y1671" s="336"/>
      <c r="Z1671" s="336"/>
      <c r="AA1671" s="336"/>
      <c r="AB1671" s="336"/>
      <c r="AC1671" s="336"/>
    </row>
    <row r="1672" spans="4:29">
      <c r="D1672" s="336"/>
      <c r="G1672" s="336"/>
      <c r="H1672" s="336"/>
      <c r="I1672" s="336"/>
      <c r="J1672" s="336"/>
      <c r="K1672" s="336"/>
      <c r="L1672" s="336"/>
      <c r="M1672" s="336"/>
      <c r="N1672" s="336"/>
      <c r="S1672" s="336"/>
      <c r="V1672" s="336"/>
      <c r="W1672" s="336"/>
      <c r="X1672" s="336"/>
      <c r="Y1672" s="336"/>
      <c r="Z1672" s="336"/>
      <c r="AA1672" s="336"/>
      <c r="AB1672" s="336"/>
      <c r="AC1672" s="336"/>
    </row>
    <row r="1673" spans="4:29">
      <c r="D1673" s="336"/>
      <c r="G1673" s="336"/>
      <c r="H1673" s="336"/>
      <c r="I1673" s="336"/>
      <c r="J1673" s="336"/>
      <c r="K1673" s="336"/>
      <c r="L1673" s="336"/>
      <c r="M1673" s="336"/>
      <c r="N1673" s="336"/>
      <c r="S1673" s="336"/>
      <c r="V1673" s="336"/>
      <c r="W1673" s="336"/>
      <c r="X1673" s="336"/>
      <c r="Y1673" s="336"/>
      <c r="Z1673" s="336"/>
      <c r="AA1673" s="336"/>
      <c r="AB1673" s="336"/>
      <c r="AC1673" s="336"/>
    </row>
    <row r="1674" spans="4:29">
      <c r="D1674" s="336"/>
      <c r="G1674" s="336"/>
      <c r="H1674" s="336"/>
      <c r="I1674" s="336"/>
      <c r="J1674" s="336"/>
      <c r="K1674" s="336"/>
      <c r="L1674" s="336"/>
      <c r="M1674" s="336"/>
      <c r="N1674" s="336"/>
      <c r="S1674" s="336"/>
      <c r="V1674" s="336"/>
      <c r="W1674" s="336"/>
      <c r="X1674" s="336"/>
      <c r="Y1674" s="336"/>
      <c r="Z1674" s="336"/>
      <c r="AA1674" s="336"/>
      <c r="AB1674" s="336"/>
      <c r="AC1674" s="336"/>
    </row>
    <row r="1675" spans="4:29">
      <c r="D1675" s="336"/>
      <c r="G1675" s="336"/>
      <c r="H1675" s="336"/>
      <c r="I1675" s="336"/>
      <c r="J1675" s="336"/>
      <c r="K1675" s="336"/>
      <c r="L1675" s="336"/>
      <c r="M1675" s="336"/>
      <c r="N1675" s="336"/>
      <c r="S1675" s="336"/>
      <c r="V1675" s="336"/>
      <c r="W1675" s="336"/>
      <c r="X1675" s="336"/>
      <c r="Y1675" s="336"/>
      <c r="Z1675" s="336"/>
      <c r="AA1675" s="336"/>
      <c r="AB1675" s="336"/>
      <c r="AC1675" s="336"/>
    </row>
    <row r="1676" spans="4:29">
      <c r="D1676" s="336"/>
      <c r="G1676" s="336"/>
      <c r="H1676" s="336"/>
      <c r="I1676" s="336"/>
      <c r="J1676" s="336"/>
      <c r="K1676" s="336"/>
      <c r="L1676" s="336"/>
      <c r="M1676" s="336"/>
      <c r="N1676" s="336"/>
      <c r="S1676" s="336"/>
      <c r="V1676" s="336"/>
      <c r="W1676" s="336"/>
      <c r="X1676" s="336"/>
      <c r="Y1676" s="336"/>
      <c r="Z1676" s="336"/>
      <c r="AA1676" s="336"/>
      <c r="AB1676" s="336"/>
      <c r="AC1676" s="336"/>
    </row>
    <row r="1677" spans="4:29">
      <c r="D1677" s="336"/>
      <c r="G1677" s="336"/>
      <c r="H1677" s="336"/>
      <c r="I1677" s="336"/>
      <c r="J1677" s="336"/>
      <c r="K1677" s="336"/>
      <c r="L1677" s="336"/>
      <c r="M1677" s="336"/>
      <c r="N1677" s="336"/>
      <c r="S1677" s="336"/>
      <c r="V1677" s="336"/>
      <c r="W1677" s="336"/>
      <c r="X1677" s="336"/>
      <c r="Y1677" s="336"/>
      <c r="Z1677" s="336"/>
      <c r="AA1677" s="336"/>
      <c r="AB1677" s="336"/>
      <c r="AC1677" s="336"/>
    </row>
    <row r="1678" spans="4:29">
      <c r="D1678" s="336"/>
      <c r="G1678" s="336"/>
      <c r="H1678" s="336"/>
      <c r="I1678" s="336"/>
      <c r="J1678" s="336"/>
      <c r="K1678" s="336"/>
      <c r="L1678" s="336"/>
      <c r="M1678" s="336"/>
      <c r="N1678" s="336"/>
      <c r="S1678" s="336"/>
      <c r="V1678" s="336"/>
      <c r="W1678" s="336"/>
      <c r="X1678" s="336"/>
      <c r="Y1678" s="336"/>
      <c r="Z1678" s="336"/>
      <c r="AA1678" s="336"/>
      <c r="AB1678" s="336"/>
      <c r="AC1678" s="336"/>
    </row>
    <row r="1679" spans="4:29">
      <c r="D1679" s="336"/>
      <c r="G1679" s="336"/>
      <c r="H1679" s="336"/>
      <c r="I1679" s="336"/>
      <c r="J1679" s="336"/>
      <c r="K1679" s="336"/>
      <c r="L1679" s="336"/>
      <c r="M1679" s="336"/>
      <c r="N1679" s="336"/>
      <c r="S1679" s="336"/>
      <c r="V1679" s="336"/>
      <c r="W1679" s="336"/>
      <c r="X1679" s="336"/>
      <c r="Y1679" s="336"/>
      <c r="Z1679" s="336"/>
      <c r="AA1679" s="336"/>
      <c r="AB1679" s="336"/>
      <c r="AC1679" s="336"/>
    </row>
    <row r="1680" spans="4:29">
      <c r="D1680" s="336"/>
      <c r="G1680" s="336"/>
      <c r="H1680" s="336"/>
      <c r="I1680" s="336"/>
      <c r="J1680" s="336"/>
      <c r="K1680" s="336"/>
      <c r="L1680" s="336"/>
      <c r="M1680" s="336"/>
      <c r="N1680" s="336"/>
      <c r="S1680" s="336"/>
      <c r="V1680" s="336"/>
      <c r="W1680" s="336"/>
      <c r="X1680" s="336"/>
      <c r="Y1680" s="336"/>
      <c r="Z1680" s="336"/>
      <c r="AA1680" s="336"/>
      <c r="AB1680" s="336"/>
      <c r="AC1680" s="336"/>
    </row>
    <row r="1681" spans="4:29">
      <c r="D1681" s="336"/>
      <c r="G1681" s="336"/>
      <c r="H1681" s="336"/>
      <c r="I1681" s="336"/>
      <c r="J1681" s="336"/>
      <c r="K1681" s="336"/>
      <c r="L1681" s="336"/>
      <c r="M1681" s="336"/>
      <c r="N1681" s="336"/>
      <c r="S1681" s="336"/>
      <c r="V1681" s="336"/>
      <c r="W1681" s="336"/>
      <c r="X1681" s="336"/>
      <c r="Y1681" s="336"/>
      <c r="Z1681" s="336"/>
      <c r="AA1681" s="336"/>
      <c r="AB1681" s="336"/>
      <c r="AC1681" s="336"/>
    </row>
    <row r="1682" spans="4:29">
      <c r="D1682" s="336"/>
      <c r="G1682" s="336"/>
      <c r="H1682" s="336"/>
      <c r="I1682" s="336"/>
      <c r="J1682" s="336"/>
      <c r="K1682" s="336"/>
      <c r="L1682" s="336"/>
      <c r="M1682" s="336"/>
      <c r="N1682" s="336"/>
      <c r="S1682" s="336"/>
      <c r="V1682" s="336"/>
      <c r="W1682" s="336"/>
      <c r="X1682" s="336"/>
      <c r="Y1682" s="336"/>
      <c r="Z1682" s="336"/>
      <c r="AA1682" s="336"/>
      <c r="AB1682" s="336"/>
      <c r="AC1682" s="336"/>
    </row>
    <row r="1683" spans="4:29">
      <c r="D1683" s="336"/>
      <c r="G1683" s="336"/>
      <c r="H1683" s="336"/>
      <c r="I1683" s="336"/>
      <c r="J1683" s="336"/>
      <c r="K1683" s="336"/>
      <c r="L1683" s="336"/>
      <c r="M1683" s="336"/>
      <c r="N1683" s="336"/>
      <c r="S1683" s="336"/>
      <c r="V1683" s="336"/>
      <c r="W1683" s="336"/>
      <c r="X1683" s="336"/>
      <c r="Y1683" s="336"/>
      <c r="Z1683" s="336"/>
      <c r="AA1683" s="336"/>
      <c r="AB1683" s="336"/>
      <c r="AC1683" s="336"/>
    </row>
    <row r="1684" spans="4:29">
      <c r="D1684" s="336"/>
      <c r="G1684" s="336"/>
      <c r="H1684" s="336"/>
      <c r="I1684" s="336"/>
      <c r="J1684" s="336"/>
      <c r="K1684" s="336"/>
      <c r="L1684" s="336"/>
      <c r="M1684" s="336"/>
      <c r="N1684" s="336"/>
      <c r="S1684" s="336"/>
      <c r="V1684" s="336"/>
      <c r="W1684" s="336"/>
      <c r="X1684" s="336"/>
      <c r="Y1684" s="336"/>
      <c r="Z1684" s="336"/>
      <c r="AA1684" s="336"/>
      <c r="AB1684" s="336"/>
      <c r="AC1684" s="336"/>
    </row>
    <row r="1685" spans="4:29">
      <c r="D1685" s="336"/>
      <c r="G1685" s="336"/>
      <c r="H1685" s="336"/>
      <c r="I1685" s="336"/>
      <c r="J1685" s="336"/>
      <c r="K1685" s="336"/>
      <c r="L1685" s="336"/>
      <c r="M1685" s="336"/>
      <c r="N1685" s="336"/>
      <c r="S1685" s="336"/>
      <c r="V1685" s="336"/>
      <c r="W1685" s="336"/>
      <c r="X1685" s="336"/>
      <c r="Y1685" s="336"/>
      <c r="Z1685" s="336"/>
      <c r="AA1685" s="336"/>
      <c r="AB1685" s="336"/>
      <c r="AC1685" s="336"/>
    </row>
    <row r="1686" spans="4:29">
      <c r="D1686" s="336"/>
      <c r="G1686" s="336"/>
      <c r="H1686" s="336"/>
      <c r="I1686" s="336"/>
      <c r="J1686" s="336"/>
      <c r="K1686" s="336"/>
      <c r="L1686" s="336"/>
      <c r="M1686" s="336"/>
      <c r="N1686" s="336"/>
      <c r="S1686" s="336"/>
      <c r="V1686" s="336"/>
      <c r="W1686" s="336"/>
      <c r="X1686" s="336"/>
      <c r="Y1686" s="336"/>
      <c r="Z1686" s="336"/>
      <c r="AA1686" s="336"/>
      <c r="AB1686" s="336"/>
      <c r="AC1686" s="336"/>
    </row>
    <row r="1687" spans="4:29">
      <c r="D1687" s="336"/>
      <c r="G1687" s="336"/>
      <c r="H1687" s="336"/>
      <c r="I1687" s="336"/>
      <c r="J1687" s="336"/>
      <c r="K1687" s="336"/>
      <c r="L1687" s="336"/>
      <c r="M1687" s="336"/>
      <c r="N1687" s="336"/>
      <c r="S1687" s="336"/>
      <c r="V1687" s="336"/>
      <c r="W1687" s="336"/>
      <c r="X1687" s="336"/>
      <c r="Y1687" s="336"/>
      <c r="Z1687" s="336"/>
      <c r="AA1687" s="336"/>
      <c r="AB1687" s="336"/>
      <c r="AC1687" s="336"/>
    </row>
    <row r="1688" spans="4:29">
      <c r="D1688" s="336"/>
      <c r="G1688" s="336"/>
      <c r="H1688" s="336"/>
      <c r="I1688" s="336"/>
      <c r="J1688" s="336"/>
      <c r="K1688" s="336"/>
      <c r="L1688" s="336"/>
      <c r="M1688" s="336"/>
      <c r="N1688" s="336"/>
      <c r="S1688" s="336"/>
      <c r="V1688" s="336"/>
      <c r="W1688" s="336"/>
      <c r="X1688" s="336"/>
      <c r="Y1688" s="336"/>
      <c r="Z1688" s="336"/>
      <c r="AA1688" s="336"/>
      <c r="AB1688" s="336"/>
      <c r="AC1688" s="336"/>
    </row>
    <row r="1689" spans="4:29">
      <c r="D1689" s="336"/>
      <c r="G1689" s="336"/>
      <c r="H1689" s="336"/>
      <c r="I1689" s="336"/>
      <c r="J1689" s="336"/>
      <c r="K1689" s="336"/>
      <c r="L1689" s="336"/>
      <c r="M1689" s="336"/>
      <c r="N1689" s="336"/>
      <c r="S1689" s="336"/>
      <c r="V1689" s="336"/>
      <c r="W1689" s="336"/>
      <c r="X1689" s="336"/>
      <c r="Y1689" s="336"/>
      <c r="Z1689" s="336"/>
      <c r="AA1689" s="336"/>
      <c r="AB1689" s="336"/>
      <c r="AC1689" s="336"/>
    </row>
    <row r="1690" spans="4:29">
      <c r="D1690" s="336"/>
      <c r="G1690" s="336"/>
      <c r="H1690" s="336"/>
      <c r="I1690" s="336"/>
      <c r="J1690" s="336"/>
      <c r="K1690" s="336"/>
      <c r="L1690" s="336"/>
      <c r="M1690" s="336"/>
      <c r="N1690" s="336"/>
      <c r="S1690" s="336"/>
      <c r="V1690" s="336"/>
      <c r="W1690" s="336"/>
      <c r="X1690" s="336"/>
      <c r="Y1690" s="336"/>
      <c r="Z1690" s="336"/>
      <c r="AA1690" s="336"/>
      <c r="AB1690" s="336"/>
      <c r="AC1690" s="336"/>
    </row>
    <row r="1691" spans="4:29">
      <c r="D1691" s="336"/>
      <c r="G1691" s="336"/>
      <c r="H1691" s="336"/>
      <c r="I1691" s="336"/>
      <c r="J1691" s="336"/>
      <c r="K1691" s="336"/>
      <c r="L1691" s="336"/>
      <c r="M1691" s="336"/>
      <c r="N1691" s="336"/>
      <c r="S1691" s="336"/>
      <c r="V1691" s="336"/>
      <c r="W1691" s="336"/>
      <c r="X1691" s="336"/>
      <c r="Y1691" s="336"/>
      <c r="Z1691" s="336"/>
      <c r="AA1691" s="336"/>
      <c r="AB1691" s="336"/>
      <c r="AC1691" s="336"/>
    </row>
    <row r="1692" spans="4:29">
      <c r="D1692" s="336"/>
      <c r="G1692" s="336"/>
      <c r="H1692" s="336"/>
      <c r="I1692" s="336"/>
      <c r="J1692" s="336"/>
      <c r="K1692" s="336"/>
      <c r="L1692" s="336"/>
      <c r="M1692" s="336"/>
      <c r="N1692" s="336"/>
      <c r="S1692" s="336"/>
      <c r="V1692" s="336"/>
      <c r="W1692" s="336"/>
      <c r="X1692" s="336"/>
      <c r="Y1692" s="336"/>
      <c r="Z1692" s="336"/>
      <c r="AA1692" s="336"/>
      <c r="AB1692" s="336"/>
      <c r="AC1692" s="336"/>
    </row>
    <row r="1693" spans="4:29">
      <c r="D1693" s="336"/>
      <c r="G1693" s="336"/>
      <c r="H1693" s="336"/>
      <c r="I1693" s="336"/>
      <c r="J1693" s="336"/>
      <c r="K1693" s="336"/>
      <c r="L1693" s="336"/>
      <c r="M1693" s="336"/>
      <c r="N1693" s="336"/>
      <c r="S1693" s="336"/>
      <c r="V1693" s="336"/>
      <c r="W1693" s="336"/>
      <c r="X1693" s="336"/>
      <c r="Y1693" s="336"/>
      <c r="Z1693" s="336"/>
      <c r="AA1693" s="336"/>
      <c r="AB1693" s="336"/>
      <c r="AC1693" s="336"/>
    </row>
    <row r="1694" spans="4:29">
      <c r="D1694" s="336"/>
      <c r="G1694" s="336"/>
      <c r="H1694" s="336"/>
      <c r="I1694" s="336"/>
      <c r="J1694" s="336"/>
      <c r="K1694" s="336"/>
      <c r="L1694" s="336"/>
      <c r="M1694" s="336"/>
      <c r="N1694" s="336"/>
      <c r="S1694" s="336"/>
      <c r="V1694" s="336"/>
      <c r="W1694" s="336"/>
      <c r="X1694" s="336"/>
      <c r="Y1694" s="336"/>
      <c r="Z1694" s="336"/>
      <c r="AA1694" s="336"/>
      <c r="AB1694" s="336"/>
      <c r="AC1694" s="336"/>
    </row>
    <row r="1695" spans="4:29">
      <c r="D1695" s="336"/>
      <c r="G1695" s="336"/>
      <c r="H1695" s="336"/>
      <c r="I1695" s="336"/>
      <c r="J1695" s="336"/>
      <c r="K1695" s="336"/>
      <c r="L1695" s="336"/>
      <c r="M1695" s="336"/>
      <c r="N1695" s="336"/>
      <c r="S1695" s="336"/>
      <c r="V1695" s="336"/>
      <c r="W1695" s="336"/>
      <c r="X1695" s="336"/>
      <c r="Y1695" s="336"/>
      <c r="Z1695" s="336"/>
      <c r="AA1695" s="336"/>
      <c r="AB1695" s="336"/>
      <c r="AC1695" s="336"/>
    </row>
    <row r="1696" spans="4:29">
      <c r="D1696" s="336"/>
      <c r="G1696" s="336"/>
      <c r="H1696" s="336"/>
      <c r="I1696" s="336"/>
      <c r="J1696" s="336"/>
      <c r="K1696" s="336"/>
      <c r="L1696" s="336"/>
      <c r="M1696" s="336"/>
      <c r="N1696" s="336"/>
      <c r="S1696" s="336"/>
      <c r="V1696" s="336"/>
      <c r="W1696" s="336"/>
      <c r="X1696" s="336"/>
      <c r="Y1696" s="336"/>
      <c r="Z1696" s="336"/>
      <c r="AA1696" s="336"/>
      <c r="AB1696" s="336"/>
      <c r="AC1696" s="336"/>
    </row>
    <row r="1697" spans="4:29">
      <c r="D1697" s="336"/>
      <c r="G1697" s="336"/>
      <c r="H1697" s="336"/>
      <c r="I1697" s="336"/>
      <c r="J1697" s="336"/>
      <c r="K1697" s="336"/>
      <c r="L1697" s="336"/>
      <c r="M1697" s="336"/>
      <c r="N1697" s="336"/>
      <c r="S1697" s="336"/>
      <c r="V1697" s="336"/>
      <c r="W1697" s="336"/>
      <c r="X1697" s="336"/>
      <c r="Y1697" s="336"/>
      <c r="Z1697" s="336"/>
      <c r="AA1697" s="336"/>
      <c r="AB1697" s="336"/>
      <c r="AC1697" s="336"/>
    </row>
    <row r="1698" spans="4:29">
      <c r="D1698" s="336"/>
      <c r="G1698" s="336"/>
      <c r="H1698" s="336"/>
      <c r="I1698" s="336"/>
      <c r="J1698" s="336"/>
      <c r="K1698" s="336"/>
      <c r="L1698" s="336"/>
      <c r="M1698" s="336"/>
      <c r="N1698" s="336"/>
      <c r="S1698" s="336"/>
      <c r="V1698" s="336"/>
      <c r="W1698" s="336"/>
      <c r="X1698" s="336"/>
      <c r="Y1698" s="336"/>
      <c r="Z1698" s="336"/>
      <c r="AA1698" s="336"/>
      <c r="AB1698" s="336"/>
      <c r="AC1698" s="336"/>
    </row>
    <row r="1699" spans="4:29">
      <c r="D1699" s="336"/>
      <c r="G1699" s="336"/>
      <c r="H1699" s="336"/>
      <c r="I1699" s="336"/>
      <c r="J1699" s="336"/>
      <c r="K1699" s="336"/>
      <c r="L1699" s="336"/>
      <c r="M1699" s="336"/>
      <c r="N1699" s="336"/>
      <c r="S1699" s="336"/>
      <c r="V1699" s="336"/>
      <c r="W1699" s="336"/>
      <c r="X1699" s="336"/>
      <c r="Y1699" s="336"/>
      <c r="Z1699" s="336"/>
      <c r="AA1699" s="336"/>
      <c r="AB1699" s="336"/>
      <c r="AC1699" s="336"/>
    </row>
    <row r="1700" spans="4:29">
      <c r="D1700" s="336"/>
      <c r="G1700" s="336"/>
      <c r="H1700" s="336"/>
      <c r="I1700" s="336"/>
      <c r="J1700" s="336"/>
      <c r="K1700" s="336"/>
      <c r="L1700" s="336"/>
      <c r="M1700" s="336"/>
      <c r="N1700" s="336"/>
      <c r="S1700" s="336"/>
      <c r="V1700" s="336"/>
      <c r="W1700" s="336"/>
      <c r="X1700" s="336"/>
      <c r="Y1700" s="336"/>
      <c r="Z1700" s="336"/>
      <c r="AA1700" s="336"/>
      <c r="AB1700" s="336"/>
      <c r="AC1700" s="336"/>
    </row>
    <row r="1701" spans="4:29">
      <c r="D1701" s="336"/>
      <c r="G1701" s="336"/>
      <c r="H1701" s="336"/>
      <c r="I1701" s="336"/>
      <c r="J1701" s="336"/>
      <c r="K1701" s="336"/>
      <c r="L1701" s="336"/>
      <c r="M1701" s="336"/>
      <c r="N1701" s="336"/>
      <c r="S1701" s="336"/>
      <c r="V1701" s="336"/>
      <c r="W1701" s="336"/>
      <c r="X1701" s="336"/>
      <c r="Y1701" s="336"/>
      <c r="Z1701" s="336"/>
      <c r="AA1701" s="336"/>
      <c r="AB1701" s="336"/>
      <c r="AC1701" s="336"/>
    </row>
    <row r="1702" spans="4:29">
      <c r="D1702" s="336"/>
      <c r="G1702" s="336"/>
      <c r="H1702" s="336"/>
      <c r="I1702" s="336"/>
      <c r="J1702" s="336"/>
      <c r="K1702" s="336"/>
      <c r="L1702" s="336"/>
      <c r="M1702" s="336"/>
      <c r="N1702" s="336"/>
      <c r="S1702" s="336"/>
      <c r="V1702" s="336"/>
      <c r="W1702" s="336"/>
      <c r="X1702" s="336"/>
      <c r="Y1702" s="336"/>
      <c r="Z1702" s="336"/>
      <c r="AA1702" s="336"/>
      <c r="AB1702" s="336"/>
      <c r="AC1702" s="336"/>
    </row>
    <row r="1703" spans="4:29">
      <c r="D1703" s="336"/>
      <c r="G1703" s="336"/>
      <c r="H1703" s="336"/>
      <c r="I1703" s="336"/>
      <c r="J1703" s="336"/>
      <c r="K1703" s="336"/>
      <c r="L1703" s="336"/>
      <c r="M1703" s="336"/>
      <c r="N1703" s="336"/>
      <c r="S1703" s="336"/>
      <c r="V1703" s="336"/>
      <c r="W1703" s="336"/>
      <c r="X1703" s="336"/>
      <c r="Y1703" s="336"/>
      <c r="Z1703" s="336"/>
      <c r="AA1703" s="336"/>
      <c r="AB1703" s="336"/>
      <c r="AC1703" s="336"/>
    </row>
    <row r="1704" spans="4:29">
      <c r="D1704" s="336"/>
      <c r="G1704" s="336"/>
      <c r="H1704" s="336"/>
      <c r="I1704" s="336"/>
      <c r="J1704" s="336"/>
      <c r="K1704" s="336"/>
      <c r="L1704" s="336"/>
      <c r="M1704" s="336"/>
      <c r="N1704" s="336"/>
      <c r="S1704" s="336"/>
      <c r="V1704" s="336"/>
      <c r="W1704" s="336"/>
      <c r="X1704" s="336"/>
      <c r="Y1704" s="336"/>
      <c r="Z1704" s="336"/>
      <c r="AA1704" s="336"/>
      <c r="AB1704" s="336"/>
      <c r="AC1704" s="336"/>
    </row>
    <row r="1705" spans="4:29">
      <c r="D1705" s="336"/>
      <c r="G1705" s="336"/>
      <c r="H1705" s="336"/>
      <c r="I1705" s="336"/>
      <c r="J1705" s="336"/>
      <c r="K1705" s="336"/>
      <c r="L1705" s="336"/>
      <c r="M1705" s="336"/>
      <c r="N1705" s="336"/>
      <c r="S1705" s="336"/>
      <c r="V1705" s="336"/>
      <c r="W1705" s="336"/>
      <c r="X1705" s="336"/>
      <c r="Y1705" s="336"/>
      <c r="Z1705" s="336"/>
      <c r="AA1705" s="336"/>
      <c r="AB1705" s="336"/>
      <c r="AC1705" s="336"/>
    </row>
    <row r="1706" spans="4:29">
      <c r="D1706" s="336"/>
      <c r="G1706" s="336"/>
      <c r="H1706" s="336"/>
      <c r="I1706" s="336"/>
      <c r="J1706" s="336"/>
      <c r="K1706" s="336"/>
      <c r="L1706" s="336"/>
      <c r="M1706" s="336"/>
      <c r="N1706" s="336"/>
      <c r="S1706" s="336"/>
      <c r="V1706" s="336"/>
      <c r="W1706" s="336"/>
      <c r="X1706" s="336"/>
      <c r="Y1706" s="336"/>
      <c r="Z1706" s="336"/>
      <c r="AA1706" s="336"/>
      <c r="AB1706" s="336"/>
      <c r="AC1706" s="336"/>
    </row>
    <row r="1707" spans="4:29">
      <c r="D1707" s="336"/>
      <c r="G1707" s="336"/>
      <c r="H1707" s="336"/>
      <c r="I1707" s="336"/>
      <c r="J1707" s="336"/>
      <c r="K1707" s="336"/>
      <c r="L1707" s="336"/>
      <c r="M1707" s="336"/>
      <c r="N1707" s="336"/>
      <c r="S1707" s="336"/>
      <c r="V1707" s="336"/>
      <c r="W1707" s="336"/>
      <c r="X1707" s="336"/>
      <c r="Y1707" s="336"/>
      <c r="Z1707" s="336"/>
      <c r="AA1707" s="336"/>
      <c r="AB1707" s="336"/>
      <c r="AC1707" s="336"/>
    </row>
    <row r="1708" spans="4:29">
      <c r="D1708" s="336"/>
      <c r="G1708" s="336"/>
      <c r="H1708" s="336"/>
      <c r="I1708" s="336"/>
      <c r="J1708" s="336"/>
      <c r="K1708" s="336"/>
      <c r="L1708" s="336"/>
      <c r="M1708" s="336"/>
      <c r="N1708" s="336"/>
      <c r="S1708" s="336"/>
      <c r="V1708" s="336"/>
      <c r="W1708" s="336"/>
      <c r="X1708" s="336"/>
      <c r="Y1708" s="336"/>
      <c r="Z1708" s="336"/>
      <c r="AA1708" s="336"/>
      <c r="AB1708" s="336"/>
      <c r="AC1708" s="336"/>
    </row>
    <row r="1709" spans="4:29">
      <c r="D1709" s="336"/>
      <c r="G1709" s="336"/>
      <c r="H1709" s="336"/>
      <c r="I1709" s="336"/>
      <c r="J1709" s="336"/>
      <c r="K1709" s="336"/>
      <c r="L1709" s="336"/>
      <c r="M1709" s="336"/>
      <c r="N1709" s="336"/>
      <c r="S1709" s="336"/>
      <c r="V1709" s="336"/>
      <c r="W1709" s="336"/>
      <c r="X1709" s="336"/>
      <c r="Y1709" s="336"/>
      <c r="Z1709" s="336"/>
      <c r="AA1709" s="336"/>
      <c r="AB1709" s="336"/>
      <c r="AC1709" s="336"/>
    </row>
    <row r="1710" spans="4:29">
      <c r="D1710" s="336"/>
      <c r="G1710" s="336"/>
      <c r="H1710" s="336"/>
      <c r="I1710" s="336"/>
      <c r="J1710" s="336"/>
      <c r="K1710" s="336"/>
      <c r="L1710" s="336"/>
      <c r="M1710" s="336"/>
      <c r="N1710" s="336"/>
      <c r="S1710" s="336"/>
      <c r="V1710" s="336"/>
      <c r="W1710" s="336"/>
      <c r="X1710" s="336"/>
      <c r="Y1710" s="336"/>
      <c r="Z1710" s="336"/>
      <c r="AA1710" s="336"/>
      <c r="AB1710" s="336"/>
      <c r="AC1710" s="336"/>
    </row>
    <row r="1711" spans="4:29">
      <c r="D1711" s="336"/>
      <c r="G1711" s="336"/>
      <c r="H1711" s="336"/>
      <c r="I1711" s="336"/>
      <c r="J1711" s="336"/>
      <c r="K1711" s="336"/>
      <c r="L1711" s="336"/>
      <c r="M1711" s="336"/>
      <c r="N1711" s="336"/>
      <c r="S1711" s="336"/>
      <c r="V1711" s="336"/>
      <c r="W1711" s="336"/>
      <c r="X1711" s="336"/>
      <c r="Y1711" s="336"/>
      <c r="Z1711" s="336"/>
      <c r="AA1711" s="336"/>
      <c r="AB1711" s="336"/>
      <c r="AC1711" s="336"/>
    </row>
    <row r="1712" spans="4:29">
      <c r="D1712" s="336"/>
      <c r="G1712" s="336"/>
      <c r="H1712" s="336"/>
      <c r="I1712" s="336"/>
      <c r="J1712" s="336"/>
      <c r="K1712" s="336"/>
      <c r="L1712" s="336"/>
      <c r="M1712" s="336"/>
      <c r="N1712" s="336"/>
      <c r="S1712" s="336"/>
      <c r="V1712" s="336"/>
      <c r="W1712" s="336"/>
      <c r="X1712" s="336"/>
      <c r="Y1712" s="336"/>
      <c r="Z1712" s="336"/>
      <c r="AA1712" s="336"/>
      <c r="AB1712" s="336"/>
      <c r="AC1712" s="336"/>
    </row>
    <row r="1713" spans="4:29">
      <c r="D1713" s="336"/>
      <c r="G1713" s="336"/>
      <c r="H1713" s="336"/>
      <c r="I1713" s="336"/>
      <c r="J1713" s="336"/>
      <c r="K1713" s="336"/>
      <c r="L1713" s="336"/>
      <c r="M1713" s="336"/>
      <c r="N1713" s="336"/>
      <c r="S1713" s="336"/>
      <c r="V1713" s="336"/>
      <c r="W1713" s="336"/>
      <c r="X1713" s="336"/>
      <c r="Y1713" s="336"/>
      <c r="Z1713" s="336"/>
      <c r="AA1713" s="336"/>
      <c r="AB1713" s="336"/>
      <c r="AC1713" s="336"/>
    </row>
    <row r="1714" spans="4:29">
      <c r="D1714" s="336"/>
      <c r="G1714" s="336"/>
      <c r="H1714" s="336"/>
      <c r="I1714" s="336"/>
      <c r="J1714" s="336"/>
      <c r="K1714" s="336"/>
      <c r="L1714" s="336"/>
      <c r="M1714" s="336"/>
      <c r="N1714" s="336"/>
      <c r="S1714" s="336"/>
      <c r="V1714" s="336"/>
      <c r="W1714" s="336"/>
      <c r="X1714" s="336"/>
      <c r="Y1714" s="336"/>
      <c r="Z1714" s="336"/>
      <c r="AA1714" s="336"/>
      <c r="AB1714" s="336"/>
      <c r="AC1714" s="336"/>
    </row>
    <row r="1715" spans="4:29">
      <c r="D1715" s="336"/>
      <c r="G1715" s="336"/>
      <c r="H1715" s="336"/>
      <c r="I1715" s="336"/>
      <c r="J1715" s="336"/>
      <c r="K1715" s="336"/>
      <c r="L1715" s="336"/>
      <c r="M1715" s="336"/>
      <c r="N1715" s="336"/>
      <c r="S1715" s="336"/>
      <c r="V1715" s="336"/>
      <c r="W1715" s="336"/>
      <c r="X1715" s="336"/>
      <c r="Y1715" s="336"/>
      <c r="Z1715" s="336"/>
      <c r="AA1715" s="336"/>
      <c r="AB1715" s="336"/>
      <c r="AC1715" s="336"/>
    </row>
    <row r="1716" spans="4:29">
      <c r="D1716" s="336"/>
      <c r="G1716" s="336"/>
      <c r="H1716" s="336"/>
      <c r="I1716" s="336"/>
      <c r="J1716" s="336"/>
      <c r="K1716" s="336"/>
      <c r="L1716" s="336"/>
      <c r="M1716" s="336"/>
      <c r="N1716" s="336"/>
      <c r="S1716" s="336"/>
      <c r="V1716" s="336"/>
      <c r="W1716" s="336"/>
      <c r="X1716" s="336"/>
      <c r="Y1716" s="336"/>
      <c r="Z1716" s="336"/>
      <c r="AA1716" s="336"/>
      <c r="AB1716" s="336"/>
      <c r="AC1716" s="336"/>
    </row>
    <row r="1717" spans="4:29">
      <c r="D1717" s="336"/>
      <c r="G1717" s="336"/>
      <c r="H1717" s="336"/>
      <c r="I1717" s="336"/>
      <c r="J1717" s="336"/>
      <c r="K1717" s="336"/>
      <c r="L1717" s="336"/>
      <c r="M1717" s="336"/>
      <c r="N1717" s="336"/>
      <c r="S1717" s="336"/>
      <c r="V1717" s="336"/>
      <c r="W1717" s="336"/>
      <c r="X1717" s="336"/>
      <c r="Y1717" s="336"/>
      <c r="Z1717" s="336"/>
      <c r="AA1717" s="336"/>
      <c r="AB1717" s="336"/>
      <c r="AC1717" s="336"/>
    </row>
    <row r="1718" spans="4:29">
      <c r="D1718" s="336"/>
      <c r="G1718" s="336"/>
      <c r="H1718" s="336"/>
      <c r="I1718" s="336"/>
      <c r="J1718" s="336"/>
      <c r="K1718" s="336"/>
      <c r="L1718" s="336"/>
      <c r="M1718" s="336"/>
      <c r="N1718" s="336"/>
      <c r="S1718" s="336"/>
      <c r="V1718" s="336"/>
      <c r="W1718" s="336"/>
      <c r="X1718" s="336"/>
      <c r="Y1718" s="336"/>
      <c r="Z1718" s="336"/>
      <c r="AA1718" s="336"/>
      <c r="AB1718" s="336"/>
      <c r="AC1718" s="336"/>
    </row>
    <row r="1719" spans="4:29">
      <c r="D1719" s="336"/>
      <c r="G1719" s="336"/>
      <c r="H1719" s="336"/>
      <c r="I1719" s="336"/>
      <c r="J1719" s="336"/>
      <c r="K1719" s="336"/>
      <c r="L1719" s="336"/>
      <c r="M1719" s="336"/>
      <c r="N1719" s="336"/>
      <c r="S1719" s="336"/>
      <c r="V1719" s="336"/>
      <c r="W1719" s="336"/>
      <c r="X1719" s="336"/>
      <c r="Y1719" s="336"/>
      <c r="Z1719" s="336"/>
      <c r="AA1719" s="336"/>
      <c r="AB1719" s="336"/>
      <c r="AC1719" s="336"/>
    </row>
    <row r="1720" spans="4:29">
      <c r="D1720" s="336"/>
      <c r="G1720" s="336"/>
      <c r="H1720" s="336"/>
      <c r="I1720" s="336"/>
      <c r="J1720" s="336"/>
      <c r="K1720" s="336"/>
      <c r="L1720" s="336"/>
      <c r="M1720" s="336"/>
      <c r="N1720" s="336"/>
      <c r="S1720" s="336"/>
      <c r="V1720" s="336"/>
      <c r="W1720" s="336"/>
      <c r="X1720" s="336"/>
      <c r="Y1720" s="336"/>
      <c r="Z1720" s="336"/>
      <c r="AA1720" s="336"/>
      <c r="AB1720" s="336"/>
      <c r="AC1720" s="336"/>
    </row>
    <row r="1721" spans="4:29">
      <c r="D1721" s="336"/>
      <c r="G1721" s="336"/>
      <c r="H1721" s="336"/>
      <c r="I1721" s="336"/>
      <c r="J1721" s="336"/>
      <c r="K1721" s="336"/>
      <c r="L1721" s="336"/>
      <c r="M1721" s="336"/>
      <c r="N1721" s="336"/>
      <c r="S1721" s="336"/>
      <c r="V1721" s="336"/>
      <c r="W1721" s="336"/>
      <c r="X1721" s="336"/>
      <c r="Y1721" s="336"/>
      <c r="Z1721" s="336"/>
      <c r="AA1721" s="336"/>
      <c r="AB1721" s="336"/>
      <c r="AC1721" s="336"/>
    </row>
    <row r="1722" spans="4:29">
      <c r="D1722" s="336"/>
      <c r="G1722" s="336"/>
      <c r="H1722" s="336"/>
      <c r="I1722" s="336"/>
      <c r="J1722" s="336"/>
      <c r="K1722" s="336"/>
      <c r="L1722" s="336"/>
      <c r="M1722" s="336"/>
      <c r="N1722" s="336"/>
      <c r="S1722" s="336"/>
      <c r="V1722" s="336"/>
      <c r="W1722" s="336"/>
      <c r="X1722" s="336"/>
      <c r="Y1722" s="336"/>
      <c r="Z1722" s="336"/>
      <c r="AA1722" s="336"/>
      <c r="AB1722" s="336"/>
      <c r="AC1722" s="336"/>
    </row>
    <row r="1723" spans="4:29">
      <c r="D1723" s="336"/>
      <c r="G1723" s="336"/>
      <c r="H1723" s="336"/>
      <c r="I1723" s="336"/>
      <c r="J1723" s="336"/>
      <c r="K1723" s="336"/>
      <c r="L1723" s="336"/>
      <c r="M1723" s="336"/>
      <c r="N1723" s="336"/>
      <c r="S1723" s="336"/>
      <c r="V1723" s="336"/>
      <c r="W1723" s="336"/>
      <c r="X1723" s="336"/>
      <c r="Y1723" s="336"/>
      <c r="Z1723" s="336"/>
      <c r="AA1723" s="336"/>
      <c r="AB1723" s="336"/>
      <c r="AC1723" s="336"/>
    </row>
    <row r="1724" spans="4:29">
      <c r="D1724" s="336"/>
      <c r="G1724" s="336"/>
      <c r="H1724" s="336"/>
      <c r="I1724" s="336"/>
      <c r="J1724" s="336"/>
      <c r="K1724" s="336"/>
      <c r="L1724" s="336"/>
      <c r="M1724" s="336"/>
      <c r="N1724" s="336"/>
      <c r="S1724" s="336"/>
      <c r="V1724" s="336"/>
      <c r="W1724" s="336"/>
      <c r="X1724" s="336"/>
      <c r="Y1724" s="336"/>
      <c r="Z1724" s="336"/>
      <c r="AA1724" s="336"/>
      <c r="AB1724" s="336"/>
      <c r="AC1724" s="336"/>
    </row>
    <row r="1725" spans="4:29">
      <c r="D1725" s="336"/>
      <c r="G1725" s="336"/>
      <c r="H1725" s="336"/>
      <c r="I1725" s="336"/>
      <c r="J1725" s="336"/>
      <c r="K1725" s="336"/>
      <c r="L1725" s="336"/>
      <c r="M1725" s="336"/>
      <c r="N1725" s="336"/>
      <c r="S1725" s="336"/>
      <c r="V1725" s="336"/>
      <c r="W1725" s="336"/>
      <c r="X1725" s="336"/>
      <c r="Y1725" s="336"/>
      <c r="Z1725" s="336"/>
      <c r="AA1725" s="336"/>
      <c r="AB1725" s="336"/>
      <c r="AC1725" s="336"/>
    </row>
    <row r="1726" spans="4:29">
      <c r="D1726" s="336"/>
      <c r="G1726" s="336"/>
      <c r="H1726" s="336"/>
      <c r="I1726" s="336"/>
      <c r="J1726" s="336"/>
      <c r="K1726" s="336"/>
      <c r="L1726" s="336"/>
      <c r="M1726" s="336"/>
      <c r="N1726" s="336"/>
      <c r="S1726" s="336"/>
      <c r="V1726" s="336"/>
      <c r="W1726" s="336"/>
      <c r="X1726" s="336"/>
      <c r="Y1726" s="336"/>
      <c r="Z1726" s="336"/>
      <c r="AA1726" s="336"/>
      <c r="AB1726" s="336"/>
      <c r="AC1726" s="336"/>
    </row>
    <row r="1727" spans="4:29">
      <c r="D1727" s="336"/>
      <c r="G1727" s="336"/>
      <c r="H1727" s="336"/>
      <c r="I1727" s="336"/>
      <c r="J1727" s="336"/>
      <c r="K1727" s="336"/>
      <c r="L1727" s="336"/>
      <c r="M1727" s="336"/>
      <c r="N1727" s="336"/>
      <c r="S1727" s="336"/>
      <c r="V1727" s="336"/>
      <c r="W1727" s="336"/>
      <c r="X1727" s="336"/>
      <c r="Y1727" s="336"/>
      <c r="Z1727" s="336"/>
      <c r="AA1727" s="336"/>
      <c r="AB1727" s="336"/>
      <c r="AC1727" s="336"/>
    </row>
    <row r="1728" spans="4:29">
      <c r="D1728" s="336"/>
      <c r="G1728" s="336"/>
      <c r="H1728" s="336"/>
      <c r="I1728" s="336"/>
      <c r="J1728" s="336"/>
      <c r="K1728" s="336"/>
      <c r="L1728" s="336"/>
      <c r="M1728" s="336"/>
      <c r="N1728" s="336"/>
      <c r="S1728" s="336"/>
      <c r="V1728" s="336"/>
      <c r="W1728" s="336"/>
      <c r="X1728" s="336"/>
      <c r="Y1728" s="336"/>
      <c r="Z1728" s="336"/>
      <c r="AA1728" s="336"/>
      <c r="AB1728" s="336"/>
      <c r="AC1728" s="336"/>
    </row>
    <row r="1729" spans="4:29">
      <c r="D1729" s="336"/>
      <c r="G1729" s="336"/>
      <c r="H1729" s="336"/>
      <c r="I1729" s="336"/>
      <c r="J1729" s="336"/>
      <c r="K1729" s="336"/>
      <c r="L1729" s="336"/>
      <c r="M1729" s="336"/>
      <c r="N1729" s="336"/>
      <c r="S1729" s="336"/>
      <c r="V1729" s="336"/>
      <c r="W1729" s="336"/>
      <c r="X1729" s="336"/>
      <c r="Y1729" s="336"/>
      <c r="Z1729" s="336"/>
      <c r="AA1729" s="336"/>
      <c r="AB1729" s="336"/>
      <c r="AC1729" s="336"/>
    </row>
    <row r="1730" spans="4:29">
      <c r="D1730" s="336"/>
      <c r="G1730" s="336"/>
      <c r="H1730" s="336"/>
      <c r="I1730" s="336"/>
      <c r="J1730" s="336"/>
      <c r="K1730" s="336"/>
      <c r="L1730" s="336"/>
      <c r="M1730" s="336"/>
      <c r="N1730" s="336"/>
      <c r="S1730" s="336"/>
      <c r="V1730" s="336"/>
      <c r="W1730" s="336"/>
      <c r="X1730" s="336"/>
      <c r="Y1730" s="336"/>
      <c r="Z1730" s="336"/>
      <c r="AA1730" s="336"/>
      <c r="AB1730" s="336"/>
      <c r="AC1730" s="336"/>
    </row>
    <row r="1731" spans="4:29">
      <c r="D1731" s="336"/>
      <c r="G1731" s="336"/>
      <c r="H1731" s="336"/>
      <c r="I1731" s="336"/>
      <c r="J1731" s="336"/>
      <c r="K1731" s="336"/>
      <c r="L1731" s="336"/>
      <c r="M1731" s="336"/>
      <c r="N1731" s="336"/>
      <c r="S1731" s="336"/>
      <c r="V1731" s="336"/>
      <c r="W1731" s="336"/>
      <c r="X1731" s="336"/>
      <c r="Y1731" s="336"/>
      <c r="Z1731" s="336"/>
      <c r="AA1731" s="336"/>
      <c r="AB1731" s="336"/>
      <c r="AC1731" s="336"/>
    </row>
    <row r="1732" spans="4:29">
      <c r="D1732" s="336"/>
      <c r="G1732" s="336"/>
      <c r="H1732" s="336"/>
      <c r="I1732" s="336"/>
      <c r="J1732" s="336"/>
      <c r="K1732" s="336"/>
      <c r="L1732" s="336"/>
      <c r="M1732" s="336"/>
      <c r="N1732" s="336"/>
      <c r="S1732" s="336"/>
      <c r="V1732" s="336"/>
      <c r="W1732" s="336"/>
      <c r="X1732" s="336"/>
      <c r="Y1732" s="336"/>
      <c r="Z1732" s="336"/>
      <c r="AA1732" s="336"/>
      <c r="AB1732" s="336"/>
      <c r="AC1732" s="336"/>
    </row>
    <row r="1733" spans="4:29">
      <c r="D1733" s="336"/>
      <c r="G1733" s="336"/>
      <c r="H1733" s="336"/>
      <c r="I1733" s="336"/>
      <c r="J1733" s="336"/>
      <c r="K1733" s="336"/>
      <c r="L1733" s="336"/>
      <c r="M1733" s="336"/>
      <c r="N1733" s="336"/>
      <c r="S1733" s="336"/>
      <c r="V1733" s="336"/>
      <c r="W1733" s="336"/>
      <c r="X1733" s="336"/>
      <c r="Y1733" s="336"/>
      <c r="Z1733" s="336"/>
      <c r="AA1733" s="336"/>
      <c r="AB1733" s="336"/>
      <c r="AC1733" s="336"/>
    </row>
    <row r="1734" spans="4:29">
      <c r="D1734" s="336"/>
      <c r="G1734" s="336"/>
      <c r="H1734" s="336"/>
      <c r="I1734" s="336"/>
      <c r="J1734" s="336"/>
      <c r="K1734" s="336"/>
      <c r="L1734" s="336"/>
      <c r="M1734" s="336"/>
      <c r="N1734" s="336"/>
      <c r="S1734" s="336"/>
      <c r="V1734" s="336"/>
      <c r="W1734" s="336"/>
      <c r="X1734" s="336"/>
      <c r="Y1734" s="336"/>
      <c r="Z1734" s="336"/>
      <c r="AA1734" s="336"/>
      <c r="AB1734" s="336"/>
      <c r="AC1734" s="336"/>
    </row>
    <row r="1735" spans="4:29">
      <c r="D1735" s="336"/>
      <c r="G1735" s="336"/>
      <c r="H1735" s="336"/>
      <c r="I1735" s="336"/>
      <c r="J1735" s="336"/>
      <c r="K1735" s="336"/>
      <c r="L1735" s="336"/>
      <c r="M1735" s="336"/>
      <c r="N1735" s="336"/>
      <c r="S1735" s="336"/>
      <c r="V1735" s="336"/>
      <c r="W1735" s="336"/>
      <c r="X1735" s="336"/>
      <c r="Y1735" s="336"/>
      <c r="Z1735" s="336"/>
      <c r="AA1735" s="336"/>
      <c r="AB1735" s="336"/>
      <c r="AC1735" s="336"/>
    </row>
    <row r="1736" spans="4:29">
      <c r="D1736" s="336"/>
      <c r="G1736" s="336"/>
      <c r="H1736" s="336"/>
      <c r="I1736" s="336"/>
      <c r="J1736" s="336"/>
      <c r="K1736" s="336"/>
      <c r="L1736" s="336"/>
      <c r="M1736" s="336"/>
      <c r="N1736" s="336"/>
      <c r="S1736" s="336"/>
      <c r="V1736" s="336"/>
      <c r="W1736" s="336"/>
      <c r="X1736" s="336"/>
      <c r="Y1736" s="336"/>
      <c r="Z1736" s="336"/>
      <c r="AA1736" s="336"/>
      <c r="AB1736" s="336"/>
      <c r="AC1736" s="336"/>
    </row>
    <row r="1737" spans="4:29">
      <c r="D1737" s="336"/>
      <c r="G1737" s="336"/>
      <c r="H1737" s="336"/>
      <c r="I1737" s="336"/>
      <c r="J1737" s="336"/>
      <c r="K1737" s="336"/>
      <c r="L1737" s="336"/>
      <c r="M1737" s="336"/>
      <c r="N1737" s="336"/>
      <c r="S1737" s="336"/>
      <c r="V1737" s="336"/>
      <c r="W1737" s="336"/>
      <c r="X1737" s="336"/>
      <c r="Y1737" s="336"/>
      <c r="Z1737" s="336"/>
      <c r="AA1737" s="336"/>
      <c r="AB1737" s="336"/>
      <c r="AC1737" s="336"/>
    </row>
    <row r="1738" spans="4:29">
      <c r="D1738" s="336"/>
      <c r="G1738" s="336"/>
      <c r="H1738" s="336"/>
      <c r="I1738" s="336"/>
      <c r="J1738" s="336"/>
      <c r="K1738" s="336"/>
      <c r="L1738" s="336"/>
      <c r="M1738" s="336"/>
      <c r="N1738" s="336"/>
      <c r="S1738" s="336"/>
      <c r="V1738" s="336"/>
      <c r="W1738" s="336"/>
      <c r="X1738" s="336"/>
      <c r="Y1738" s="336"/>
      <c r="Z1738" s="336"/>
      <c r="AA1738" s="336"/>
      <c r="AB1738" s="336"/>
      <c r="AC1738" s="336"/>
    </row>
    <row r="1739" spans="4:29">
      <c r="D1739" s="336"/>
      <c r="G1739" s="336"/>
      <c r="H1739" s="336"/>
      <c r="I1739" s="336"/>
      <c r="J1739" s="336"/>
      <c r="K1739" s="336"/>
      <c r="L1739" s="336"/>
      <c r="M1739" s="336"/>
      <c r="N1739" s="336"/>
      <c r="S1739" s="336"/>
      <c r="V1739" s="336"/>
      <c r="W1739" s="336"/>
      <c r="X1739" s="336"/>
      <c r="Y1739" s="336"/>
      <c r="Z1739" s="336"/>
      <c r="AA1739" s="336"/>
      <c r="AB1739" s="336"/>
      <c r="AC1739" s="336"/>
    </row>
    <row r="1740" spans="4:29">
      <c r="D1740" s="336"/>
      <c r="G1740" s="336"/>
      <c r="H1740" s="336"/>
      <c r="I1740" s="336"/>
      <c r="J1740" s="336"/>
      <c r="K1740" s="336"/>
      <c r="L1740" s="336"/>
      <c r="M1740" s="336"/>
      <c r="N1740" s="336"/>
      <c r="S1740" s="336"/>
      <c r="V1740" s="336"/>
      <c r="W1740" s="336"/>
      <c r="X1740" s="336"/>
      <c r="Y1740" s="336"/>
      <c r="Z1740" s="336"/>
      <c r="AA1740" s="336"/>
      <c r="AB1740" s="336"/>
      <c r="AC1740" s="336"/>
    </row>
    <row r="1741" spans="4:29">
      <c r="D1741" s="336"/>
      <c r="G1741" s="336"/>
      <c r="H1741" s="336"/>
      <c r="I1741" s="336"/>
      <c r="J1741" s="336"/>
      <c r="K1741" s="336"/>
      <c r="L1741" s="336"/>
      <c r="M1741" s="336"/>
      <c r="N1741" s="336"/>
      <c r="S1741" s="336"/>
      <c r="V1741" s="336"/>
      <c r="W1741" s="336"/>
      <c r="X1741" s="336"/>
      <c r="Y1741" s="336"/>
      <c r="Z1741" s="336"/>
      <c r="AA1741" s="336"/>
      <c r="AB1741" s="336"/>
      <c r="AC1741" s="336"/>
    </row>
    <row r="1742" spans="4:29">
      <c r="D1742" s="336"/>
      <c r="G1742" s="336"/>
      <c r="H1742" s="336"/>
      <c r="I1742" s="336"/>
      <c r="J1742" s="336"/>
      <c r="K1742" s="336"/>
      <c r="L1742" s="336"/>
      <c r="M1742" s="336"/>
      <c r="N1742" s="336"/>
      <c r="S1742" s="336"/>
      <c r="V1742" s="336"/>
      <c r="W1742" s="336"/>
      <c r="X1742" s="336"/>
      <c r="Y1742" s="336"/>
      <c r="Z1742" s="336"/>
      <c r="AA1742" s="336"/>
      <c r="AB1742" s="336"/>
      <c r="AC1742" s="336"/>
    </row>
    <row r="1743" spans="4:29">
      <c r="D1743" s="336"/>
      <c r="G1743" s="336"/>
      <c r="H1743" s="336"/>
      <c r="I1743" s="336"/>
      <c r="J1743" s="336"/>
      <c r="K1743" s="336"/>
      <c r="L1743" s="336"/>
      <c r="M1743" s="336"/>
      <c r="N1743" s="336"/>
      <c r="S1743" s="336"/>
      <c r="V1743" s="336"/>
      <c r="W1743" s="336"/>
      <c r="X1743" s="336"/>
      <c r="Y1743" s="336"/>
      <c r="Z1743" s="336"/>
      <c r="AA1743" s="336"/>
      <c r="AB1743" s="336"/>
      <c r="AC1743" s="336"/>
    </row>
    <row r="1744" spans="4:29">
      <c r="D1744" s="336"/>
      <c r="G1744" s="336"/>
      <c r="H1744" s="336"/>
      <c r="I1744" s="336"/>
      <c r="J1744" s="336"/>
      <c r="K1744" s="336"/>
      <c r="L1744" s="336"/>
      <c r="M1744" s="336"/>
      <c r="N1744" s="336"/>
      <c r="S1744" s="336"/>
      <c r="V1744" s="336"/>
      <c r="W1744" s="336"/>
      <c r="X1744" s="336"/>
      <c r="Y1744" s="336"/>
      <c r="Z1744" s="336"/>
      <c r="AA1744" s="336"/>
      <c r="AB1744" s="336"/>
      <c r="AC1744" s="336"/>
    </row>
    <row r="1745" spans="4:29">
      <c r="D1745" s="336"/>
      <c r="G1745" s="336"/>
      <c r="H1745" s="336"/>
      <c r="I1745" s="336"/>
      <c r="J1745" s="336"/>
      <c r="K1745" s="336"/>
      <c r="L1745" s="336"/>
      <c r="M1745" s="336"/>
      <c r="N1745" s="336"/>
      <c r="S1745" s="336"/>
      <c r="V1745" s="336"/>
      <c r="W1745" s="336"/>
      <c r="X1745" s="336"/>
      <c r="Y1745" s="336"/>
      <c r="Z1745" s="336"/>
      <c r="AA1745" s="336"/>
      <c r="AB1745" s="336"/>
      <c r="AC1745" s="336"/>
    </row>
    <row r="1746" spans="4:29">
      <c r="D1746" s="336"/>
      <c r="G1746" s="336"/>
      <c r="H1746" s="336"/>
      <c r="I1746" s="336"/>
      <c r="J1746" s="336"/>
      <c r="K1746" s="336"/>
      <c r="L1746" s="336"/>
      <c r="M1746" s="336"/>
      <c r="N1746" s="336"/>
      <c r="S1746" s="336"/>
      <c r="V1746" s="336"/>
      <c r="W1746" s="336"/>
      <c r="X1746" s="336"/>
      <c r="Y1746" s="336"/>
      <c r="Z1746" s="336"/>
      <c r="AA1746" s="336"/>
      <c r="AB1746" s="336"/>
      <c r="AC1746" s="336"/>
    </row>
    <row r="1747" spans="4:29">
      <c r="D1747" s="336"/>
      <c r="G1747" s="336"/>
      <c r="H1747" s="336"/>
      <c r="I1747" s="336"/>
      <c r="J1747" s="336"/>
      <c r="K1747" s="336"/>
      <c r="L1747" s="336"/>
      <c r="M1747" s="336"/>
      <c r="N1747" s="336"/>
      <c r="S1747" s="336"/>
      <c r="V1747" s="336"/>
      <c r="W1747" s="336"/>
      <c r="X1747" s="336"/>
      <c r="Y1747" s="336"/>
      <c r="Z1747" s="336"/>
      <c r="AA1747" s="336"/>
      <c r="AB1747" s="336"/>
      <c r="AC1747" s="336"/>
    </row>
    <row r="1748" spans="4:29">
      <c r="D1748" s="336"/>
      <c r="G1748" s="336"/>
      <c r="H1748" s="336"/>
      <c r="I1748" s="336"/>
      <c r="J1748" s="336"/>
      <c r="K1748" s="336"/>
      <c r="L1748" s="336"/>
      <c r="M1748" s="336"/>
      <c r="N1748" s="336"/>
      <c r="S1748" s="336"/>
      <c r="V1748" s="336"/>
      <c r="W1748" s="336"/>
      <c r="X1748" s="336"/>
      <c r="Y1748" s="336"/>
      <c r="Z1748" s="336"/>
      <c r="AA1748" s="336"/>
      <c r="AB1748" s="336"/>
      <c r="AC1748" s="336"/>
    </row>
    <row r="1749" spans="4:29">
      <c r="D1749" s="336"/>
      <c r="G1749" s="336"/>
      <c r="H1749" s="336"/>
      <c r="I1749" s="336"/>
      <c r="J1749" s="336"/>
      <c r="K1749" s="336"/>
      <c r="L1749" s="336"/>
      <c r="M1749" s="336"/>
      <c r="N1749" s="336"/>
      <c r="S1749" s="336"/>
      <c r="V1749" s="336"/>
      <c r="W1749" s="336"/>
      <c r="X1749" s="336"/>
      <c r="Y1749" s="336"/>
      <c r="Z1749" s="336"/>
      <c r="AA1749" s="336"/>
      <c r="AB1749" s="336"/>
      <c r="AC1749" s="336"/>
    </row>
    <row r="1750" spans="4:29">
      <c r="D1750" s="336"/>
      <c r="G1750" s="336"/>
      <c r="H1750" s="336"/>
      <c r="I1750" s="336"/>
      <c r="J1750" s="336"/>
      <c r="K1750" s="336"/>
      <c r="L1750" s="336"/>
      <c r="M1750" s="336"/>
      <c r="N1750" s="336"/>
      <c r="S1750" s="336"/>
      <c r="V1750" s="336"/>
      <c r="W1750" s="336"/>
      <c r="X1750" s="336"/>
      <c r="Y1750" s="336"/>
      <c r="Z1750" s="336"/>
      <c r="AA1750" s="336"/>
      <c r="AB1750" s="336"/>
      <c r="AC1750" s="336"/>
    </row>
    <row r="1751" spans="4:29">
      <c r="D1751" s="336"/>
      <c r="G1751" s="336"/>
      <c r="H1751" s="336"/>
      <c r="I1751" s="336"/>
      <c r="J1751" s="336"/>
      <c r="K1751" s="336"/>
      <c r="L1751" s="336"/>
      <c r="M1751" s="336"/>
      <c r="N1751" s="336"/>
      <c r="S1751" s="336"/>
      <c r="V1751" s="336"/>
      <c r="W1751" s="336"/>
      <c r="X1751" s="336"/>
      <c r="Y1751" s="336"/>
      <c r="Z1751" s="336"/>
      <c r="AA1751" s="336"/>
      <c r="AB1751" s="336"/>
      <c r="AC1751" s="336"/>
    </row>
    <row r="1752" spans="4:29">
      <c r="D1752" s="336"/>
      <c r="G1752" s="336"/>
      <c r="H1752" s="336"/>
      <c r="I1752" s="336"/>
      <c r="J1752" s="336"/>
      <c r="K1752" s="336"/>
      <c r="L1752" s="336"/>
      <c r="M1752" s="336"/>
      <c r="N1752" s="336"/>
      <c r="S1752" s="336"/>
      <c r="V1752" s="336"/>
      <c r="W1752" s="336"/>
      <c r="X1752" s="336"/>
      <c r="Y1752" s="336"/>
      <c r="Z1752" s="336"/>
      <c r="AA1752" s="336"/>
      <c r="AB1752" s="336"/>
      <c r="AC1752" s="336"/>
    </row>
    <row r="1753" spans="4:29">
      <c r="D1753" s="336"/>
      <c r="G1753" s="336"/>
      <c r="H1753" s="336"/>
      <c r="I1753" s="336"/>
      <c r="J1753" s="336"/>
      <c r="K1753" s="336"/>
      <c r="L1753" s="336"/>
      <c r="M1753" s="336"/>
      <c r="N1753" s="336"/>
      <c r="S1753" s="336"/>
      <c r="V1753" s="336"/>
      <c r="W1753" s="336"/>
      <c r="X1753" s="336"/>
      <c r="Y1753" s="336"/>
      <c r="Z1753" s="336"/>
      <c r="AA1753" s="336"/>
      <c r="AB1753" s="336"/>
      <c r="AC1753" s="336"/>
    </row>
    <row r="1754" spans="4:29">
      <c r="D1754" s="336"/>
      <c r="G1754" s="336"/>
      <c r="H1754" s="336"/>
      <c r="I1754" s="336"/>
      <c r="J1754" s="336"/>
      <c r="K1754" s="336"/>
      <c r="L1754" s="336"/>
      <c r="M1754" s="336"/>
      <c r="N1754" s="336"/>
      <c r="S1754" s="336"/>
      <c r="V1754" s="336"/>
      <c r="W1754" s="336"/>
      <c r="X1754" s="336"/>
      <c r="Y1754" s="336"/>
      <c r="Z1754" s="336"/>
      <c r="AA1754" s="336"/>
      <c r="AB1754" s="336"/>
      <c r="AC1754" s="336"/>
    </row>
    <row r="1755" spans="4:29">
      <c r="D1755" s="336"/>
      <c r="G1755" s="336"/>
      <c r="H1755" s="336"/>
      <c r="I1755" s="336"/>
      <c r="J1755" s="336"/>
      <c r="K1755" s="336"/>
      <c r="L1755" s="336"/>
      <c r="M1755" s="336"/>
      <c r="N1755" s="336"/>
      <c r="S1755" s="336"/>
      <c r="V1755" s="336"/>
      <c r="W1755" s="336"/>
      <c r="X1755" s="336"/>
      <c r="Y1755" s="336"/>
      <c r="Z1755" s="336"/>
      <c r="AA1755" s="336"/>
      <c r="AB1755" s="336"/>
      <c r="AC1755" s="336"/>
    </row>
    <row r="1756" spans="4:29">
      <c r="D1756" s="336"/>
      <c r="G1756" s="336"/>
      <c r="H1756" s="336"/>
      <c r="I1756" s="336"/>
      <c r="J1756" s="336"/>
      <c r="K1756" s="336"/>
      <c r="L1756" s="336"/>
      <c r="M1756" s="336"/>
      <c r="N1756" s="336"/>
      <c r="S1756" s="336"/>
      <c r="V1756" s="336"/>
      <c r="W1756" s="336"/>
      <c r="X1756" s="336"/>
      <c r="Y1756" s="336"/>
      <c r="Z1756" s="336"/>
      <c r="AA1756" s="336"/>
      <c r="AB1756" s="336"/>
      <c r="AC1756" s="336"/>
    </row>
    <row r="1757" spans="4:29">
      <c r="D1757" s="336"/>
      <c r="G1757" s="336"/>
      <c r="H1757" s="336"/>
      <c r="I1757" s="336"/>
      <c r="J1757" s="336"/>
      <c r="K1757" s="336"/>
      <c r="L1757" s="336"/>
      <c r="M1757" s="336"/>
      <c r="N1757" s="336"/>
      <c r="S1757" s="336"/>
      <c r="V1757" s="336"/>
      <c r="W1757" s="336"/>
      <c r="X1757" s="336"/>
      <c r="Y1757" s="336"/>
      <c r="Z1757" s="336"/>
      <c r="AA1757" s="336"/>
      <c r="AB1757" s="336"/>
      <c r="AC1757" s="336"/>
    </row>
    <row r="1758" spans="4:29">
      <c r="D1758" s="336"/>
      <c r="G1758" s="336"/>
      <c r="H1758" s="336"/>
      <c r="I1758" s="336"/>
      <c r="J1758" s="336"/>
      <c r="K1758" s="336"/>
      <c r="L1758" s="336"/>
      <c r="M1758" s="336"/>
      <c r="N1758" s="336"/>
      <c r="S1758" s="336"/>
      <c r="V1758" s="336"/>
      <c r="W1758" s="336"/>
      <c r="X1758" s="336"/>
      <c r="Y1758" s="336"/>
      <c r="Z1758" s="336"/>
      <c r="AA1758" s="336"/>
      <c r="AB1758" s="336"/>
      <c r="AC1758" s="336"/>
    </row>
    <row r="1759" spans="4:29">
      <c r="D1759" s="336"/>
      <c r="G1759" s="336"/>
      <c r="H1759" s="336"/>
      <c r="I1759" s="336"/>
      <c r="J1759" s="336"/>
      <c r="K1759" s="336"/>
      <c r="L1759" s="336"/>
      <c r="M1759" s="336"/>
      <c r="N1759" s="336"/>
      <c r="S1759" s="336"/>
      <c r="V1759" s="336"/>
      <c r="W1759" s="336"/>
      <c r="X1759" s="336"/>
      <c r="Y1759" s="336"/>
      <c r="Z1759" s="336"/>
      <c r="AA1759" s="336"/>
      <c r="AB1759" s="336"/>
      <c r="AC1759" s="336"/>
    </row>
    <row r="1760" spans="4:29">
      <c r="D1760" s="336"/>
      <c r="G1760" s="336"/>
      <c r="H1760" s="336"/>
      <c r="I1760" s="336"/>
      <c r="J1760" s="336"/>
      <c r="K1760" s="336"/>
      <c r="L1760" s="336"/>
      <c r="M1760" s="336"/>
      <c r="N1760" s="336"/>
      <c r="S1760" s="336"/>
      <c r="V1760" s="336"/>
      <c r="W1760" s="336"/>
      <c r="X1760" s="336"/>
      <c r="Y1760" s="336"/>
      <c r="Z1760" s="336"/>
      <c r="AA1760" s="336"/>
      <c r="AB1760" s="336"/>
      <c r="AC1760" s="336"/>
    </row>
    <row r="1761" spans="4:29">
      <c r="D1761" s="336"/>
      <c r="G1761" s="336"/>
      <c r="H1761" s="336"/>
      <c r="I1761" s="336"/>
      <c r="J1761" s="336"/>
      <c r="K1761" s="336"/>
      <c r="L1761" s="336"/>
      <c r="M1761" s="336"/>
      <c r="N1761" s="336"/>
      <c r="S1761" s="336"/>
      <c r="V1761" s="336"/>
      <c r="W1761" s="336"/>
      <c r="X1761" s="336"/>
      <c r="Y1761" s="336"/>
      <c r="Z1761" s="336"/>
      <c r="AA1761" s="336"/>
      <c r="AB1761" s="336"/>
      <c r="AC1761" s="336"/>
    </row>
    <row r="1762" spans="4:29">
      <c r="D1762" s="336"/>
      <c r="G1762" s="336"/>
      <c r="H1762" s="336"/>
      <c r="I1762" s="336"/>
      <c r="J1762" s="336"/>
      <c r="K1762" s="336"/>
      <c r="L1762" s="336"/>
      <c r="M1762" s="336"/>
      <c r="N1762" s="336"/>
      <c r="S1762" s="336"/>
      <c r="V1762" s="336"/>
      <c r="W1762" s="336"/>
      <c r="X1762" s="336"/>
      <c r="Y1762" s="336"/>
      <c r="Z1762" s="336"/>
      <c r="AA1762" s="336"/>
      <c r="AB1762" s="336"/>
      <c r="AC1762" s="336"/>
    </row>
    <row r="1763" spans="4:29">
      <c r="D1763" s="336"/>
      <c r="G1763" s="336"/>
      <c r="H1763" s="336"/>
      <c r="I1763" s="336"/>
      <c r="J1763" s="336"/>
      <c r="K1763" s="336"/>
      <c r="L1763" s="336"/>
      <c r="M1763" s="336"/>
      <c r="N1763" s="336"/>
      <c r="S1763" s="336"/>
      <c r="V1763" s="336"/>
      <c r="W1763" s="336"/>
      <c r="X1763" s="336"/>
      <c r="Y1763" s="336"/>
      <c r="Z1763" s="336"/>
      <c r="AA1763" s="336"/>
      <c r="AB1763" s="336"/>
      <c r="AC1763" s="336"/>
    </row>
    <row r="1764" spans="4:29">
      <c r="D1764" s="336"/>
      <c r="G1764" s="336"/>
      <c r="H1764" s="336"/>
      <c r="I1764" s="336"/>
      <c r="J1764" s="336"/>
      <c r="K1764" s="336"/>
      <c r="L1764" s="336"/>
      <c r="M1764" s="336"/>
      <c r="N1764" s="336"/>
      <c r="S1764" s="336"/>
      <c r="V1764" s="336"/>
      <c r="W1764" s="336"/>
      <c r="X1764" s="336"/>
      <c r="Y1764" s="336"/>
      <c r="Z1764" s="336"/>
      <c r="AA1764" s="336"/>
      <c r="AB1764" s="336"/>
      <c r="AC1764" s="336"/>
    </row>
    <row r="1765" spans="4:29">
      <c r="D1765" s="336"/>
      <c r="G1765" s="336"/>
      <c r="H1765" s="336"/>
      <c r="I1765" s="336"/>
      <c r="J1765" s="336"/>
      <c r="K1765" s="336"/>
      <c r="L1765" s="336"/>
      <c r="M1765" s="336"/>
      <c r="N1765" s="336"/>
      <c r="S1765" s="336"/>
      <c r="V1765" s="336"/>
      <c r="W1765" s="336"/>
      <c r="X1765" s="336"/>
      <c r="Y1765" s="336"/>
      <c r="Z1765" s="336"/>
      <c r="AA1765" s="336"/>
      <c r="AB1765" s="336"/>
      <c r="AC1765" s="336"/>
    </row>
    <row r="1766" spans="4:29">
      <c r="D1766" s="336"/>
      <c r="G1766" s="336"/>
      <c r="H1766" s="336"/>
      <c r="I1766" s="336"/>
      <c r="J1766" s="336"/>
      <c r="K1766" s="336"/>
      <c r="L1766" s="336"/>
      <c r="M1766" s="336"/>
      <c r="N1766" s="336"/>
      <c r="S1766" s="336"/>
      <c r="V1766" s="336"/>
      <c r="W1766" s="336"/>
      <c r="X1766" s="336"/>
      <c r="Y1766" s="336"/>
      <c r="Z1766" s="336"/>
      <c r="AA1766" s="336"/>
      <c r="AB1766" s="336"/>
      <c r="AC1766" s="336"/>
    </row>
    <row r="1767" spans="4:29">
      <c r="D1767" s="336"/>
      <c r="G1767" s="336"/>
      <c r="H1767" s="336"/>
      <c r="I1767" s="336"/>
      <c r="J1767" s="336"/>
      <c r="K1767" s="336"/>
      <c r="L1767" s="336"/>
      <c r="M1767" s="336"/>
      <c r="N1767" s="336"/>
      <c r="S1767" s="336"/>
      <c r="V1767" s="336"/>
      <c r="W1767" s="336"/>
      <c r="X1767" s="336"/>
      <c r="Y1767" s="336"/>
      <c r="Z1767" s="336"/>
      <c r="AA1767" s="336"/>
      <c r="AB1767" s="336"/>
      <c r="AC1767" s="336"/>
    </row>
    <row r="1768" spans="4:29">
      <c r="D1768" s="336"/>
      <c r="G1768" s="336"/>
      <c r="H1768" s="336"/>
      <c r="I1768" s="336"/>
      <c r="J1768" s="336"/>
      <c r="K1768" s="336"/>
      <c r="L1768" s="336"/>
      <c r="M1768" s="336"/>
      <c r="N1768" s="336"/>
      <c r="S1768" s="336"/>
      <c r="V1768" s="336"/>
      <c r="W1768" s="336"/>
      <c r="X1768" s="336"/>
      <c r="Y1768" s="336"/>
      <c r="Z1768" s="336"/>
      <c r="AA1768" s="336"/>
      <c r="AB1768" s="336"/>
      <c r="AC1768" s="336"/>
    </row>
    <row r="1769" spans="4:29">
      <c r="D1769" s="336"/>
      <c r="G1769" s="336"/>
      <c r="H1769" s="336"/>
      <c r="I1769" s="336"/>
      <c r="J1769" s="336"/>
      <c r="K1769" s="336"/>
      <c r="L1769" s="336"/>
      <c r="M1769" s="336"/>
      <c r="N1769" s="336"/>
      <c r="S1769" s="336"/>
      <c r="V1769" s="336"/>
      <c r="W1769" s="336"/>
      <c r="X1769" s="336"/>
      <c r="Y1769" s="336"/>
      <c r="Z1769" s="336"/>
      <c r="AA1769" s="336"/>
      <c r="AB1769" s="336"/>
      <c r="AC1769" s="336"/>
    </row>
    <row r="1770" spans="4:29">
      <c r="D1770" s="336"/>
      <c r="G1770" s="336"/>
      <c r="H1770" s="336"/>
      <c r="I1770" s="336"/>
      <c r="J1770" s="336"/>
      <c r="K1770" s="336"/>
      <c r="L1770" s="336"/>
      <c r="M1770" s="336"/>
      <c r="N1770" s="336"/>
      <c r="S1770" s="336"/>
      <c r="V1770" s="336"/>
      <c r="W1770" s="336"/>
      <c r="X1770" s="336"/>
      <c r="Y1770" s="336"/>
      <c r="Z1770" s="336"/>
      <c r="AA1770" s="336"/>
      <c r="AB1770" s="336"/>
      <c r="AC1770" s="336"/>
    </row>
    <row r="1771" spans="4:29">
      <c r="D1771" s="336"/>
      <c r="G1771" s="336"/>
      <c r="H1771" s="336"/>
      <c r="I1771" s="336"/>
      <c r="J1771" s="336"/>
      <c r="K1771" s="336"/>
      <c r="L1771" s="336"/>
      <c r="M1771" s="336"/>
      <c r="N1771" s="336"/>
      <c r="S1771" s="336"/>
      <c r="V1771" s="336"/>
      <c r="W1771" s="336"/>
      <c r="X1771" s="336"/>
      <c r="Y1771" s="336"/>
      <c r="Z1771" s="336"/>
      <c r="AA1771" s="336"/>
      <c r="AB1771" s="336"/>
      <c r="AC1771" s="336"/>
    </row>
    <row r="1772" spans="4:29">
      <c r="D1772" s="336"/>
      <c r="G1772" s="336"/>
      <c r="H1772" s="336"/>
      <c r="I1772" s="336"/>
      <c r="J1772" s="336"/>
      <c r="K1772" s="336"/>
      <c r="L1772" s="336"/>
      <c r="M1772" s="336"/>
      <c r="N1772" s="336"/>
      <c r="S1772" s="336"/>
      <c r="V1772" s="336"/>
      <c r="W1772" s="336"/>
      <c r="X1772" s="336"/>
      <c r="Y1772" s="336"/>
      <c r="Z1772" s="336"/>
      <c r="AA1772" s="336"/>
      <c r="AB1772" s="336"/>
      <c r="AC1772" s="336"/>
    </row>
    <row r="1773" spans="4:29">
      <c r="D1773" s="336"/>
      <c r="G1773" s="336"/>
      <c r="H1773" s="336"/>
      <c r="I1773" s="336"/>
      <c r="J1773" s="336"/>
      <c r="K1773" s="336"/>
      <c r="L1773" s="336"/>
      <c r="M1773" s="336"/>
      <c r="N1773" s="336"/>
      <c r="S1773" s="336"/>
      <c r="V1773" s="336"/>
      <c r="W1773" s="336"/>
      <c r="X1773" s="336"/>
      <c r="Y1773" s="336"/>
      <c r="Z1773" s="336"/>
      <c r="AA1773" s="336"/>
      <c r="AB1773" s="336"/>
      <c r="AC1773" s="336"/>
    </row>
    <row r="1774" spans="4:29">
      <c r="D1774" s="336"/>
      <c r="G1774" s="336"/>
      <c r="H1774" s="336"/>
      <c r="I1774" s="336"/>
      <c r="J1774" s="336"/>
      <c r="K1774" s="336"/>
      <c r="L1774" s="336"/>
      <c r="M1774" s="336"/>
      <c r="N1774" s="336"/>
      <c r="S1774" s="336"/>
      <c r="V1774" s="336"/>
      <c r="W1774" s="336"/>
      <c r="X1774" s="336"/>
      <c r="Y1774" s="336"/>
      <c r="Z1774" s="336"/>
      <c r="AA1774" s="336"/>
      <c r="AB1774" s="336"/>
      <c r="AC1774" s="336"/>
    </row>
    <row r="1775" spans="4:29">
      <c r="D1775" s="336"/>
      <c r="G1775" s="336"/>
      <c r="H1775" s="336"/>
      <c r="I1775" s="336"/>
      <c r="J1775" s="336"/>
      <c r="K1775" s="336"/>
      <c r="L1775" s="336"/>
      <c r="M1775" s="336"/>
      <c r="N1775" s="336"/>
      <c r="S1775" s="336"/>
      <c r="V1775" s="336"/>
      <c r="W1775" s="336"/>
      <c r="X1775" s="336"/>
      <c r="Y1775" s="336"/>
      <c r="Z1775" s="336"/>
      <c r="AA1775" s="336"/>
      <c r="AB1775" s="336"/>
      <c r="AC1775" s="336"/>
    </row>
    <row r="1776" spans="4:29">
      <c r="D1776" s="336"/>
      <c r="G1776" s="336"/>
      <c r="H1776" s="336"/>
      <c r="I1776" s="336"/>
      <c r="J1776" s="336"/>
      <c r="K1776" s="336"/>
      <c r="L1776" s="336"/>
      <c r="M1776" s="336"/>
      <c r="N1776" s="336"/>
      <c r="S1776" s="336"/>
      <c r="V1776" s="336"/>
      <c r="W1776" s="336"/>
      <c r="X1776" s="336"/>
      <c r="Y1776" s="336"/>
      <c r="Z1776" s="336"/>
      <c r="AA1776" s="336"/>
      <c r="AB1776" s="336"/>
      <c r="AC1776" s="336"/>
    </row>
    <row r="1777" spans="4:29">
      <c r="D1777" s="336"/>
      <c r="G1777" s="336"/>
      <c r="H1777" s="336"/>
      <c r="I1777" s="336"/>
      <c r="J1777" s="336"/>
      <c r="K1777" s="336"/>
      <c r="L1777" s="336"/>
      <c r="M1777" s="336"/>
      <c r="N1777" s="336"/>
      <c r="S1777" s="336"/>
      <c r="V1777" s="336"/>
      <c r="W1777" s="336"/>
      <c r="X1777" s="336"/>
      <c r="Y1777" s="336"/>
      <c r="Z1777" s="336"/>
      <c r="AA1777" s="336"/>
      <c r="AB1777" s="336"/>
      <c r="AC1777" s="336"/>
    </row>
    <row r="1778" spans="4:29">
      <c r="D1778" s="336"/>
      <c r="G1778" s="336"/>
      <c r="H1778" s="336"/>
      <c r="I1778" s="336"/>
      <c r="J1778" s="336"/>
      <c r="K1778" s="336"/>
      <c r="L1778" s="336"/>
      <c r="M1778" s="336"/>
      <c r="N1778" s="336"/>
      <c r="S1778" s="336"/>
      <c r="V1778" s="336"/>
      <c r="W1778" s="336"/>
      <c r="X1778" s="336"/>
      <c r="Y1778" s="336"/>
      <c r="Z1778" s="336"/>
      <c r="AA1778" s="336"/>
      <c r="AB1778" s="336"/>
      <c r="AC1778" s="336"/>
    </row>
    <row r="1779" spans="4:29">
      <c r="D1779" s="336"/>
      <c r="G1779" s="336"/>
      <c r="H1779" s="336"/>
      <c r="I1779" s="336"/>
      <c r="J1779" s="336"/>
      <c r="K1779" s="336"/>
      <c r="L1779" s="336"/>
      <c r="M1779" s="336"/>
      <c r="N1779" s="336"/>
      <c r="S1779" s="336"/>
      <c r="V1779" s="336"/>
      <c r="W1779" s="336"/>
      <c r="X1779" s="336"/>
      <c r="Y1779" s="336"/>
      <c r="Z1779" s="336"/>
      <c r="AA1779" s="336"/>
      <c r="AB1779" s="336"/>
      <c r="AC1779" s="336"/>
    </row>
    <row r="1780" spans="4:29">
      <c r="D1780" s="336"/>
      <c r="G1780" s="336"/>
      <c r="H1780" s="336"/>
      <c r="I1780" s="336"/>
      <c r="J1780" s="336"/>
      <c r="K1780" s="336"/>
      <c r="L1780" s="336"/>
      <c r="M1780" s="336"/>
      <c r="N1780" s="336"/>
      <c r="S1780" s="336"/>
      <c r="V1780" s="336"/>
      <c r="W1780" s="336"/>
      <c r="X1780" s="336"/>
      <c r="Y1780" s="336"/>
      <c r="Z1780" s="336"/>
      <c r="AA1780" s="336"/>
      <c r="AB1780" s="336"/>
      <c r="AC1780" s="336"/>
    </row>
    <row r="1781" spans="4:29">
      <c r="D1781" s="336"/>
      <c r="G1781" s="336"/>
      <c r="H1781" s="336"/>
      <c r="I1781" s="336"/>
      <c r="J1781" s="336"/>
      <c r="K1781" s="336"/>
      <c r="L1781" s="336"/>
      <c r="M1781" s="336"/>
      <c r="N1781" s="336"/>
      <c r="S1781" s="336"/>
      <c r="V1781" s="336"/>
      <c r="W1781" s="336"/>
      <c r="X1781" s="336"/>
      <c r="Y1781" s="336"/>
      <c r="Z1781" s="336"/>
      <c r="AA1781" s="336"/>
      <c r="AB1781" s="336"/>
      <c r="AC1781" s="336"/>
    </row>
    <row r="1782" spans="4:29">
      <c r="D1782" s="336"/>
      <c r="G1782" s="336"/>
      <c r="H1782" s="336"/>
      <c r="I1782" s="336"/>
      <c r="J1782" s="336"/>
      <c r="K1782" s="336"/>
      <c r="L1782" s="336"/>
      <c r="M1782" s="336"/>
      <c r="N1782" s="336"/>
      <c r="S1782" s="336"/>
      <c r="V1782" s="336"/>
      <c r="W1782" s="336"/>
      <c r="X1782" s="336"/>
      <c r="Y1782" s="336"/>
      <c r="Z1782" s="336"/>
      <c r="AA1782" s="336"/>
      <c r="AB1782" s="336"/>
      <c r="AC1782" s="336"/>
    </row>
    <row r="1783" spans="4:29">
      <c r="D1783" s="336"/>
      <c r="G1783" s="336"/>
      <c r="H1783" s="336"/>
      <c r="I1783" s="336"/>
      <c r="J1783" s="336"/>
      <c r="K1783" s="336"/>
      <c r="L1783" s="336"/>
      <c r="M1783" s="336"/>
      <c r="N1783" s="336"/>
      <c r="S1783" s="336"/>
      <c r="V1783" s="336"/>
      <c r="W1783" s="336"/>
      <c r="X1783" s="336"/>
      <c r="Y1783" s="336"/>
      <c r="Z1783" s="336"/>
      <c r="AA1783" s="336"/>
      <c r="AB1783" s="336"/>
      <c r="AC1783" s="336"/>
    </row>
    <row r="1784" spans="4:29">
      <c r="D1784" s="336"/>
      <c r="G1784" s="336"/>
      <c r="H1784" s="336"/>
      <c r="I1784" s="336"/>
      <c r="J1784" s="336"/>
      <c r="K1784" s="336"/>
      <c r="L1784" s="336"/>
      <c r="M1784" s="336"/>
      <c r="N1784" s="336"/>
      <c r="S1784" s="336"/>
      <c r="V1784" s="336"/>
      <c r="W1784" s="336"/>
      <c r="X1784" s="336"/>
      <c r="Y1784" s="336"/>
      <c r="Z1784" s="336"/>
      <c r="AA1784" s="336"/>
      <c r="AB1784" s="336"/>
      <c r="AC1784" s="336"/>
    </row>
    <row r="1785" spans="4:29">
      <c r="D1785" s="336"/>
      <c r="G1785" s="336"/>
      <c r="H1785" s="336"/>
      <c r="I1785" s="336"/>
      <c r="J1785" s="336"/>
      <c r="K1785" s="336"/>
      <c r="L1785" s="336"/>
      <c r="M1785" s="336"/>
      <c r="N1785" s="336"/>
      <c r="S1785" s="336"/>
      <c r="V1785" s="336"/>
      <c r="W1785" s="336"/>
      <c r="X1785" s="336"/>
      <c r="Y1785" s="336"/>
      <c r="Z1785" s="336"/>
      <c r="AA1785" s="336"/>
      <c r="AB1785" s="336"/>
      <c r="AC1785" s="336"/>
    </row>
    <row r="1786" spans="4:29">
      <c r="D1786" s="336"/>
      <c r="G1786" s="336"/>
      <c r="H1786" s="336"/>
      <c r="I1786" s="336"/>
      <c r="J1786" s="336"/>
      <c r="K1786" s="336"/>
      <c r="L1786" s="336"/>
      <c r="M1786" s="336"/>
      <c r="N1786" s="336"/>
      <c r="S1786" s="336"/>
      <c r="V1786" s="336"/>
      <c r="W1786" s="336"/>
      <c r="X1786" s="336"/>
      <c r="Y1786" s="336"/>
      <c r="Z1786" s="336"/>
      <c r="AA1786" s="336"/>
      <c r="AB1786" s="336"/>
      <c r="AC1786" s="336"/>
    </row>
    <row r="1787" spans="4:29">
      <c r="D1787" s="336"/>
      <c r="G1787" s="336"/>
      <c r="H1787" s="336"/>
      <c r="I1787" s="336"/>
      <c r="J1787" s="336"/>
      <c r="K1787" s="336"/>
      <c r="L1787" s="336"/>
      <c r="M1787" s="336"/>
      <c r="N1787" s="336"/>
      <c r="S1787" s="336"/>
      <c r="V1787" s="336"/>
      <c r="W1787" s="336"/>
      <c r="X1787" s="336"/>
      <c r="Y1787" s="336"/>
      <c r="Z1787" s="336"/>
      <c r="AA1787" s="336"/>
      <c r="AB1787" s="336"/>
      <c r="AC1787" s="336"/>
    </row>
    <row r="1788" spans="4:29">
      <c r="D1788" s="336"/>
      <c r="G1788" s="336"/>
      <c r="H1788" s="336"/>
      <c r="I1788" s="336"/>
      <c r="J1788" s="336"/>
      <c r="K1788" s="336"/>
      <c r="L1788" s="336"/>
      <c r="M1788" s="336"/>
      <c r="N1788" s="336"/>
      <c r="S1788" s="336"/>
      <c r="V1788" s="336"/>
      <c r="W1788" s="336"/>
      <c r="X1788" s="336"/>
      <c r="Y1788" s="336"/>
      <c r="Z1788" s="336"/>
      <c r="AA1788" s="336"/>
      <c r="AB1788" s="336"/>
      <c r="AC1788" s="336"/>
    </row>
    <row r="1789" spans="4:29">
      <c r="D1789" s="336"/>
      <c r="G1789" s="336"/>
      <c r="H1789" s="336"/>
      <c r="I1789" s="336"/>
      <c r="J1789" s="336"/>
      <c r="K1789" s="336"/>
      <c r="L1789" s="336"/>
      <c r="M1789" s="336"/>
      <c r="N1789" s="336"/>
      <c r="S1789" s="336"/>
      <c r="V1789" s="336"/>
      <c r="W1789" s="336"/>
      <c r="X1789" s="336"/>
      <c r="Y1789" s="336"/>
      <c r="Z1789" s="336"/>
      <c r="AA1789" s="336"/>
      <c r="AB1789" s="336"/>
      <c r="AC1789" s="336"/>
    </row>
    <row r="1790" spans="4:29">
      <c r="D1790" s="336"/>
      <c r="G1790" s="336"/>
      <c r="H1790" s="336"/>
      <c r="I1790" s="336"/>
      <c r="J1790" s="336"/>
      <c r="K1790" s="336"/>
      <c r="L1790" s="336"/>
      <c r="M1790" s="336"/>
      <c r="N1790" s="336"/>
      <c r="S1790" s="336"/>
      <c r="V1790" s="336"/>
      <c r="W1790" s="336"/>
      <c r="X1790" s="336"/>
      <c r="Y1790" s="336"/>
      <c r="Z1790" s="336"/>
      <c r="AA1790" s="336"/>
      <c r="AB1790" s="336"/>
      <c r="AC1790" s="336"/>
    </row>
    <row r="1791" spans="4:29">
      <c r="D1791" s="336"/>
      <c r="G1791" s="336"/>
      <c r="H1791" s="336"/>
      <c r="I1791" s="336"/>
      <c r="J1791" s="336"/>
      <c r="K1791" s="336"/>
      <c r="L1791" s="336"/>
      <c r="M1791" s="336"/>
      <c r="N1791" s="336"/>
      <c r="S1791" s="336"/>
      <c r="V1791" s="336"/>
      <c r="W1791" s="336"/>
      <c r="X1791" s="336"/>
      <c r="Y1791" s="336"/>
      <c r="Z1791" s="336"/>
      <c r="AA1791" s="336"/>
      <c r="AB1791" s="336"/>
      <c r="AC1791" s="336"/>
    </row>
    <row r="1792" spans="4:29">
      <c r="D1792" s="336"/>
      <c r="G1792" s="336"/>
      <c r="H1792" s="336"/>
      <c r="I1792" s="336"/>
      <c r="J1792" s="336"/>
      <c r="K1792" s="336"/>
      <c r="L1792" s="336"/>
      <c r="M1792" s="336"/>
      <c r="N1792" s="336"/>
      <c r="S1792" s="336"/>
      <c r="V1792" s="336"/>
      <c r="W1792" s="336"/>
      <c r="X1792" s="336"/>
      <c r="Y1792" s="336"/>
      <c r="Z1792" s="336"/>
      <c r="AA1792" s="336"/>
      <c r="AB1792" s="336"/>
      <c r="AC1792" s="336"/>
    </row>
    <row r="1793" spans="4:29">
      <c r="D1793" s="336"/>
      <c r="G1793" s="336"/>
      <c r="H1793" s="336"/>
      <c r="I1793" s="336"/>
      <c r="J1793" s="336"/>
      <c r="K1793" s="336"/>
      <c r="L1793" s="336"/>
      <c r="M1793" s="336"/>
      <c r="N1793" s="336"/>
      <c r="S1793" s="336"/>
      <c r="V1793" s="336"/>
      <c r="W1793" s="336"/>
      <c r="X1793" s="336"/>
      <c r="Y1793" s="336"/>
      <c r="Z1793" s="336"/>
      <c r="AA1793" s="336"/>
      <c r="AB1793" s="336"/>
      <c r="AC1793" s="336"/>
    </row>
    <row r="1794" spans="4:29">
      <c r="D1794" s="336"/>
      <c r="G1794" s="336"/>
      <c r="H1794" s="336"/>
      <c r="I1794" s="336"/>
      <c r="J1794" s="336"/>
      <c r="K1794" s="336"/>
      <c r="L1794" s="336"/>
      <c r="M1794" s="336"/>
      <c r="N1794" s="336"/>
      <c r="S1794" s="336"/>
      <c r="V1794" s="336"/>
      <c r="W1794" s="336"/>
      <c r="X1794" s="336"/>
      <c r="Y1794" s="336"/>
      <c r="Z1794" s="336"/>
      <c r="AA1794" s="336"/>
      <c r="AB1794" s="336"/>
      <c r="AC1794" s="336"/>
    </row>
    <row r="1795" spans="4:29">
      <c r="D1795" s="336"/>
      <c r="G1795" s="336"/>
      <c r="H1795" s="336"/>
      <c r="I1795" s="336"/>
      <c r="J1795" s="336"/>
      <c r="K1795" s="336"/>
      <c r="L1795" s="336"/>
      <c r="M1795" s="336"/>
      <c r="N1795" s="336"/>
      <c r="S1795" s="336"/>
      <c r="V1795" s="336"/>
      <c r="W1795" s="336"/>
      <c r="X1795" s="336"/>
      <c r="Y1795" s="336"/>
      <c r="Z1795" s="336"/>
      <c r="AA1795" s="336"/>
      <c r="AB1795" s="336"/>
      <c r="AC1795" s="336"/>
    </row>
    <row r="1796" spans="4:29">
      <c r="D1796" s="336"/>
      <c r="G1796" s="336"/>
      <c r="H1796" s="336"/>
      <c r="I1796" s="336"/>
      <c r="J1796" s="336"/>
      <c r="K1796" s="336"/>
      <c r="L1796" s="336"/>
      <c r="M1796" s="336"/>
      <c r="N1796" s="336"/>
      <c r="S1796" s="336"/>
      <c r="V1796" s="336"/>
      <c r="W1796" s="336"/>
      <c r="X1796" s="336"/>
      <c r="Y1796" s="336"/>
      <c r="Z1796" s="336"/>
      <c r="AA1796" s="336"/>
      <c r="AB1796" s="336"/>
      <c r="AC1796" s="336"/>
    </row>
    <row r="1797" spans="4:29">
      <c r="D1797" s="336"/>
      <c r="G1797" s="336"/>
      <c r="H1797" s="336"/>
      <c r="I1797" s="336"/>
      <c r="J1797" s="336"/>
      <c r="K1797" s="336"/>
      <c r="L1797" s="336"/>
      <c r="M1797" s="336"/>
      <c r="N1797" s="336"/>
      <c r="S1797" s="336"/>
      <c r="V1797" s="336"/>
      <c r="W1797" s="336"/>
      <c r="X1797" s="336"/>
      <c r="Y1797" s="336"/>
      <c r="Z1797" s="336"/>
      <c r="AA1797" s="336"/>
      <c r="AB1797" s="336"/>
      <c r="AC1797" s="336"/>
    </row>
    <row r="1798" spans="4:29">
      <c r="D1798" s="336"/>
      <c r="G1798" s="336"/>
      <c r="H1798" s="336"/>
      <c r="I1798" s="336"/>
      <c r="J1798" s="336"/>
      <c r="K1798" s="336"/>
      <c r="L1798" s="336"/>
      <c r="M1798" s="336"/>
      <c r="N1798" s="336"/>
      <c r="S1798" s="336"/>
      <c r="V1798" s="336"/>
      <c r="W1798" s="336"/>
      <c r="X1798" s="336"/>
      <c r="Y1798" s="336"/>
      <c r="Z1798" s="336"/>
      <c r="AA1798" s="336"/>
      <c r="AB1798" s="336"/>
      <c r="AC1798" s="336"/>
    </row>
    <row r="1799" spans="4:29">
      <c r="D1799" s="336"/>
      <c r="G1799" s="336"/>
      <c r="H1799" s="336"/>
      <c r="I1799" s="336"/>
      <c r="J1799" s="336"/>
      <c r="K1799" s="336"/>
      <c r="L1799" s="336"/>
      <c r="M1799" s="336"/>
      <c r="N1799" s="336"/>
      <c r="S1799" s="336"/>
      <c r="V1799" s="336"/>
      <c r="W1799" s="336"/>
      <c r="X1799" s="336"/>
      <c r="Y1799" s="336"/>
      <c r="Z1799" s="336"/>
      <c r="AA1799" s="336"/>
      <c r="AB1799" s="336"/>
      <c r="AC1799" s="336"/>
    </row>
    <row r="1800" spans="4:29">
      <c r="D1800" s="336"/>
      <c r="G1800" s="336"/>
      <c r="H1800" s="336"/>
      <c r="I1800" s="336"/>
      <c r="J1800" s="336"/>
      <c r="K1800" s="336"/>
      <c r="L1800" s="336"/>
      <c r="M1800" s="336"/>
      <c r="N1800" s="336"/>
      <c r="S1800" s="336"/>
      <c r="V1800" s="336"/>
      <c r="W1800" s="336"/>
      <c r="X1800" s="336"/>
      <c r="Y1800" s="336"/>
      <c r="Z1800" s="336"/>
      <c r="AA1800" s="336"/>
      <c r="AB1800" s="336"/>
      <c r="AC1800" s="336"/>
    </row>
    <row r="1801" spans="4:29">
      <c r="D1801" s="336"/>
      <c r="G1801" s="336"/>
      <c r="H1801" s="336"/>
      <c r="I1801" s="336"/>
      <c r="J1801" s="336"/>
      <c r="K1801" s="336"/>
      <c r="L1801" s="336"/>
      <c r="M1801" s="336"/>
      <c r="N1801" s="336"/>
      <c r="S1801" s="336"/>
      <c r="V1801" s="336"/>
      <c r="W1801" s="336"/>
      <c r="X1801" s="336"/>
      <c r="Y1801" s="336"/>
      <c r="Z1801" s="336"/>
      <c r="AA1801" s="336"/>
      <c r="AB1801" s="336"/>
      <c r="AC1801" s="336"/>
    </row>
    <row r="1802" spans="4:29">
      <c r="D1802" s="336"/>
      <c r="G1802" s="336"/>
      <c r="H1802" s="336"/>
      <c r="I1802" s="336"/>
      <c r="J1802" s="336"/>
      <c r="K1802" s="336"/>
      <c r="L1802" s="336"/>
      <c r="M1802" s="336"/>
      <c r="N1802" s="336"/>
      <c r="S1802" s="336"/>
      <c r="V1802" s="336"/>
      <c r="W1802" s="336"/>
      <c r="X1802" s="336"/>
      <c r="Y1802" s="336"/>
      <c r="Z1802" s="336"/>
      <c r="AA1802" s="336"/>
      <c r="AB1802" s="336"/>
      <c r="AC1802" s="336"/>
    </row>
    <row r="1803" spans="4:29">
      <c r="D1803" s="336"/>
      <c r="G1803" s="336"/>
      <c r="H1803" s="336"/>
      <c r="I1803" s="336"/>
      <c r="J1803" s="336"/>
      <c r="K1803" s="336"/>
      <c r="L1803" s="336"/>
      <c r="M1803" s="336"/>
      <c r="N1803" s="336"/>
      <c r="S1803" s="336"/>
      <c r="V1803" s="336"/>
      <c r="W1803" s="336"/>
      <c r="X1803" s="336"/>
      <c r="Y1803" s="336"/>
      <c r="Z1803" s="336"/>
      <c r="AA1803" s="336"/>
      <c r="AB1803" s="336"/>
      <c r="AC1803" s="336"/>
    </row>
    <row r="1804" spans="4:29">
      <c r="D1804" s="336"/>
      <c r="G1804" s="336"/>
      <c r="H1804" s="336"/>
      <c r="I1804" s="336"/>
      <c r="J1804" s="336"/>
      <c r="K1804" s="336"/>
      <c r="L1804" s="336"/>
      <c r="M1804" s="336"/>
      <c r="N1804" s="336"/>
      <c r="S1804" s="336"/>
      <c r="V1804" s="336"/>
      <c r="W1804" s="336"/>
      <c r="X1804" s="336"/>
      <c r="Y1804" s="336"/>
      <c r="Z1804" s="336"/>
      <c r="AA1804" s="336"/>
      <c r="AB1804" s="336"/>
      <c r="AC1804" s="336"/>
    </row>
    <row r="1805" spans="4:29">
      <c r="D1805" s="336"/>
      <c r="G1805" s="336"/>
      <c r="H1805" s="336"/>
      <c r="I1805" s="336"/>
      <c r="J1805" s="336"/>
      <c r="K1805" s="336"/>
      <c r="L1805" s="336"/>
      <c r="M1805" s="336"/>
      <c r="N1805" s="336"/>
      <c r="S1805" s="336"/>
      <c r="V1805" s="336"/>
      <c r="W1805" s="336"/>
      <c r="X1805" s="336"/>
      <c r="Y1805" s="336"/>
      <c r="Z1805" s="336"/>
      <c r="AA1805" s="336"/>
      <c r="AB1805" s="336"/>
      <c r="AC1805" s="336"/>
    </row>
    <row r="1806" spans="4:29">
      <c r="D1806" s="336"/>
      <c r="G1806" s="336"/>
      <c r="H1806" s="336"/>
      <c r="I1806" s="336"/>
      <c r="J1806" s="336"/>
      <c r="K1806" s="336"/>
      <c r="L1806" s="336"/>
      <c r="M1806" s="336"/>
      <c r="N1806" s="336"/>
      <c r="S1806" s="336"/>
      <c r="V1806" s="336"/>
      <c r="W1806" s="336"/>
      <c r="X1806" s="336"/>
      <c r="Y1806" s="336"/>
      <c r="Z1806" s="336"/>
      <c r="AA1806" s="336"/>
      <c r="AB1806" s="336"/>
      <c r="AC1806" s="336"/>
    </row>
    <row r="1807" spans="4:29">
      <c r="D1807" s="336"/>
      <c r="G1807" s="336"/>
      <c r="H1807" s="336"/>
      <c r="I1807" s="336"/>
      <c r="J1807" s="336"/>
      <c r="K1807" s="336"/>
      <c r="L1807" s="336"/>
      <c r="M1807" s="336"/>
      <c r="N1807" s="336"/>
      <c r="S1807" s="336"/>
      <c r="V1807" s="336"/>
      <c r="W1807" s="336"/>
      <c r="X1807" s="336"/>
      <c r="Y1807" s="336"/>
      <c r="Z1807" s="336"/>
      <c r="AA1807" s="336"/>
      <c r="AB1807" s="336"/>
      <c r="AC1807" s="336"/>
    </row>
    <row r="1808" spans="4:29">
      <c r="D1808" s="336"/>
      <c r="G1808" s="336"/>
      <c r="H1808" s="336"/>
      <c r="I1808" s="336"/>
      <c r="J1808" s="336"/>
      <c r="K1808" s="336"/>
      <c r="L1808" s="336"/>
      <c r="M1808" s="336"/>
      <c r="N1808" s="336"/>
      <c r="S1808" s="336"/>
      <c r="V1808" s="336"/>
      <c r="W1808" s="336"/>
      <c r="X1808" s="336"/>
      <c r="Y1808" s="336"/>
      <c r="Z1808" s="336"/>
      <c r="AA1808" s="336"/>
      <c r="AB1808" s="336"/>
      <c r="AC1808" s="336"/>
    </row>
    <row r="1809" spans="4:29">
      <c r="D1809" s="336"/>
      <c r="G1809" s="336"/>
      <c r="H1809" s="336"/>
      <c r="I1809" s="336"/>
      <c r="J1809" s="336"/>
      <c r="K1809" s="336"/>
      <c r="L1809" s="336"/>
      <c r="M1809" s="336"/>
      <c r="N1809" s="336"/>
      <c r="S1809" s="336"/>
      <c r="V1809" s="336"/>
      <c r="W1809" s="336"/>
      <c r="X1809" s="336"/>
      <c r="Y1809" s="336"/>
      <c r="Z1809" s="336"/>
      <c r="AA1809" s="336"/>
      <c r="AB1809" s="336"/>
      <c r="AC1809" s="336"/>
    </row>
    <row r="1810" spans="4:29">
      <c r="D1810" s="336"/>
      <c r="G1810" s="336"/>
      <c r="H1810" s="336"/>
      <c r="I1810" s="336"/>
      <c r="J1810" s="336"/>
      <c r="K1810" s="336"/>
      <c r="L1810" s="336"/>
      <c r="M1810" s="336"/>
      <c r="N1810" s="336"/>
      <c r="S1810" s="336"/>
      <c r="V1810" s="336"/>
      <c r="W1810" s="336"/>
      <c r="X1810" s="336"/>
      <c r="Y1810" s="336"/>
      <c r="Z1810" s="336"/>
      <c r="AA1810" s="336"/>
      <c r="AB1810" s="336"/>
      <c r="AC1810" s="336"/>
    </row>
    <row r="1811" spans="4:29">
      <c r="D1811" s="336"/>
      <c r="G1811" s="336"/>
      <c r="H1811" s="336"/>
      <c r="I1811" s="336"/>
      <c r="J1811" s="336"/>
      <c r="K1811" s="336"/>
      <c r="L1811" s="336"/>
      <c r="M1811" s="336"/>
      <c r="N1811" s="336"/>
      <c r="S1811" s="336"/>
      <c r="V1811" s="336"/>
      <c r="W1811" s="336"/>
      <c r="X1811" s="336"/>
      <c r="Y1811" s="336"/>
      <c r="Z1811" s="336"/>
      <c r="AA1811" s="336"/>
      <c r="AB1811" s="336"/>
      <c r="AC1811" s="336"/>
    </row>
    <row r="1812" spans="4:29">
      <c r="D1812" s="336"/>
      <c r="G1812" s="336"/>
      <c r="H1812" s="336"/>
      <c r="I1812" s="336"/>
      <c r="J1812" s="336"/>
      <c r="K1812" s="336"/>
      <c r="L1812" s="336"/>
      <c r="M1812" s="336"/>
      <c r="N1812" s="336"/>
      <c r="S1812" s="336"/>
      <c r="V1812" s="336"/>
      <c r="W1812" s="336"/>
      <c r="X1812" s="336"/>
      <c r="Y1812" s="336"/>
      <c r="Z1812" s="336"/>
      <c r="AA1812" s="336"/>
      <c r="AB1812" s="336"/>
      <c r="AC1812" s="336"/>
    </row>
    <row r="1813" spans="4:29">
      <c r="D1813" s="336"/>
      <c r="G1813" s="336"/>
      <c r="H1813" s="336"/>
      <c r="I1813" s="336"/>
      <c r="J1813" s="336"/>
      <c r="K1813" s="336"/>
      <c r="L1813" s="336"/>
      <c r="M1813" s="336"/>
      <c r="N1813" s="336"/>
      <c r="S1813" s="336"/>
      <c r="V1813" s="336"/>
      <c r="W1813" s="336"/>
      <c r="X1813" s="336"/>
      <c r="Y1813" s="336"/>
      <c r="Z1813" s="336"/>
      <c r="AA1813" s="336"/>
      <c r="AB1813" s="336"/>
      <c r="AC1813" s="336"/>
    </row>
    <row r="1814" spans="4:29">
      <c r="D1814" s="336"/>
      <c r="G1814" s="336"/>
      <c r="H1814" s="336"/>
      <c r="I1814" s="336"/>
      <c r="J1814" s="336"/>
      <c r="K1814" s="336"/>
      <c r="L1814" s="336"/>
      <c r="M1814" s="336"/>
      <c r="N1814" s="336"/>
      <c r="S1814" s="336"/>
      <c r="V1814" s="336"/>
      <c r="W1814" s="336"/>
      <c r="X1814" s="336"/>
      <c r="Y1814" s="336"/>
      <c r="Z1814" s="336"/>
      <c r="AA1814" s="336"/>
      <c r="AB1814" s="336"/>
      <c r="AC1814" s="336"/>
    </row>
    <row r="1815" spans="4:29">
      <c r="D1815" s="336"/>
      <c r="G1815" s="336"/>
      <c r="H1815" s="336"/>
      <c r="I1815" s="336"/>
      <c r="J1815" s="336"/>
      <c r="K1815" s="336"/>
      <c r="L1815" s="336"/>
      <c r="M1815" s="336"/>
      <c r="N1815" s="336"/>
      <c r="S1815" s="336"/>
      <c r="V1815" s="336"/>
      <c r="W1815" s="336"/>
      <c r="X1815" s="336"/>
      <c r="Y1815" s="336"/>
      <c r="Z1815" s="336"/>
      <c r="AA1815" s="336"/>
      <c r="AB1815" s="336"/>
      <c r="AC1815" s="336"/>
    </row>
    <row r="1816" spans="4:29">
      <c r="D1816" s="336"/>
      <c r="G1816" s="336"/>
      <c r="H1816" s="336"/>
      <c r="I1816" s="336"/>
      <c r="J1816" s="336"/>
      <c r="K1816" s="336"/>
      <c r="L1816" s="336"/>
      <c r="M1816" s="336"/>
      <c r="N1816" s="336"/>
      <c r="S1816" s="336"/>
      <c r="V1816" s="336"/>
      <c r="W1816" s="336"/>
      <c r="X1816" s="336"/>
      <c r="Y1816" s="336"/>
      <c r="Z1816" s="336"/>
      <c r="AA1816" s="336"/>
      <c r="AB1816" s="336"/>
      <c r="AC1816" s="336"/>
    </row>
    <row r="1817" spans="4:29">
      <c r="D1817" s="336"/>
      <c r="G1817" s="336"/>
      <c r="H1817" s="336"/>
      <c r="I1817" s="336"/>
      <c r="J1817" s="336"/>
      <c r="K1817" s="336"/>
      <c r="L1817" s="336"/>
      <c r="M1817" s="336"/>
      <c r="N1817" s="336"/>
      <c r="S1817" s="336"/>
      <c r="V1817" s="336"/>
      <c r="W1817" s="336"/>
      <c r="X1817" s="336"/>
      <c r="Y1817" s="336"/>
      <c r="Z1817" s="336"/>
      <c r="AA1817" s="336"/>
      <c r="AB1817" s="336"/>
      <c r="AC1817" s="336"/>
    </row>
    <row r="1818" spans="4:29">
      <c r="D1818" s="336"/>
      <c r="G1818" s="336"/>
      <c r="H1818" s="336"/>
      <c r="I1818" s="336"/>
      <c r="J1818" s="336"/>
      <c r="K1818" s="336"/>
      <c r="L1818" s="336"/>
      <c r="M1818" s="336"/>
      <c r="N1818" s="336"/>
      <c r="S1818" s="336"/>
      <c r="V1818" s="336"/>
      <c r="W1818" s="336"/>
      <c r="X1818" s="336"/>
      <c r="Y1818" s="336"/>
      <c r="Z1818" s="336"/>
      <c r="AA1818" s="336"/>
      <c r="AB1818" s="336"/>
      <c r="AC1818" s="336"/>
    </row>
    <row r="1819" spans="4:29">
      <c r="D1819" s="336"/>
      <c r="G1819" s="336"/>
      <c r="H1819" s="336"/>
      <c r="I1819" s="336"/>
      <c r="J1819" s="336"/>
      <c r="K1819" s="336"/>
      <c r="L1819" s="336"/>
      <c r="M1819" s="336"/>
      <c r="N1819" s="336"/>
      <c r="S1819" s="336"/>
      <c r="V1819" s="336"/>
      <c r="W1819" s="336"/>
      <c r="X1819" s="336"/>
      <c r="Y1819" s="336"/>
      <c r="Z1819" s="336"/>
      <c r="AA1819" s="336"/>
      <c r="AB1819" s="336"/>
      <c r="AC1819" s="336"/>
    </row>
    <row r="1820" spans="4:29">
      <c r="D1820" s="336"/>
      <c r="G1820" s="336"/>
      <c r="H1820" s="336"/>
      <c r="I1820" s="336"/>
      <c r="J1820" s="336"/>
      <c r="K1820" s="336"/>
      <c r="L1820" s="336"/>
      <c r="M1820" s="336"/>
      <c r="N1820" s="336"/>
      <c r="S1820" s="336"/>
      <c r="V1820" s="336"/>
      <c r="W1820" s="336"/>
      <c r="X1820" s="336"/>
      <c r="Y1820" s="336"/>
      <c r="Z1820" s="336"/>
      <c r="AA1820" s="336"/>
      <c r="AB1820" s="336"/>
      <c r="AC1820" s="336"/>
    </row>
    <row r="1821" spans="4:29">
      <c r="D1821" s="336"/>
      <c r="G1821" s="336"/>
      <c r="H1821" s="336"/>
      <c r="I1821" s="336"/>
      <c r="J1821" s="336"/>
      <c r="K1821" s="336"/>
      <c r="L1821" s="336"/>
      <c r="M1821" s="336"/>
      <c r="N1821" s="336"/>
      <c r="S1821" s="336"/>
      <c r="V1821" s="336"/>
      <c r="W1821" s="336"/>
      <c r="X1821" s="336"/>
      <c r="Y1821" s="336"/>
      <c r="Z1821" s="336"/>
      <c r="AA1821" s="336"/>
      <c r="AB1821" s="336"/>
      <c r="AC1821" s="336"/>
    </row>
    <row r="1822" spans="4:29">
      <c r="D1822" s="336"/>
      <c r="G1822" s="336"/>
      <c r="H1822" s="336"/>
      <c r="I1822" s="336"/>
      <c r="J1822" s="336"/>
      <c r="K1822" s="336"/>
      <c r="L1822" s="336"/>
      <c r="M1822" s="336"/>
      <c r="N1822" s="336"/>
      <c r="S1822" s="336"/>
      <c r="V1822" s="336"/>
      <c r="W1822" s="336"/>
      <c r="X1822" s="336"/>
      <c r="Y1822" s="336"/>
      <c r="Z1822" s="336"/>
      <c r="AA1822" s="336"/>
      <c r="AB1822" s="336"/>
      <c r="AC1822" s="336"/>
    </row>
    <row r="1823" spans="4:29">
      <c r="D1823" s="336"/>
      <c r="G1823" s="336"/>
      <c r="H1823" s="336"/>
      <c r="I1823" s="336"/>
      <c r="J1823" s="336"/>
      <c r="K1823" s="336"/>
      <c r="L1823" s="336"/>
      <c r="M1823" s="336"/>
      <c r="N1823" s="336"/>
      <c r="S1823" s="336"/>
      <c r="V1823" s="336"/>
      <c r="W1823" s="336"/>
      <c r="X1823" s="336"/>
      <c r="Y1823" s="336"/>
      <c r="Z1823" s="336"/>
      <c r="AA1823" s="336"/>
      <c r="AB1823" s="336"/>
      <c r="AC1823" s="336"/>
    </row>
    <row r="1824" spans="4:29">
      <c r="D1824" s="336"/>
      <c r="G1824" s="336"/>
      <c r="H1824" s="336"/>
      <c r="I1824" s="336"/>
      <c r="J1824" s="336"/>
      <c r="K1824" s="336"/>
      <c r="L1824" s="336"/>
      <c r="M1824" s="336"/>
      <c r="N1824" s="336"/>
      <c r="S1824" s="336"/>
      <c r="V1824" s="336"/>
      <c r="W1824" s="336"/>
      <c r="X1824" s="336"/>
      <c r="Y1824" s="336"/>
      <c r="Z1824" s="336"/>
      <c r="AA1824" s="336"/>
      <c r="AB1824" s="336"/>
      <c r="AC1824" s="336"/>
    </row>
    <row r="1825" spans="4:29">
      <c r="D1825" s="336"/>
      <c r="G1825" s="336"/>
      <c r="H1825" s="336"/>
      <c r="I1825" s="336"/>
      <c r="J1825" s="336"/>
      <c r="K1825" s="336"/>
      <c r="L1825" s="336"/>
      <c r="M1825" s="336"/>
      <c r="N1825" s="336"/>
      <c r="S1825" s="336"/>
      <c r="V1825" s="336"/>
      <c r="W1825" s="336"/>
      <c r="X1825" s="336"/>
      <c r="Y1825" s="336"/>
      <c r="Z1825" s="336"/>
      <c r="AA1825" s="336"/>
      <c r="AB1825" s="336"/>
      <c r="AC1825" s="336"/>
    </row>
    <row r="1826" spans="4:29">
      <c r="D1826" s="336"/>
      <c r="G1826" s="336"/>
      <c r="H1826" s="336"/>
      <c r="I1826" s="336"/>
      <c r="J1826" s="336"/>
      <c r="K1826" s="336"/>
      <c r="L1826" s="336"/>
      <c r="M1826" s="336"/>
      <c r="N1826" s="336"/>
      <c r="S1826" s="336"/>
      <c r="V1826" s="336"/>
      <c r="W1826" s="336"/>
      <c r="X1826" s="336"/>
      <c r="Y1826" s="336"/>
      <c r="Z1826" s="336"/>
      <c r="AA1826" s="336"/>
      <c r="AB1826" s="336"/>
      <c r="AC1826" s="336"/>
    </row>
    <row r="1827" spans="4:29">
      <c r="D1827" s="336"/>
      <c r="G1827" s="336"/>
      <c r="H1827" s="336"/>
      <c r="I1827" s="336"/>
      <c r="J1827" s="336"/>
      <c r="K1827" s="336"/>
      <c r="L1827" s="336"/>
      <c r="M1827" s="336"/>
      <c r="N1827" s="336"/>
      <c r="S1827" s="336"/>
      <c r="V1827" s="336"/>
      <c r="W1827" s="336"/>
      <c r="X1827" s="336"/>
      <c r="Y1827" s="336"/>
      <c r="Z1827" s="336"/>
      <c r="AA1827" s="336"/>
      <c r="AB1827" s="336"/>
      <c r="AC1827" s="336"/>
    </row>
    <row r="1828" spans="4:29">
      <c r="D1828" s="336"/>
      <c r="G1828" s="336"/>
      <c r="H1828" s="336"/>
      <c r="I1828" s="336"/>
      <c r="J1828" s="336"/>
      <c r="K1828" s="336"/>
      <c r="L1828" s="336"/>
      <c r="M1828" s="336"/>
      <c r="N1828" s="336"/>
      <c r="S1828" s="336"/>
      <c r="V1828" s="336"/>
      <c r="W1828" s="336"/>
      <c r="X1828" s="336"/>
      <c r="Y1828" s="336"/>
      <c r="Z1828" s="336"/>
      <c r="AA1828" s="336"/>
      <c r="AB1828" s="336"/>
      <c r="AC1828" s="336"/>
    </row>
    <row r="1829" spans="4:29">
      <c r="D1829" s="336"/>
      <c r="G1829" s="336"/>
      <c r="H1829" s="336"/>
      <c r="I1829" s="336"/>
      <c r="J1829" s="336"/>
      <c r="K1829" s="336"/>
      <c r="L1829" s="336"/>
      <c r="M1829" s="336"/>
      <c r="N1829" s="336"/>
      <c r="S1829" s="336"/>
      <c r="V1829" s="336"/>
      <c r="W1829" s="336"/>
      <c r="X1829" s="336"/>
      <c r="Y1829" s="336"/>
      <c r="Z1829" s="336"/>
      <c r="AA1829" s="336"/>
      <c r="AB1829" s="336"/>
      <c r="AC1829" s="336"/>
    </row>
    <row r="1830" spans="4:29">
      <c r="D1830" s="336"/>
      <c r="G1830" s="336"/>
      <c r="H1830" s="336"/>
      <c r="I1830" s="336"/>
      <c r="J1830" s="336"/>
      <c r="K1830" s="336"/>
      <c r="L1830" s="336"/>
      <c r="M1830" s="336"/>
      <c r="N1830" s="336"/>
      <c r="S1830" s="336"/>
      <c r="V1830" s="336"/>
      <c r="W1830" s="336"/>
      <c r="X1830" s="336"/>
      <c r="Y1830" s="336"/>
      <c r="Z1830" s="336"/>
      <c r="AA1830" s="336"/>
      <c r="AB1830" s="336"/>
      <c r="AC1830" s="336"/>
    </row>
    <row r="1831" spans="4:29">
      <c r="D1831" s="336"/>
      <c r="G1831" s="336"/>
      <c r="H1831" s="336"/>
      <c r="I1831" s="336"/>
      <c r="J1831" s="336"/>
      <c r="K1831" s="336"/>
      <c r="L1831" s="336"/>
      <c r="M1831" s="336"/>
      <c r="N1831" s="336"/>
      <c r="S1831" s="336"/>
      <c r="V1831" s="336"/>
      <c r="W1831" s="336"/>
      <c r="X1831" s="336"/>
      <c r="Y1831" s="336"/>
      <c r="Z1831" s="336"/>
      <c r="AA1831" s="336"/>
      <c r="AB1831" s="336"/>
      <c r="AC1831" s="336"/>
    </row>
    <row r="1832" spans="4:29">
      <c r="D1832" s="336"/>
      <c r="G1832" s="336"/>
      <c r="H1832" s="336"/>
      <c r="I1832" s="336"/>
      <c r="J1832" s="336"/>
      <c r="K1832" s="336"/>
      <c r="L1832" s="336"/>
      <c r="M1832" s="336"/>
      <c r="N1832" s="336"/>
      <c r="S1832" s="336"/>
      <c r="V1832" s="336"/>
      <c r="W1832" s="336"/>
      <c r="X1832" s="336"/>
      <c r="Y1832" s="336"/>
      <c r="Z1832" s="336"/>
      <c r="AA1832" s="336"/>
      <c r="AB1832" s="336"/>
      <c r="AC1832" s="336"/>
    </row>
    <row r="1833" spans="4:29">
      <c r="D1833" s="336"/>
      <c r="G1833" s="336"/>
      <c r="H1833" s="336"/>
      <c r="I1833" s="336"/>
      <c r="J1833" s="336"/>
      <c r="K1833" s="336"/>
      <c r="L1833" s="336"/>
      <c r="M1833" s="336"/>
      <c r="N1833" s="336"/>
      <c r="S1833" s="336"/>
      <c r="V1833" s="336"/>
      <c r="W1833" s="336"/>
      <c r="X1833" s="336"/>
      <c r="Y1833" s="336"/>
      <c r="Z1833" s="336"/>
      <c r="AA1833" s="336"/>
      <c r="AB1833" s="336"/>
      <c r="AC1833" s="336"/>
    </row>
    <row r="1834" spans="4:29">
      <c r="D1834" s="336"/>
      <c r="G1834" s="336"/>
      <c r="H1834" s="336"/>
      <c r="I1834" s="336"/>
      <c r="J1834" s="336"/>
      <c r="K1834" s="336"/>
      <c r="L1834" s="336"/>
      <c r="M1834" s="336"/>
      <c r="N1834" s="336"/>
      <c r="S1834" s="336"/>
      <c r="V1834" s="336"/>
      <c r="W1834" s="336"/>
      <c r="X1834" s="336"/>
      <c r="Y1834" s="336"/>
      <c r="Z1834" s="336"/>
      <c r="AA1834" s="336"/>
      <c r="AB1834" s="336"/>
      <c r="AC1834" s="336"/>
    </row>
    <row r="1835" spans="4:29">
      <c r="D1835" s="336"/>
      <c r="G1835" s="336"/>
      <c r="H1835" s="336"/>
      <c r="I1835" s="336"/>
      <c r="J1835" s="336"/>
      <c r="K1835" s="336"/>
      <c r="L1835" s="336"/>
      <c r="M1835" s="336"/>
      <c r="N1835" s="336"/>
      <c r="S1835" s="336"/>
      <c r="V1835" s="336"/>
      <c r="W1835" s="336"/>
      <c r="X1835" s="336"/>
      <c r="Y1835" s="336"/>
      <c r="Z1835" s="336"/>
      <c r="AA1835" s="336"/>
      <c r="AB1835" s="336"/>
      <c r="AC1835" s="336"/>
    </row>
    <row r="1836" spans="4:29">
      <c r="D1836" s="336"/>
      <c r="G1836" s="336"/>
      <c r="H1836" s="336"/>
      <c r="I1836" s="336"/>
      <c r="J1836" s="336"/>
      <c r="K1836" s="336"/>
      <c r="L1836" s="336"/>
      <c r="M1836" s="336"/>
      <c r="N1836" s="336"/>
      <c r="S1836" s="336"/>
      <c r="V1836" s="336"/>
      <c r="W1836" s="336"/>
      <c r="X1836" s="336"/>
      <c r="Y1836" s="336"/>
      <c r="Z1836" s="336"/>
      <c r="AA1836" s="336"/>
      <c r="AB1836" s="336"/>
      <c r="AC1836" s="336"/>
    </row>
    <row r="1837" spans="4:29">
      <c r="D1837" s="336"/>
      <c r="G1837" s="336"/>
      <c r="H1837" s="336"/>
      <c r="I1837" s="336"/>
      <c r="J1837" s="336"/>
      <c r="K1837" s="336"/>
      <c r="L1837" s="336"/>
      <c r="M1837" s="336"/>
      <c r="N1837" s="336"/>
      <c r="S1837" s="336"/>
      <c r="V1837" s="336"/>
      <c r="W1837" s="336"/>
      <c r="X1837" s="336"/>
      <c r="Y1837" s="336"/>
      <c r="Z1837" s="336"/>
      <c r="AA1837" s="336"/>
      <c r="AB1837" s="336"/>
      <c r="AC1837" s="336"/>
    </row>
    <row r="1838" spans="4:29">
      <c r="D1838" s="336"/>
      <c r="G1838" s="336"/>
      <c r="H1838" s="336"/>
      <c r="I1838" s="336"/>
      <c r="J1838" s="336"/>
      <c r="K1838" s="336"/>
      <c r="L1838" s="336"/>
      <c r="M1838" s="336"/>
      <c r="N1838" s="336"/>
      <c r="S1838" s="336"/>
      <c r="V1838" s="336"/>
      <c r="W1838" s="336"/>
      <c r="X1838" s="336"/>
      <c r="Y1838" s="336"/>
      <c r="Z1838" s="336"/>
      <c r="AA1838" s="336"/>
      <c r="AB1838" s="336"/>
      <c r="AC1838" s="336"/>
    </row>
    <row r="1839" spans="4:29">
      <c r="D1839" s="336"/>
      <c r="G1839" s="336"/>
      <c r="H1839" s="336"/>
      <c r="I1839" s="336"/>
      <c r="J1839" s="336"/>
      <c r="K1839" s="336"/>
      <c r="L1839" s="336"/>
      <c r="M1839" s="336"/>
      <c r="N1839" s="336"/>
      <c r="S1839" s="336"/>
      <c r="V1839" s="336"/>
      <c r="W1839" s="336"/>
      <c r="X1839" s="336"/>
      <c r="Y1839" s="336"/>
      <c r="Z1839" s="336"/>
      <c r="AA1839" s="336"/>
      <c r="AB1839" s="336"/>
      <c r="AC1839" s="336"/>
    </row>
    <row r="1840" spans="4:29">
      <c r="D1840" s="336"/>
      <c r="G1840" s="336"/>
      <c r="H1840" s="336"/>
      <c r="I1840" s="336"/>
      <c r="J1840" s="336"/>
      <c r="K1840" s="336"/>
      <c r="L1840" s="336"/>
      <c r="M1840" s="336"/>
      <c r="N1840" s="336"/>
      <c r="S1840" s="336"/>
      <c r="V1840" s="336"/>
      <c r="W1840" s="336"/>
      <c r="X1840" s="336"/>
      <c r="Y1840" s="336"/>
      <c r="Z1840" s="336"/>
      <c r="AA1840" s="336"/>
      <c r="AB1840" s="336"/>
      <c r="AC1840" s="336"/>
    </row>
    <row r="1841" spans="4:29">
      <c r="D1841" s="336"/>
      <c r="G1841" s="336"/>
      <c r="H1841" s="336"/>
      <c r="I1841" s="336"/>
      <c r="J1841" s="336"/>
      <c r="K1841" s="336"/>
      <c r="L1841" s="336"/>
      <c r="M1841" s="336"/>
      <c r="N1841" s="336"/>
      <c r="S1841" s="336"/>
      <c r="V1841" s="336"/>
      <c r="W1841" s="336"/>
      <c r="X1841" s="336"/>
      <c r="Y1841" s="336"/>
      <c r="Z1841" s="336"/>
      <c r="AA1841" s="336"/>
      <c r="AB1841" s="336"/>
      <c r="AC1841" s="336"/>
    </row>
    <row r="1842" spans="4:29">
      <c r="D1842" s="336"/>
      <c r="G1842" s="336"/>
      <c r="H1842" s="336"/>
      <c r="I1842" s="336"/>
      <c r="J1842" s="336"/>
      <c r="K1842" s="336"/>
      <c r="L1842" s="336"/>
      <c r="M1842" s="336"/>
      <c r="N1842" s="336"/>
      <c r="S1842" s="336"/>
      <c r="V1842" s="336"/>
      <c r="W1842" s="336"/>
      <c r="X1842" s="336"/>
      <c r="Y1842" s="336"/>
      <c r="Z1842" s="336"/>
      <c r="AA1842" s="336"/>
      <c r="AB1842" s="336"/>
      <c r="AC1842" s="336"/>
    </row>
    <row r="1843" spans="4:29">
      <c r="D1843" s="336"/>
      <c r="G1843" s="336"/>
      <c r="H1843" s="336"/>
      <c r="I1843" s="336"/>
      <c r="J1843" s="336"/>
      <c r="K1843" s="336"/>
      <c r="L1843" s="336"/>
      <c r="M1843" s="336"/>
      <c r="N1843" s="336"/>
      <c r="S1843" s="336"/>
      <c r="V1843" s="336"/>
      <c r="W1843" s="336"/>
      <c r="X1843" s="336"/>
      <c r="Y1843" s="336"/>
      <c r="Z1843" s="336"/>
      <c r="AA1843" s="336"/>
      <c r="AB1843" s="336"/>
      <c r="AC1843" s="336"/>
    </row>
    <row r="1844" spans="4:29">
      <c r="D1844" s="336"/>
      <c r="G1844" s="336"/>
      <c r="H1844" s="336"/>
      <c r="I1844" s="336"/>
      <c r="J1844" s="336"/>
      <c r="K1844" s="336"/>
      <c r="L1844" s="336"/>
      <c r="M1844" s="336"/>
      <c r="N1844" s="336"/>
      <c r="S1844" s="336"/>
      <c r="V1844" s="336"/>
      <c r="W1844" s="336"/>
      <c r="X1844" s="336"/>
      <c r="Y1844" s="336"/>
      <c r="Z1844" s="336"/>
      <c r="AA1844" s="336"/>
      <c r="AB1844" s="336"/>
      <c r="AC1844" s="336"/>
    </row>
    <row r="1845" spans="4:29">
      <c r="D1845" s="336"/>
      <c r="G1845" s="336"/>
      <c r="H1845" s="336"/>
      <c r="I1845" s="336"/>
      <c r="J1845" s="336"/>
      <c r="K1845" s="336"/>
      <c r="L1845" s="336"/>
      <c r="M1845" s="336"/>
      <c r="N1845" s="336"/>
      <c r="S1845" s="336"/>
      <c r="V1845" s="336"/>
      <c r="W1845" s="336"/>
      <c r="X1845" s="336"/>
      <c r="Y1845" s="336"/>
      <c r="Z1845" s="336"/>
      <c r="AA1845" s="336"/>
      <c r="AB1845" s="336"/>
      <c r="AC1845" s="336"/>
    </row>
    <row r="1846" spans="4:29">
      <c r="D1846" s="336"/>
      <c r="G1846" s="336"/>
      <c r="H1846" s="336"/>
      <c r="I1846" s="336"/>
      <c r="J1846" s="336"/>
      <c r="K1846" s="336"/>
      <c r="L1846" s="336"/>
      <c r="M1846" s="336"/>
      <c r="N1846" s="336"/>
      <c r="S1846" s="336"/>
      <c r="V1846" s="336"/>
      <c r="W1846" s="336"/>
      <c r="X1846" s="336"/>
      <c r="Y1846" s="336"/>
      <c r="Z1846" s="336"/>
      <c r="AA1846" s="336"/>
      <c r="AB1846" s="336"/>
      <c r="AC1846" s="336"/>
    </row>
    <row r="1847" spans="4:29">
      <c r="D1847" s="336"/>
      <c r="G1847" s="336"/>
      <c r="H1847" s="336"/>
      <c r="I1847" s="336"/>
      <c r="J1847" s="336"/>
      <c r="K1847" s="336"/>
      <c r="L1847" s="336"/>
      <c r="M1847" s="336"/>
      <c r="N1847" s="336"/>
      <c r="S1847" s="336"/>
      <c r="V1847" s="336"/>
      <c r="W1847" s="336"/>
      <c r="X1847" s="336"/>
      <c r="Y1847" s="336"/>
      <c r="Z1847" s="336"/>
      <c r="AA1847" s="336"/>
      <c r="AB1847" s="336"/>
      <c r="AC1847" s="336"/>
    </row>
    <row r="1848" spans="4:29">
      <c r="D1848" s="336"/>
      <c r="G1848" s="336"/>
      <c r="H1848" s="336"/>
      <c r="I1848" s="336"/>
      <c r="J1848" s="336"/>
      <c r="K1848" s="336"/>
      <c r="L1848" s="336"/>
      <c r="M1848" s="336"/>
      <c r="N1848" s="336"/>
      <c r="S1848" s="336"/>
      <c r="V1848" s="336"/>
      <c r="W1848" s="336"/>
      <c r="X1848" s="336"/>
      <c r="Y1848" s="336"/>
      <c r="Z1848" s="336"/>
      <c r="AA1848" s="336"/>
      <c r="AB1848" s="336"/>
      <c r="AC1848" s="336"/>
    </row>
    <row r="1849" spans="4:29">
      <c r="D1849" s="336"/>
      <c r="G1849" s="336"/>
      <c r="H1849" s="336"/>
      <c r="I1849" s="336"/>
      <c r="J1849" s="336"/>
      <c r="K1849" s="336"/>
      <c r="L1849" s="336"/>
      <c r="M1849" s="336"/>
      <c r="N1849" s="336"/>
      <c r="S1849" s="336"/>
      <c r="V1849" s="336"/>
      <c r="W1849" s="336"/>
      <c r="X1849" s="336"/>
      <c r="Y1849" s="336"/>
      <c r="Z1849" s="336"/>
      <c r="AA1849" s="336"/>
      <c r="AB1849" s="336"/>
      <c r="AC1849" s="336"/>
    </row>
    <row r="1850" spans="4:29">
      <c r="D1850" s="336"/>
      <c r="G1850" s="336"/>
      <c r="H1850" s="336"/>
      <c r="I1850" s="336"/>
      <c r="J1850" s="336"/>
      <c r="K1850" s="336"/>
      <c r="L1850" s="336"/>
      <c r="M1850" s="336"/>
      <c r="N1850" s="336"/>
      <c r="S1850" s="336"/>
      <c r="V1850" s="336"/>
      <c r="W1850" s="336"/>
      <c r="X1850" s="336"/>
      <c r="Y1850" s="336"/>
      <c r="Z1850" s="336"/>
      <c r="AA1850" s="336"/>
      <c r="AB1850" s="336"/>
      <c r="AC1850" s="336"/>
    </row>
    <row r="1851" spans="4:29">
      <c r="D1851" s="336"/>
      <c r="G1851" s="336"/>
      <c r="H1851" s="336"/>
      <c r="I1851" s="336"/>
      <c r="J1851" s="336"/>
      <c r="K1851" s="336"/>
      <c r="L1851" s="336"/>
      <c r="M1851" s="336"/>
      <c r="N1851" s="336"/>
      <c r="S1851" s="336"/>
      <c r="V1851" s="336"/>
      <c r="W1851" s="336"/>
      <c r="X1851" s="336"/>
      <c r="Y1851" s="336"/>
      <c r="Z1851" s="336"/>
      <c r="AA1851" s="336"/>
      <c r="AB1851" s="336"/>
      <c r="AC1851" s="336"/>
    </row>
    <row r="1852" spans="4:29">
      <c r="D1852" s="336"/>
      <c r="G1852" s="336"/>
      <c r="H1852" s="336"/>
      <c r="I1852" s="336"/>
      <c r="J1852" s="336"/>
      <c r="K1852" s="336"/>
      <c r="L1852" s="336"/>
      <c r="M1852" s="336"/>
      <c r="N1852" s="336"/>
      <c r="S1852" s="336"/>
      <c r="V1852" s="336"/>
      <c r="W1852" s="336"/>
      <c r="X1852" s="336"/>
      <c r="Y1852" s="336"/>
      <c r="Z1852" s="336"/>
      <c r="AA1852" s="336"/>
      <c r="AB1852" s="336"/>
      <c r="AC1852" s="336"/>
    </row>
    <row r="1853" spans="4:29">
      <c r="D1853" s="336"/>
      <c r="G1853" s="336"/>
      <c r="H1853" s="336"/>
      <c r="I1853" s="336"/>
      <c r="J1853" s="336"/>
      <c r="K1853" s="336"/>
      <c r="L1853" s="336"/>
      <c r="M1853" s="336"/>
      <c r="N1853" s="336"/>
      <c r="S1853" s="336"/>
      <c r="V1853" s="336"/>
      <c r="W1853" s="336"/>
      <c r="X1853" s="336"/>
      <c r="Y1853" s="336"/>
      <c r="Z1853" s="336"/>
      <c r="AA1853" s="336"/>
      <c r="AB1853" s="336"/>
      <c r="AC1853" s="336"/>
    </row>
    <row r="1854" spans="4:29">
      <c r="D1854" s="336"/>
      <c r="G1854" s="336"/>
      <c r="H1854" s="336"/>
      <c r="I1854" s="336"/>
      <c r="J1854" s="336"/>
      <c r="K1854" s="336"/>
      <c r="L1854" s="336"/>
      <c r="M1854" s="336"/>
      <c r="N1854" s="336"/>
      <c r="S1854" s="336"/>
      <c r="V1854" s="336"/>
      <c r="W1854" s="336"/>
      <c r="X1854" s="336"/>
      <c r="Y1854" s="336"/>
      <c r="Z1854" s="336"/>
      <c r="AA1854" s="336"/>
      <c r="AB1854" s="336"/>
      <c r="AC1854" s="336"/>
    </row>
    <row r="1855" spans="4:29">
      <c r="D1855" s="336"/>
      <c r="G1855" s="336"/>
      <c r="H1855" s="336"/>
      <c r="I1855" s="336"/>
      <c r="J1855" s="336"/>
      <c r="K1855" s="336"/>
      <c r="L1855" s="336"/>
      <c r="M1855" s="336"/>
      <c r="N1855" s="336"/>
      <c r="S1855" s="336"/>
      <c r="V1855" s="336"/>
      <c r="W1855" s="336"/>
      <c r="X1855" s="336"/>
      <c r="Y1855" s="336"/>
      <c r="Z1855" s="336"/>
      <c r="AA1855" s="336"/>
      <c r="AB1855" s="336"/>
      <c r="AC1855" s="336"/>
    </row>
    <row r="1856" spans="4:29">
      <c r="D1856" s="336"/>
      <c r="G1856" s="336"/>
      <c r="H1856" s="336"/>
      <c r="I1856" s="336"/>
      <c r="J1856" s="336"/>
      <c r="K1856" s="336"/>
      <c r="L1856" s="336"/>
      <c r="M1856" s="336"/>
      <c r="N1856" s="336"/>
      <c r="S1856" s="336"/>
      <c r="V1856" s="336"/>
      <c r="W1856" s="336"/>
      <c r="X1856" s="336"/>
      <c r="Y1856" s="336"/>
      <c r="Z1856" s="336"/>
      <c r="AA1856" s="336"/>
      <c r="AB1856" s="336"/>
      <c r="AC1856" s="336"/>
    </row>
    <row r="1857" spans="4:29">
      <c r="D1857" s="336"/>
      <c r="G1857" s="336"/>
      <c r="H1857" s="336"/>
      <c r="I1857" s="336"/>
      <c r="J1857" s="336"/>
      <c r="K1857" s="336"/>
      <c r="L1857" s="336"/>
      <c r="M1857" s="336"/>
      <c r="N1857" s="336"/>
      <c r="S1857" s="336"/>
      <c r="V1857" s="336"/>
      <c r="W1857" s="336"/>
      <c r="X1857" s="336"/>
      <c r="Y1857" s="336"/>
      <c r="Z1857" s="336"/>
      <c r="AA1857" s="336"/>
      <c r="AB1857" s="336"/>
      <c r="AC1857" s="336"/>
    </row>
    <row r="1858" spans="4:29">
      <c r="D1858" s="336"/>
      <c r="G1858" s="336"/>
      <c r="H1858" s="336"/>
      <c r="I1858" s="336"/>
      <c r="J1858" s="336"/>
      <c r="K1858" s="336"/>
      <c r="L1858" s="336"/>
      <c r="M1858" s="336"/>
      <c r="N1858" s="336"/>
      <c r="S1858" s="336"/>
      <c r="V1858" s="336"/>
      <c r="W1858" s="336"/>
      <c r="X1858" s="336"/>
      <c r="Y1858" s="336"/>
      <c r="Z1858" s="336"/>
      <c r="AA1858" s="336"/>
      <c r="AB1858" s="336"/>
      <c r="AC1858" s="336"/>
    </row>
    <row r="1859" spans="4:29">
      <c r="D1859" s="336"/>
      <c r="G1859" s="336"/>
      <c r="H1859" s="336"/>
      <c r="I1859" s="336"/>
      <c r="J1859" s="336"/>
      <c r="K1859" s="336"/>
      <c r="L1859" s="336"/>
      <c r="M1859" s="336"/>
      <c r="N1859" s="336"/>
      <c r="S1859" s="336"/>
      <c r="V1859" s="336"/>
      <c r="W1859" s="336"/>
      <c r="X1859" s="336"/>
      <c r="Y1859" s="336"/>
      <c r="Z1859" s="336"/>
      <c r="AA1859" s="336"/>
      <c r="AB1859" s="336"/>
      <c r="AC1859" s="336"/>
    </row>
    <row r="1860" spans="4:29">
      <c r="D1860" s="336"/>
      <c r="G1860" s="336"/>
      <c r="H1860" s="336"/>
      <c r="I1860" s="336"/>
      <c r="J1860" s="336"/>
      <c r="K1860" s="336"/>
      <c r="L1860" s="336"/>
      <c r="M1860" s="336"/>
      <c r="N1860" s="336"/>
      <c r="S1860" s="336"/>
      <c r="V1860" s="336"/>
      <c r="W1860" s="336"/>
      <c r="X1860" s="336"/>
      <c r="Y1860" s="336"/>
      <c r="Z1860" s="336"/>
      <c r="AA1860" s="336"/>
      <c r="AB1860" s="336"/>
      <c r="AC1860" s="336"/>
    </row>
    <row r="1861" spans="4:29">
      <c r="D1861" s="336"/>
      <c r="G1861" s="336"/>
      <c r="H1861" s="336"/>
      <c r="I1861" s="336"/>
      <c r="J1861" s="336"/>
      <c r="K1861" s="336"/>
      <c r="L1861" s="336"/>
      <c r="M1861" s="336"/>
      <c r="N1861" s="336"/>
      <c r="S1861" s="336"/>
      <c r="V1861" s="336"/>
      <c r="W1861" s="336"/>
      <c r="X1861" s="336"/>
      <c r="Y1861" s="336"/>
      <c r="Z1861" s="336"/>
      <c r="AA1861" s="336"/>
      <c r="AB1861" s="336"/>
      <c r="AC1861" s="336"/>
    </row>
    <row r="1862" spans="4:29">
      <c r="D1862" s="336"/>
      <c r="G1862" s="336"/>
      <c r="H1862" s="336"/>
      <c r="I1862" s="336"/>
      <c r="J1862" s="336"/>
      <c r="K1862" s="336"/>
      <c r="L1862" s="336"/>
      <c r="M1862" s="336"/>
      <c r="N1862" s="336"/>
      <c r="S1862" s="336"/>
      <c r="V1862" s="336"/>
      <c r="W1862" s="336"/>
      <c r="X1862" s="336"/>
      <c r="Y1862" s="336"/>
      <c r="Z1862" s="336"/>
      <c r="AA1862" s="336"/>
      <c r="AB1862" s="336"/>
      <c r="AC1862" s="336"/>
    </row>
    <row r="1863" spans="4:29">
      <c r="D1863" s="336"/>
      <c r="G1863" s="336"/>
      <c r="H1863" s="336"/>
      <c r="I1863" s="336"/>
      <c r="J1863" s="336"/>
      <c r="K1863" s="336"/>
      <c r="L1863" s="336"/>
      <c r="M1863" s="336"/>
      <c r="N1863" s="336"/>
      <c r="S1863" s="336"/>
      <c r="V1863" s="336"/>
      <c r="W1863" s="336"/>
      <c r="X1863" s="336"/>
      <c r="Y1863" s="336"/>
      <c r="Z1863" s="336"/>
      <c r="AA1863" s="336"/>
      <c r="AB1863" s="336"/>
      <c r="AC1863" s="336"/>
    </row>
    <row r="1864" spans="4:29">
      <c r="D1864" s="336"/>
      <c r="G1864" s="336"/>
      <c r="H1864" s="336"/>
      <c r="I1864" s="336"/>
      <c r="J1864" s="336"/>
      <c r="K1864" s="336"/>
      <c r="L1864" s="336"/>
      <c r="M1864" s="336"/>
      <c r="N1864" s="336"/>
      <c r="S1864" s="336"/>
      <c r="V1864" s="336"/>
      <c r="W1864" s="336"/>
      <c r="X1864" s="336"/>
      <c r="Y1864" s="336"/>
      <c r="Z1864" s="336"/>
      <c r="AA1864" s="336"/>
      <c r="AB1864" s="336"/>
      <c r="AC1864" s="336"/>
    </row>
    <row r="1865" spans="4:29">
      <c r="D1865" s="336"/>
      <c r="G1865" s="336"/>
      <c r="H1865" s="336"/>
      <c r="I1865" s="336"/>
      <c r="J1865" s="336"/>
      <c r="K1865" s="336"/>
      <c r="L1865" s="336"/>
      <c r="M1865" s="336"/>
      <c r="N1865" s="336"/>
      <c r="S1865" s="336"/>
      <c r="V1865" s="336"/>
      <c r="W1865" s="336"/>
      <c r="X1865" s="336"/>
      <c r="Y1865" s="336"/>
      <c r="Z1865" s="336"/>
      <c r="AA1865" s="336"/>
      <c r="AB1865" s="336"/>
      <c r="AC1865" s="336"/>
    </row>
    <row r="1866" spans="4:29">
      <c r="D1866" s="336"/>
      <c r="G1866" s="336"/>
      <c r="H1866" s="336"/>
      <c r="I1866" s="336"/>
      <c r="J1866" s="336"/>
      <c r="K1866" s="336"/>
      <c r="L1866" s="336"/>
      <c r="M1866" s="336"/>
      <c r="N1866" s="336"/>
      <c r="S1866" s="336"/>
      <c r="V1866" s="336"/>
      <c r="W1866" s="336"/>
      <c r="X1866" s="336"/>
      <c r="Y1866" s="336"/>
      <c r="Z1866" s="336"/>
      <c r="AA1866" s="336"/>
      <c r="AB1866" s="336"/>
      <c r="AC1866" s="336"/>
    </row>
    <row r="1867" spans="4:29">
      <c r="D1867" s="336"/>
      <c r="G1867" s="336"/>
      <c r="H1867" s="336"/>
      <c r="I1867" s="336"/>
      <c r="J1867" s="336"/>
      <c r="K1867" s="336"/>
      <c r="L1867" s="336"/>
      <c r="M1867" s="336"/>
      <c r="N1867" s="336"/>
      <c r="S1867" s="336"/>
      <c r="V1867" s="336"/>
      <c r="W1867" s="336"/>
      <c r="X1867" s="336"/>
      <c r="Y1867" s="336"/>
      <c r="Z1867" s="336"/>
      <c r="AA1867" s="336"/>
      <c r="AB1867" s="336"/>
      <c r="AC1867" s="336"/>
    </row>
    <row r="1868" spans="4:29">
      <c r="D1868" s="336"/>
      <c r="G1868" s="336"/>
      <c r="H1868" s="336"/>
      <c r="I1868" s="336"/>
      <c r="J1868" s="336"/>
      <c r="K1868" s="336"/>
      <c r="L1868" s="336"/>
      <c r="M1868" s="336"/>
      <c r="N1868" s="336"/>
      <c r="S1868" s="336"/>
      <c r="V1868" s="336"/>
      <c r="W1868" s="336"/>
      <c r="X1868" s="336"/>
      <c r="Y1868" s="336"/>
      <c r="Z1868" s="336"/>
      <c r="AA1868" s="336"/>
      <c r="AB1868" s="336"/>
      <c r="AC1868" s="336"/>
    </row>
    <row r="1869" spans="4:29">
      <c r="D1869" s="336"/>
      <c r="G1869" s="336"/>
      <c r="H1869" s="336"/>
      <c r="I1869" s="336"/>
      <c r="J1869" s="336"/>
      <c r="K1869" s="336"/>
      <c r="L1869" s="336"/>
      <c r="M1869" s="336"/>
      <c r="N1869" s="336"/>
      <c r="S1869" s="336"/>
      <c r="V1869" s="336"/>
      <c r="W1869" s="336"/>
      <c r="X1869" s="336"/>
      <c r="Y1869" s="336"/>
      <c r="Z1869" s="336"/>
      <c r="AA1869" s="336"/>
      <c r="AB1869" s="336"/>
      <c r="AC1869" s="336"/>
    </row>
    <row r="1870" spans="4:29">
      <c r="D1870" s="336"/>
      <c r="G1870" s="336"/>
      <c r="H1870" s="336"/>
      <c r="I1870" s="336"/>
      <c r="J1870" s="336"/>
      <c r="K1870" s="336"/>
      <c r="L1870" s="336"/>
      <c r="M1870" s="336"/>
      <c r="N1870" s="336"/>
      <c r="S1870" s="336"/>
      <c r="V1870" s="336"/>
      <c r="W1870" s="336"/>
      <c r="X1870" s="336"/>
      <c r="Y1870" s="336"/>
      <c r="Z1870" s="336"/>
      <c r="AA1870" s="336"/>
      <c r="AB1870" s="336"/>
      <c r="AC1870" s="336"/>
    </row>
    <row r="1871" spans="4:29">
      <c r="D1871" s="336"/>
      <c r="G1871" s="336"/>
      <c r="H1871" s="336"/>
      <c r="I1871" s="336"/>
      <c r="J1871" s="336"/>
      <c r="K1871" s="336"/>
      <c r="L1871" s="336"/>
      <c r="M1871" s="336"/>
      <c r="N1871" s="336"/>
      <c r="S1871" s="336"/>
      <c r="V1871" s="336"/>
      <c r="W1871" s="336"/>
      <c r="X1871" s="336"/>
      <c r="Y1871" s="336"/>
      <c r="Z1871" s="336"/>
      <c r="AA1871" s="336"/>
      <c r="AB1871" s="336"/>
      <c r="AC1871" s="336"/>
    </row>
    <row r="1872" spans="4:29">
      <c r="D1872" s="336"/>
      <c r="G1872" s="336"/>
      <c r="H1872" s="336"/>
      <c r="I1872" s="336"/>
      <c r="J1872" s="336"/>
      <c r="K1872" s="336"/>
      <c r="L1872" s="336"/>
      <c r="M1872" s="336"/>
      <c r="N1872" s="336"/>
      <c r="S1872" s="336"/>
      <c r="V1872" s="336"/>
      <c r="W1872" s="336"/>
      <c r="X1872" s="336"/>
      <c r="Y1872" s="336"/>
      <c r="Z1872" s="336"/>
      <c r="AA1872" s="336"/>
      <c r="AB1872" s="336"/>
      <c r="AC1872" s="336"/>
    </row>
    <row r="1873" spans="4:29">
      <c r="D1873" s="336"/>
      <c r="G1873" s="336"/>
      <c r="H1873" s="336"/>
      <c r="I1873" s="336"/>
      <c r="J1873" s="336"/>
      <c r="K1873" s="336"/>
      <c r="L1873" s="336"/>
      <c r="M1873" s="336"/>
      <c r="N1873" s="336"/>
      <c r="S1873" s="336"/>
      <c r="V1873" s="336"/>
      <c r="W1873" s="336"/>
      <c r="X1873" s="336"/>
      <c r="Y1873" s="336"/>
      <c r="Z1873" s="336"/>
      <c r="AA1873" s="336"/>
      <c r="AB1873" s="336"/>
      <c r="AC1873" s="336"/>
    </row>
    <row r="1874" spans="4:29">
      <c r="D1874" s="336"/>
      <c r="G1874" s="336"/>
      <c r="H1874" s="336"/>
      <c r="I1874" s="336"/>
      <c r="J1874" s="336"/>
      <c r="K1874" s="336"/>
      <c r="L1874" s="336"/>
      <c r="M1874" s="336"/>
      <c r="N1874" s="336"/>
      <c r="S1874" s="336"/>
      <c r="V1874" s="336"/>
      <c r="W1874" s="336"/>
      <c r="X1874" s="336"/>
      <c r="Y1874" s="336"/>
      <c r="Z1874" s="336"/>
      <c r="AA1874" s="336"/>
      <c r="AB1874" s="336"/>
      <c r="AC1874" s="336"/>
    </row>
    <row r="1875" spans="4:29">
      <c r="D1875" s="336"/>
      <c r="G1875" s="336"/>
      <c r="H1875" s="336"/>
      <c r="I1875" s="336"/>
      <c r="J1875" s="336"/>
      <c r="K1875" s="336"/>
      <c r="L1875" s="336"/>
      <c r="M1875" s="336"/>
      <c r="N1875" s="336"/>
      <c r="S1875" s="336"/>
      <c r="V1875" s="336"/>
      <c r="W1875" s="336"/>
      <c r="X1875" s="336"/>
      <c r="Y1875" s="336"/>
      <c r="Z1875" s="336"/>
      <c r="AA1875" s="336"/>
      <c r="AB1875" s="336"/>
      <c r="AC1875" s="336"/>
    </row>
    <row r="1876" spans="4:29">
      <c r="D1876" s="336"/>
      <c r="G1876" s="336"/>
      <c r="H1876" s="336"/>
      <c r="I1876" s="336"/>
      <c r="J1876" s="336"/>
      <c r="K1876" s="336"/>
      <c r="L1876" s="336"/>
      <c r="M1876" s="336"/>
      <c r="N1876" s="336"/>
      <c r="S1876" s="336"/>
      <c r="V1876" s="336"/>
      <c r="W1876" s="336"/>
      <c r="X1876" s="336"/>
      <c r="Y1876" s="336"/>
      <c r="Z1876" s="336"/>
      <c r="AA1876" s="336"/>
      <c r="AB1876" s="336"/>
      <c r="AC1876" s="336"/>
    </row>
    <row r="1877" spans="4:29">
      <c r="D1877" s="336"/>
      <c r="G1877" s="336"/>
      <c r="H1877" s="336"/>
      <c r="I1877" s="336"/>
      <c r="J1877" s="336"/>
      <c r="K1877" s="336"/>
      <c r="L1877" s="336"/>
      <c r="M1877" s="336"/>
      <c r="N1877" s="336"/>
      <c r="S1877" s="336"/>
      <c r="V1877" s="336"/>
      <c r="W1877" s="336"/>
      <c r="X1877" s="336"/>
      <c r="Y1877" s="336"/>
      <c r="Z1877" s="336"/>
      <c r="AA1877" s="336"/>
      <c r="AB1877" s="336"/>
      <c r="AC1877" s="336"/>
    </row>
    <row r="1878" spans="4:29">
      <c r="D1878" s="336"/>
      <c r="G1878" s="336"/>
      <c r="H1878" s="336"/>
      <c r="I1878" s="336"/>
      <c r="J1878" s="336"/>
      <c r="K1878" s="336"/>
      <c r="L1878" s="336"/>
      <c r="M1878" s="336"/>
      <c r="N1878" s="336"/>
      <c r="S1878" s="336"/>
      <c r="V1878" s="336"/>
      <c r="W1878" s="336"/>
      <c r="X1878" s="336"/>
      <c r="Y1878" s="336"/>
      <c r="Z1878" s="336"/>
      <c r="AA1878" s="336"/>
      <c r="AB1878" s="336"/>
      <c r="AC1878" s="336"/>
    </row>
    <row r="1879" spans="4:29">
      <c r="D1879" s="336"/>
      <c r="G1879" s="336"/>
      <c r="H1879" s="336"/>
      <c r="I1879" s="336"/>
      <c r="J1879" s="336"/>
      <c r="K1879" s="336"/>
      <c r="L1879" s="336"/>
      <c r="M1879" s="336"/>
      <c r="N1879" s="336"/>
      <c r="S1879" s="336"/>
      <c r="V1879" s="336"/>
      <c r="W1879" s="336"/>
      <c r="X1879" s="336"/>
      <c r="Y1879" s="336"/>
      <c r="Z1879" s="336"/>
      <c r="AA1879" s="336"/>
      <c r="AB1879" s="336"/>
      <c r="AC1879" s="336"/>
    </row>
    <row r="1880" spans="4:29">
      <c r="D1880" s="336"/>
      <c r="G1880" s="336"/>
      <c r="H1880" s="336"/>
      <c r="I1880" s="336"/>
      <c r="J1880" s="336"/>
      <c r="K1880" s="336"/>
      <c r="L1880" s="336"/>
      <c r="M1880" s="336"/>
      <c r="N1880" s="336"/>
      <c r="S1880" s="336"/>
      <c r="V1880" s="336"/>
      <c r="W1880" s="336"/>
      <c r="X1880" s="336"/>
      <c r="Y1880" s="336"/>
      <c r="Z1880" s="336"/>
      <c r="AA1880" s="336"/>
      <c r="AB1880" s="336"/>
      <c r="AC1880" s="336"/>
    </row>
    <row r="1881" spans="4:29">
      <c r="D1881" s="336"/>
      <c r="G1881" s="336"/>
      <c r="H1881" s="336"/>
      <c r="I1881" s="336"/>
      <c r="J1881" s="336"/>
      <c r="K1881" s="336"/>
      <c r="L1881" s="336"/>
      <c r="M1881" s="336"/>
      <c r="N1881" s="336"/>
      <c r="S1881" s="336"/>
      <c r="V1881" s="336"/>
      <c r="W1881" s="336"/>
      <c r="X1881" s="336"/>
      <c r="Y1881" s="336"/>
      <c r="Z1881" s="336"/>
      <c r="AA1881" s="336"/>
      <c r="AB1881" s="336"/>
      <c r="AC1881" s="336"/>
    </row>
    <row r="1882" spans="4:29">
      <c r="D1882" s="336"/>
      <c r="G1882" s="336"/>
      <c r="H1882" s="336"/>
      <c r="I1882" s="336"/>
      <c r="J1882" s="336"/>
      <c r="K1882" s="336"/>
      <c r="L1882" s="336"/>
      <c r="M1882" s="336"/>
      <c r="N1882" s="336"/>
      <c r="S1882" s="336"/>
      <c r="V1882" s="336"/>
      <c r="W1882" s="336"/>
      <c r="X1882" s="336"/>
      <c r="Y1882" s="336"/>
      <c r="Z1882" s="336"/>
      <c r="AA1882" s="336"/>
      <c r="AB1882" s="336"/>
      <c r="AC1882" s="336"/>
    </row>
    <row r="1883" spans="4:29">
      <c r="D1883" s="336"/>
      <c r="G1883" s="336"/>
      <c r="H1883" s="336"/>
      <c r="I1883" s="336"/>
      <c r="J1883" s="336"/>
      <c r="K1883" s="336"/>
      <c r="L1883" s="336"/>
      <c r="M1883" s="336"/>
      <c r="N1883" s="336"/>
      <c r="S1883" s="336"/>
      <c r="V1883" s="336"/>
      <c r="W1883" s="336"/>
      <c r="X1883" s="336"/>
      <c r="Y1883" s="336"/>
      <c r="Z1883" s="336"/>
      <c r="AA1883" s="336"/>
      <c r="AB1883" s="336"/>
      <c r="AC1883" s="336"/>
    </row>
    <row r="1884" spans="4:29">
      <c r="D1884" s="336"/>
      <c r="G1884" s="336"/>
      <c r="H1884" s="336"/>
      <c r="I1884" s="336"/>
      <c r="J1884" s="336"/>
      <c r="K1884" s="336"/>
      <c r="L1884" s="336"/>
      <c r="M1884" s="336"/>
      <c r="N1884" s="336"/>
      <c r="S1884" s="336"/>
      <c r="V1884" s="336"/>
      <c r="W1884" s="336"/>
      <c r="X1884" s="336"/>
      <c r="Y1884" s="336"/>
      <c r="Z1884" s="336"/>
      <c r="AA1884" s="336"/>
      <c r="AB1884" s="336"/>
      <c r="AC1884" s="336"/>
    </row>
    <row r="1885" spans="4:29">
      <c r="D1885" s="336"/>
      <c r="G1885" s="336"/>
      <c r="H1885" s="336"/>
      <c r="I1885" s="336"/>
      <c r="J1885" s="336"/>
      <c r="K1885" s="336"/>
      <c r="L1885" s="336"/>
      <c r="M1885" s="336"/>
      <c r="N1885" s="336"/>
      <c r="S1885" s="336"/>
      <c r="V1885" s="336"/>
      <c r="W1885" s="336"/>
      <c r="X1885" s="336"/>
      <c r="Y1885" s="336"/>
      <c r="Z1885" s="336"/>
      <c r="AA1885" s="336"/>
      <c r="AB1885" s="336"/>
      <c r="AC1885" s="336"/>
    </row>
    <row r="1886" spans="4:29">
      <c r="D1886" s="336"/>
      <c r="G1886" s="336"/>
      <c r="H1886" s="336"/>
      <c r="I1886" s="336"/>
      <c r="J1886" s="336"/>
      <c r="K1886" s="336"/>
      <c r="L1886" s="336"/>
      <c r="M1886" s="336"/>
      <c r="N1886" s="336"/>
      <c r="S1886" s="336"/>
      <c r="V1886" s="336"/>
      <c r="W1886" s="336"/>
      <c r="X1886" s="336"/>
      <c r="Y1886" s="336"/>
      <c r="Z1886" s="336"/>
      <c r="AA1886" s="336"/>
      <c r="AB1886" s="336"/>
      <c r="AC1886" s="336"/>
    </row>
    <row r="1887" spans="4:29">
      <c r="D1887" s="336"/>
      <c r="G1887" s="336"/>
      <c r="H1887" s="336"/>
      <c r="I1887" s="336"/>
      <c r="J1887" s="336"/>
      <c r="K1887" s="336"/>
      <c r="L1887" s="336"/>
      <c r="M1887" s="336"/>
      <c r="N1887" s="336"/>
      <c r="S1887" s="336"/>
      <c r="V1887" s="336"/>
      <c r="W1887" s="336"/>
      <c r="X1887" s="336"/>
      <c r="Y1887" s="336"/>
      <c r="Z1887" s="336"/>
      <c r="AA1887" s="336"/>
      <c r="AB1887" s="336"/>
      <c r="AC1887" s="336"/>
    </row>
    <row r="1888" spans="4:29">
      <c r="D1888" s="336"/>
      <c r="G1888" s="336"/>
      <c r="H1888" s="336"/>
      <c r="I1888" s="336"/>
      <c r="J1888" s="336"/>
      <c r="K1888" s="336"/>
      <c r="L1888" s="336"/>
      <c r="M1888" s="336"/>
      <c r="N1888" s="336"/>
      <c r="S1888" s="336"/>
      <c r="V1888" s="336"/>
      <c r="W1888" s="336"/>
      <c r="X1888" s="336"/>
      <c r="Y1888" s="336"/>
      <c r="Z1888" s="336"/>
      <c r="AA1888" s="336"/>
      <c r="AB1888" s="336"/>
      <c r="AC1888" s="336"/>
    </row>
    <row r="1889" spans="4:29">
      <c r="D1889" s="336"/>
      <c r="G1889" s="336"/>
      <c r="H1889" s="336"/>
      <c r="I1889" s="336"/>
      <c r="J1889" s="336"/>
      <c r="K1889" s="336"/>
      <c r="L1889" s="336"/>
      <c r="M1889" s="336"/>
      <c r="N1889" s="336"/>
      <c r="S1889" s="336"/>
      <c r="V1889" s="336"/>
      <c r="W1889" s="336"/>
      <c r="X1889" s="336"/>
      <c r="Y1889" s="336"/>
      <c r="Z1889" s="336"/>
      <c r="AA1889" s="336"/>
      <c r="AB1889" s="336"/>
      <c r="AC1889" s="336"/>
    </row>
    <row r="1890" spans="4:29">
      <c r="D1890" s="336"/>
      <c r="G1890" s="336"/>
      <c r="H1890" s="336"/>
      <c r="I1890" s="336"/>
      <c r="J1890" s="336"/>
      <c r="K1890" s="336"/>
      <c r="L1890" s="336"/>
      <c r="M1890" s="336"/>
      <c r="N1890" s="336"/>
      <c r="S1890" s="336"/>
      <c r="V1890" s="336"/>
      <c r="W1890" s="336"/>
      <c r="X1890" s="336"/>
      <c r="Y1890" s="336"/>
      <c r="Z1890" s="336"/>
      <c r="AA1890" s="336"/>
      <c r="AB1890" s="336"/>
      <c r="AC1890" s="336"/>
    </row>
    <row r="1891" spans="4:29">
      <c r="D1891" s="336"/>
      <c r="G1891" s="336"/>
      <c r="H1891" s="336"/>
      <c r="I1891" s="336"/>
      <c r="J1891" s="336"/>
      <c r="K1891" s="336"/>
      <c r="L1891" s="336"/>
      <c r="M1891" s="336"/>
      <c r="N1891" s="336"/>
      <c r="S1891" s="336"/>
      <c r="V1891" s="336"/>
      <c r="W1891" s="336"/>
      <c r="X1891" s="336"/>
      <c r="Y1891" s="336"/>
      <c r="Z1891" s="336"/>
      <c r="AA1891" s="336"/>
      <c r="AB1891" s="336"/>
      <c r="AC1891" s="336"/>
    </row>
    <row r="1892" spans="4:29">
      <c r="D1892" s="336"/>
      <c r="G1892" s="336"/>
      <c r="H1892" s="336"/>
      <c r="I1892" s="336"/>
      <c r="J1892" s="336"/>
      <c r="K1892" s="336"/>
      <c r="L1892" s="336"/>
      <c r="M1892" s="336"/>
      <c r="N1892" s="336"/>
      <c r="S1892" s="336"/>
      <c r="V1892" s="336"/>
      <c r="W1892" s="336"/>
      <c r="X1892" s="336"/>
      <c r="Y1892" s="336"/>
      <c r="Z1892" s="336"/>
      <c r="AA1892" s="336"/>
      <c r="AB1892" s="336"/>
      <c r="AC1892" s="336"/>
    </row>
    <row r="1893" spans="4:29">
      <c r="D1893" s="336"/>
      <c r="G1893" s="336"/>
      <c r="H1893" s="336"/>
      <c r="I1893" s="336"/>
      <c r="J1893" s="336"/>
      <c r="K1893" s="336"/>
      <c r="L1893" s="336"/>
      <c r="M1893" s="336"/>
      <c r="N1893" s="336"/>
      <c r="S1893" s="336"/>
      <c r="V1893" s="336"/>
      <c r="W1893" s="336"/>
      <c r="X1893" s="336"/>
      <c r="Y1893" s="336"/>
      <c r="Z1893" s="336"/>
      <c r="AA1893" s="336"/>
      <c r="AB1893" s="336"/>
      <c r="AC1893" s="336"/>
    </row>
    <row r="1894" spans="4:29">
      <c r="D1894" s="336"/>
      <c r="G1894" s="336"/>
      <c r="H1894" s="336"/>
      <c r="I1894" s="336"/>
      <c r="J1894" s="336"/>
      <c r="K1894" s="336"/>
      <c r="L1894" s="336"/>
      <c r="M1894" s="336"/>
      <c r="N1894" s="336"/>
      <c r="S1894" s="336"/>
      <c r="V1894" s="336"/>
      <c r="W1894" s="336"/>
      <c r="X1894" s="336"/>
      <c r="Y1894" s="336"/>
      <c r="Z1894" s="336"/>
      <c r="AA1894" s="336"/>
      <c r="AB1894" s="336"/>
      <c r="AC1894" s="336"/>
    </row>
    <row r="1895" spans="4:29">
      <c r="D1895" s="336"/>
      <c r="G1895" s="336"/>
      <c r="H1895" s="336"/>
      <c r="I1895" s="336"/>
      <c r="J1895" s="336"/>
      <c r="K1895" s="336"/>
      <c r="L1895" s="336"/>
      <c r="M1895" s="336"/>
      <c r="N1895" s="336"/>
      <c r="S1895" s="336"/>
      <c r="V1895" s="336"/>
      <c r="W1895" s="336"/>
      <c r="X1895" s="336"/>
      <c r="Y1895" s="336"/>
      <c r="Z1895" s="336"/>
      <c r="AA1895" s="336"/>
      <c r="AB1895" s="336"/>
      <c r="AC1895" s="336"/>
    </row>
    <row r="1896" spans="4:29">
      <c r="D1896" s="336"/>
      <c r="G1896" s="336"/>
      <c r="H1896" s="336"/>
      <c r="I1896" s="336"/>
      <c r="J1896" s="336"/>
      <c r="K1896" s="336"/>
      <c r="L1896" s="336"/>
      <c r="M1896" s="336"/>
      <c r="N1896" s="336"/>
      <c r="S1896" s="336"/>
      <c r="V1896" s="336"/>
      <c r="W1896" s="336"/>
      <c r="X1896" s="336"/>
      <c r="Y1896" s="336"/>
      <c r="Z1896" s="336"/>
      <c r="AA1896" s="336"/>
      <c r="AB1896" s="336"/>
      <c r="AC1896" s="336"/>
    </row>
    <row r="1897" spans="4:29">
      <c r="D1897" s="336"/>
      <c r="G1897" s="336"/>
      <c r="H1897" s="336"/>
      <c r="I1897" s="336"/>
      <c r="J1897" s="336"/>
      <c r="K1897" s="336"/>
      <c r="L1897" s="336"/>
      <c r="M1897" s="336"/>
      <c r="N1897" s="336"/>
      <c r="S1897" s="336"/>
      <c r="V1897" s="336"/>
      <c r="W1897" s="336"/>
      <c r="X1897" s="336"/>
      <c r="Y1897" s="336"/>
      <c r="Z1897" s="336"/>
      <c r="AA1897" s="336"/>
      <c r="AB1897" s="336"/>
      <c r="AC1897" s="336"/>
    </row>
    <row r="1898" spans="4:29">
      <c r="D1898" s="336"/>
      <c r="G1898" s="336"/>
      <c r="H1898" s="336"/>
      <c r="I1898" s="336"/>
      <c r="J1898" s="336"/>
      <c r="K1898" s="336"/>
      <c r="L1898" s="336"/>
      <c r="M1898" s="336"/>
      <c r="N1898" s="336"/>
      <c r="S1898" s="336"/>
      <c r="V1898" s="336"/>
      <c r="W1898" s="336"/>
      <c r="X1898" s="336"/>
      <c r="Y1898" s="336"/>
      <c r="Z1898" s="336"/>
      <c r="AA1898" s="336"/>
      <c r="AB1898" s="336"/>
      <c r="AC1898" s="336"/>
    </row>
    <row r="1899" spans="4:29">
      <c r="D1899" s="336"/>
      <c r="G1899" s="336"/>
      <c r="H1899" s="336"/>
      <c r="I1899" s="336"/>
      <c r="J1899" s="336"/>
      <c r="K1899" s="336"/>
      <c r="L1899" s="336"/>
      <c r="M1899" s="336"/>
      <c r="N1899" s="336"/>
      <c r="S1899" s="336"/>
      <c r="V1899" s="336"/>
      <c r="W1899" s="336"/>
      <c r="X1899" s="336"/>
      <c r="Y1899" s="336"/>
      <c r="Z1899" s="336"/>
      <c r="AA1899" s="336"/>
      <c r="AB1899" s="336"/>
      <c r="AC1899" s="336"/>
    </row>
    <row r="1900" spans="4:29">
      <c r="D1900" s="336"/>
      <c r="G1900" s="336"/>
      <c r="H1900" s="336"/>
      <c r="I1900" s="336"/>
      <c r="J1900" s="336"/>
      <c r="K1900" s="336"/>
      <c r="L1900" s="336"/>
      <c r="M1900" s="336"/>
      <c r="N1900" s="336"/>
      <c r="S1900" s="336"/>
      <c r="V1900" s="336"/>
      <c r="W1900" s="336"/>
      <c r="X1900" s="336"/>
      <c r="Y1900" s="336"/>
      <c r="Z1900" s="336"/>
      <c r="AA1900" s="336"/>
      <c r="AB1900" s="336"/>
      <c r="AC1900" s="336"/>
    </row>
    <row r="1901" spans="4:29">
      <c r="D1901" s="336"/>
      <c r="G1901" s="336"/>
      <c r="H1901" s="336"/>
      <c r="I1901" s="336"/>
      <c r="J1901" s="336"/>
      <c r="K1901" s="336"/>
      <c r="L1901" s="336"/>
      <c r="M1901" s="336"/>
      <c r="N1901" s="336"/>
      <c r="S1901" s="336"/>
      <c r="V1901" s="336"/>
      <c r="W1901" s="336"/>
      <c r="X1901" s="336"/>
      <c r="Y1901" s="336"/>
      <c r="Z1901" s="336"/>
      <c r="AA1901" s="336"/>
      <c r="AB1901" s="336"/>
      <c r="AC1901" s="336"/>
    </row>
    <row r="1902" spans="4:29">
      <c r="D1902" s="336"/>
      <c r="G1902" s="336"/>
      <c r="H1902" s="336"/>
      <c r="I1902" s="336"/>
      <c r="J1902" s="336"/>
      <c r="K1902" s="336"/>
      <c r="L1902" s="336"/>
      <c r="M1902" s="336"/>
      <c r="N1902" s="336"/>
      <c r="S1902" s="336"/>
      <c r="V1902" s="336"/>
      <c r="W1902" s="336"/>
      <c r="X1902" s="336"/>
      <c r="Y1902" s="336"/>
      <c r="Z1902" s="336"/>
      <c r="AA1902" s="336"/>
      <c r="AB1902" s="336"/>
      <c r="AC1902" s="336"/>
    </row>
    <row r="1903" spans="4:29">
      <c r="D1903" s="336"/>
      <c r="G1903" s="336"/>
      <c r="H1903" s="336"/>
      <c r="I1903" s="336"/>
      <c r="J1903" s="336"/>
      <c r="K1903" s="336"/>
      <c r="L1903" s="336"/>
      <c r="M1903" s="336"/>
      <c r="N1903" s="336"/>
      <c r="S1903" s="336"/>
      <c r="V1903" s="336"/>
      <c r="W1903" s="336"/>
      <c r="X1903" s="336"/>
      <c r="Y1903" s="336"/>
      <c r="Z1903" s="336"/>
      <c r="AA1903" s="336"/>
      <c r="AB1903" s="336"/>
      <c r="AC1903" s="336"/>
    </row>
    <row r="1904" spans="4:29">
      <c r="D1904" s="336"/>
      <c r="G1904" s="336"/>
      <c r="H1904" s="336"/>
      <c r="I1904" s="336"/>
      <c r="J1904" s="336"/>
      <c r="K1904" s="336"/>
      <c r="L1904" s="336"/>
      <c r="M1904" s="336"/>
      <c r="N1904" s="336"/>
      <c r="S1904" s="336"/>
      <c r="V1904" s="336"/>
      <c r="W1904" s="336"/>
      <c r="X1904" s="336"/>
      <c r="Y1904" s="336"/>
      <c r="Z1904" s="336"/>
      <c r="AA1904" s="336"/>
      <c r="AB1904" s="336"/>
      <c r="AC1904" s="336"/>
    </row>
    <row r="1905" spans="4:29">
      <c r="D1905" s="336"/>
      <c r="G1905" s="336"/>
      <c r="H1905" s="336"/>
      <c r="I1905" s="336"/>
      <c r="J1905" s="336"/>
      <c r="K1905" s="336"/>
      <c r="L1905" s="336"/>
      <c r="M1905" s="336"/>
      <c r="N1905" s="336"/>
      <c r="S1905" s="336"/>
      <c r="V1905" s="336"/>
      <c r="W1905" s="336"/>
      <c r="X1905" s="336"/>
      <c r="Y1905" s="336"/>
      <c r="Z1905" s="336"/>
      <c r="AA1905" s="336"/>
      <c r="AB1905" s="336"/>
      <c r="AC1905" s="336"/>
    </row>
    <row r="1906" spans="4:29">
      <c r="D1906" s="336"/>
      <c r="G1906" s="336"/>
      <c r="H1906" s="336"/>
      <c r="I1906" s="336"/>
      <c r="J1906" s="336"/>
      <c r="K1906" s="336"/>
      <c r="L1906" s="336"/>
      <c r="M1906" s="336"/>
      <c r="N1906" s="336"/>
      <c r="S1906" s="336"/>
      <c r="V1906" s="336"/>
      <c r="W1906" s="336"/>
      <c r="X1906" s="336"/>
      <c r="Y1906" s="336"/>
      <c r="Z1906" s="336"/>
      <c r="AA1906" s="336"/>
      <c r="AB1906" s="336"/>
      <c r="AC1906" s="336"/>
    </row>
    <row r="1907" spans="4:29">
      <c r="D1907" s="336"/>
      <c r="G1907" s="336"/>
      <c r="H1907" s="336"/>
      <c r="I1907" s="336"/>
      <c r="J1907" s="336"/>
      <c r="K1907" s="336"/>
      <c r="L1907" s="336"/>
      <c r="M1907" s="336"/>
      <c r="N1907" s="336"/>
      <c r="S1907" s="336"/>
      <c r="V1907" s="336"/>
      <c r="W1907" s="336"/>
      <c r="X1907" s="336"/>
      <c r="Y1907" s="336"/>
      <c r="Z1907" s="336"/>
      <c r="AA1907" s="336"/>
      <c r="AB1907" s="336"/>
      <c r="AC1907" s="336"/>
    </row>
    <row r="1908" spans="4:29">
      <c r="D1908" s="336"/>
      <c r="G1908" s="336"/>
      <c r="H1908" s="336"/>
      <c r="I1908" s="336"/>
      <c r="J1908" s="336"/>
      <c r="K1908" s="336"/>
      <c r="L1908" s="336"/>
      <c r="M1908" s="336"/>
      <c r="N1908" s="336"/>
      <c r="S1908" s="336"/>
      <c r="V1908" s="336"/>
      <c r="W1908" s="336"/>
      <c r="X1908" s="336"/>
      <c r="Y1908" s="336"/>
      <c r="Z1908" s="336"/>
      <c r="AA1908" s="336"/>
      <c r="AB1908" s="336"/>
      <c r="AC1908" s="336"/>
    </row>
    <row r="1909" spans="4:29">
      <c r="D1909" s="336"/>
      <c r="G1909" s="336"/>
      <c r="H1909" s="336"/>
      <c r="I1909" s="336"/>
      <c r="J1909" s="336"/>
      <c r="K1909" s="336"/>
      <c r="L1909" s="336"/>
      <c r="M1909" s="336"/>
      <c r="N1909" s="336"/>
      <c r="S1909" s="336"/>
      <c r="V1909" s="336"/>
      <c r="W1909" s="336"/>
      <c r="X1909" s="336"/>
      <c r="Y1909" s="336"/>
      <c r="Z1909" s="336"/>
      <c r="AA1909" s="336"/>
      <c r="AB1909" s="336"/>
      <c r="AC1909" s="336"/>
    </row>
    <row r="1910" spans="4:29">
      <c r="D1910" s="336"/>
      <c r="G1910" s="336"/>
      <c r="H1910" s="336"/>
      <c r="I1910" s="336"/>
      <c r="J1910" s="336"/>
      <c r="K1910" s="336"/>
      <c r="L1910" s="336"/>
      <c r="M1910" s="336"/>
      <c r="N1910" s="336"/>
      <c r="S1910" s="336"/>
      <c r="V1910" s="336"/>
      <c r="W1910" s="336"/>
      <c r="X1910" s="336"/>
      <c r="Y1910" s="336"/>
      <c r="Z1910" s="336"/>
      <c r="AA1910" s="336"/>
      <c r="AB1910" s="336"/>
      <c r="AC1910" s="336"/>
    </row>
    <row r="1911" spans="4:29">
      <c r="D1911" s="336"/>
      <c r="G1911" s="336"/>
      <c r="H1911" s="336"/>
      <c r="I1911" s="336"/>
      <c r="J1911" s="336"/>
      <c r="K1911" s="336"/>
      <c r="L1911" s="336"/>
      <c r="M1911" s="336"/>
      <c r="N1911" s="336"/>
      <c r="S1911" s="336"/>
      <c r="V1911" s="336"/>
      <c r="W1911" s="336"/>
      <c r="X1911" s="336"/>
      <c r="Y1911" s="336"/>
      <c r="Z1911" s="336"/>
      <c r="AA1911" s="336"/>
      <c r="AB1911" s="336"/>
      <c r="AC1911" s="336"/>
    </row>
    <row r="1912" spans="4:29">
      <c r="D1912" s="336"/>
      <c r="G1912" s="336"/>
      <c r="H1912" s="336"/>
      <c r="I1912" s="336"/>
      <c r="J1912" s="336"/>
      <c r="K1912" s="336"/>
      <c r="L1912" s="336"/>
      <c r="M1912" s="336"/>
      <c r="N1912" s="336"/>
      <c r="S1912" s="336"/>
      <c r="V1912" s="336"/>
      <c r="W1912" s="336"/>
      <c r="X1912" s="336"/>
      <c r="Y1912" s="336"/>
      <c r="Z1912" s="336"/>
      <c r="AA1912" s="336"/>
      <c r="AB1912" s="336"/>
      <c r="AC1912" s="336"/>
    </row>
    <row r="1913" spans="4:29">
      <c r="D1913" s="336"/>
      <c r="G1913" s="336"/>
      <c r="H1913" s="336"/>
      <c r="I1913" s="336"/>
      <c r="J1913" s="336"/>
      <c r="K1913" s="336"/>
      <c r="L1913" s="336"/>
      <c r="M1913" s="336"/>
      <c r="N1913" s="336"/>
      <c r="S1913" s="336"/>
      <c r="V1913" s="336"/>
      <c r="W1913" s="336"/>
      <c r="X1913" s="336"/>
      <c r="Y1913" s="336"/>
      <c r="Z1913" s="336"/>
      <c r="AA1913" s="336"/>
      <c r="AB1913" s="336"/>
      <c r="AC1913" s="336"/>
    </row>
    <row r="1914" spans="4:29">
      <c r="D1914" s="336"/>
      <c r="G1914" s="336"/>
      <c r="H1914" s="336"/>
      <c r="I1914" s="336"/>
      <c r="J1914" s="336"/>
      <c r="K1914" s="336"/>
      <c r="L1914" s="336"/>
      <c r="M1914" s="336"/>
      <c r="N1914" s="336"/>
      <c r="S1914" s="336"/>
      <c r="V1914" s="336"/>
      <c r="W1914" s="336"/>
      <c r="X1914" s="336"/>
      <c r="Y1914" s="336"/>
      <c r="Z1914" s="336"/>
      <c r="AA1914" s="336"/>
      <c r="AB1914" s="336"/>
      <c r="AC1914" s="336"/>
    </row>
    <row r="1915" spans="4:29">
      <c r="D1915" s="336"/>
      <c r="G1915" s="336"/>
      <c r="H1915" s="336"/>
      <c r="I1915" s="336"/>
      <c r="J1915" s="336"/>
      <c r="K1915" s="336"/>
      <c r="L1915" s="336"/>
      <c r="M1915" s="336"/>
      <c r="N1915" s="336"/>
      <c r="S1915" s="336"/>
      <c r="V1915" s="336"/>
      <c r="W1915" s="336"/>
      <c r="X1915" s="336"/>
      <c r="Y1915" s="336"/>
      <c r="Z1915" s="336"/>
      <c r="AA1915" s="336"/>
      <c r="AB1915" s="336"/>
      <c r="AC1915" s="336"/>
    </row>
    <row r="1916" spans="4:29">
      <c r="D1916" s="336"/>
      <c r="G1916" s="336"/>
      <c r="H1916" s="336"/>
      <c r="I1916" s="336"/>
      <c r="J1916" s="336"/>
      <c r="K1916" s="336"/>
      <c r="L1916" s="336"/>
      <c r="M1916" s="336"/>
      <c r="N1916" s="336"/>
      <c r="S1916" s="336"/>
      <c r="V1916" s="336"/>
      <c r="W1916" s="336"/>
      <c r="X1916" s="336"/>
      <c r="Y1916" s="336"/>
      <c r="Z1916" s="336"/>
      <c r="AA1916" s="336"/>
      <c r="AB1916" s="336"/>
      <c r="AC1916" s="336"/>
    </row>
    <row r="1917" spans="4:29">
      <c r="D1917" s="336"/>
      <c r="G1917" s="336"/>
      <c r="H1917" s="336"/>
      <c r="I1917" s="336"/>
      <c r="J1917" s="336"/>
      <c r="K1917" s="336"/>
      <c r="L1917" s="336"/>
      <c r="M1917" s="336"/>
      <c r="N1917" s="336"/>
      <c r="S1917" s="336"/>
      <c r="V1917" s="336"/>
      <c r="W1917" s="336"/>
      <c r="X1917" s="336"/>
      <c r="Y1917" s="336"/>
      <c r="Z1917" s="336"/>
      <c r="AA1917" s="336"/>
      <c r="AB1917" s="336"/>
      <c r="AC1917" s="336"/>
    </row>
    <row r="1918" spans="4:29">
      <c r="D1918" s="336"/>
      <c r="G1918" s="336"/>
      <c r="H1918" s="336"/>
      <c r="I1918" s="336"/>
      <c r="J1918" s="336"/>
      <c r="K1918" s="336"/>
      <c r="L1918" s="336"/>
      <c r="M1918" s="336"/>
      <c r="N1918" s="336"/>
      <c r="S1918" s="336"/>
      <c r="V1918" s="336"/>
      <c r="W1918" s="336"/>
      <c r="X1918" s="336"/>
      <c r="Y1918" s="336"/>
      <c r="Z1918" s="336"/>
      <c r="AA1918" s="336"/>
      <c r="AB1918" s="336"/>
      <c r="AC1918" s="336"/>
    </row>
    <row r="1919" spans="4:29">
      <c r="D1919" s="336"/>
      <c r="G1919" s="336"/>
      <c r="H1919" s="336"/>
      <c r="I1919" s="336"/>
      <c r="J1919" s="336"/>
      <c r="K1919" s="336"/>
      <c r="L1919" s="336"/>
      <c r="M1919" s="336"/>
      <c r="N1919" s="336"/>
      <c r="S1919" s="336"/>
      <c r="V1919" s="336"/>
      <c r="W1919" s="336"/>
      <c r="X1919" s="336"/>
      <c r="Y1919" s="336"/>
      <c r="Z1919" s="336"/>
      <c r="AA1919" s="336"/>
      <c r="AB1919" s="336"/>
      <c r="AC1919" s="336"/>
    </row>
    <row r="1920" spans="4:29">
      <c r="D1920" s="336"/>
      <c r="G1920" s="336"/>
      <c r="H1920" s="336"/>
      <c r="I1920" s="336"/>
      <c r="J1920" s="336"/>
      <c r="K1920" s="336"/>
      <c r="L1920" s="336"/>
      <c r="M1920" s="336"/>
      <c r="N1920" s="336"/>
      <c r="S1920" s="336"/>
      <c r="V1920" s="336"/>
      <c r="W1920" s="336"/>
      <c r="X1920" s="336"/>
      <c r="Y1920" s="336"/>
      <c r="Z1920" s="336"/>
      <c r="AA1920" s="336"/>
      <c r="AB1920" s="336"/>
      <c r="AC1920" s="336"/>
    </row>
    <row r="1921" spans="4:29">
      <c r="D1921" s="336"/>
      <c r="G1921" s="336"/>
      <c r="H1921" s="336"/>
      <c r="I1921" s="336"/>
      <c r="J1921" s="336"/>
      <c r="K1921" s="336"/>
      <c r="L1921" s="336"/>
      <c r="M1921" s="336"/>
      <c r="N1921" s="336"/>
      <c r="S1921" s="336"/>
      <c r="V1921" s="336"/>
      <c r="W1921" s="336"/>
      <c r="X1921" s="336"/>
      <c r="Y1921" s="336"/>
      <c r="Z1921" s="336"/>
      <c r="AA1921" s="336"/>
      <c r="AB1921" s="336"/>
      <c r="AC1921" s="336"/>
    </row>
    <row r="1922" spans="4:29">
      <c r="D1922" s="336"/>
      <c r="G1922" s="336"/>
      <c r="H1922" s="336"/>
      <c r="I1922" s="336"/>
      <c r="J1922" s="336"/>
      <c r="K1922" s="336"/>
      <c r="L1922" s="336"/>
      <c r="M1922" s="336"/>
      <c r="N1922" s="336"/>
      <c r="S1922" s="336"/>
      <c r="V1922" s="336"/>
      <c r="W1922" s="336"/>
      <c r="X1922" s="336"/>
      <c r="Y1922" s="336"/>
      <c r="Z1922" s="336"/>
      <c r="AA1922" s="336"/>
      <c r="AB1922" s="336"/>
      <c r="AC1922" s="336"/>
    </row>
    <row r="1923" spans="4:29">
      <c r="D1923" s="336"/>
      <c r="G1923" s="336"/>
      <c r="H1923" s="336"/>
      <c r="I1923" s="336"/>
      <c r="J1923" s="336"/>
      <c r="K1923" s="336"/>
      <c r="L1923" s="336"/>
      <c r="M1923" s="336"/>
      <c r="N1923" s="336"/>
      <c r="S1923" s="336"/>
      <c r="V1923" s="336"/>
      <c r="W1923" s="336"/>
      <c r="X1923" s="336"/>
      <c r="Y1923" s="336"/>
      <c r="Z1923" s="336"/>
      <c r="AA1923" s="336"/>
      <c r="AB1923" s="336"/>
      <c r="AC1923" s="336"/>
    </row>
    <row r="1924" spans="4:29">
      <c r="D1924" s="336"/>
      <c r="G1924" s="336"/>
      <c r="H1924" s="336"/>
      <c r="I1924" s="336"/>
      <c r="J1924" s="336"/>
      <c r="K1924" s="336"/>
      <c r="L1924" s="336"/>
      <c r="M1924" s="336"/>
      <c r="N1924" s="336"/>
      <c r="S1924" s="336"/>
      <c r="V1924" s="336"/>
      <c r="W1924" s="336"/>
      <c r="X1924" s="336"/>
      <c r="Y1924" s="336"/>
      <c r="Z1924" s="336"/>
      <c r="AA1924" s="336"/>
      <c r="AB1924" s="336"/>
      <c r="AC1924" s="336"/>
    </row>
    <row r="1925" spans="4:29">
      <c r="D1925" s="336"/>
      <c r="G1925" s="336"/>
      <c r="H1925" s="336"/>
      <c r="I1925" s="336"/>
      <c r="J1925" s="336"/>
      <c r="K1925" s="336"/>
      <c r="L1925" s="336"/>
      <c r="M1925" s="336"/>
      <c r="N1925" s="336"/>
      <c r="S1925" s="336"/>
      <c r="V1925" s="336"/>
      <c r="W1925" s="336"/>
      <c r="X1925" s="336"/>
      <c r="Y1925" s="336"/>
      <c r="Z1925" s="336"/>
      <c r="AA1925" s="336"/>
      <c r="AB1925" s="336"/>
      <c r="AC1925" s="336"/>
    </row>
    <row r="1926" spans="4:29">
      <c r="D1926" s="336"/>
      <c r="G1926" s="336"/>
      <c r="H1926" s="336"/>
      <c r="I1926" s="336"/>
      <c r="J1926" s="336"/>
      <c r="K1926" s="336"/>
      <c r="L1926" s="336"/>
      <c r="M1926" s="336"/>
      <c r="N1926" s="336"/>
      <c r="S1926" s="336"/>
      <c r="V1926" s="336"/>
      <c r="W1926" s="336"/>
      <c r="X1926" s="336"/>
      <c r="Y1926" s="336"/>
      <c r="Z1926" s="336"/>
      <c r="AA1926" s="336"/>
      <c r="AB1926" s="336"/>
      <c r="AC1926" s="336"/>
    </row>
    <row r="1927" spans="4:29">
      <c r="D1927" s="336"/>
      <c r="G1927" s="336"/>
      <c r="H1927" s="336"/>
      <c r="I1927" s="336"/>
      <c r="J1927" s="336"/>
      <c r="K1927" s="336"/>
      <c r="L1927" s="336"/>
      <c r="M1927" s="336"/>
      <c r="N1927" s="336"/>
      <c r="S1927" s="336"/>
      <c r="V1927" s="336"/>
      <c r="W1927" s="336"/>
      <c r="X1927" s="336"/>
      <c r="Y1927" s="336"/>
      <c r="Z1927" s="336"/>
      <c r="AA1927" s="336"/>
      <c r="AB1927" s="336"/>
      <c r="AC1927" s="336"/>
    </row>
    <row r="1928" spans="4:29">
      <c r="D1928" s="336"/>
      <c r="G1928" s="336"/>
      <c r="H1928" s="336"/>
      <c r="I1928" s="336"/>
      <c r="J1928" s="336"/>
      <c r="K1928" s="336"/>
      <c r="L1928" s="336"/>
      <c r="M1928" s="336"/>
      <c r="N1928" s="336"/>
      <c r="S1928" s="336"/>
      <c r="V1928" s="336"/>
      <c r="W1928" s="336"/>
      <c r="X1928" s="336"/>
      <c r="Y1928" s="336"/>
      <c r="Z1928" s="336"/>
      <c r="AA1928" s="336"/>
      <c r="AB1928" s="336"/>
      <c r="AC1928" s="336"/>
    </row>
    <row r="1929" spans="4:29">
      <c r="D1929" s="336"/>
      <c r="G1929" s="336"/>
      <c r="H1929" s="336"/>
      <c r="I1929" s="336"/>
      <c r="J1929" s="336"/>
      <c r="K1929" s="336"/>
      <c r="L1929" s="336"/>
      <c r="M1929" s="336"/>
      <c r="N1929" s="336"/>
      <c r="S1929" s="336"/>
      <c r="V1929" s="336"/>
      <c r="W1929" s="336"/>
      <c r="X1929" s="336"/>
      <c r="Y1929" s="336"/>
      <c r="Z1929" s="336"/>
      <c r="AA1929" s="336"/>
      <c r="AB1929" s="336"/>
      <c r="AC1929" s="336"/>
    </row>
    <row r="1930" spans="4:29">
      <c r="D1930" s="336"/>
      <c r="G1930" s="336"/>
      <c r="H1930" s="336"/>
      <c r="I1930" s="336"/>
      <c r="J1930" s="336"/>
      <c r="K1930" s="336"/>
      <c r="L1930" s="336"/>
      <c r="M1930" s="336"/>
      <c r="N1930" s="336"/>
      <c r="S1930" s="336"/>
      <c r="V1930" s="336"/>
      <c r="W1930" s="336"/>
      <c r="X1930" s="336"/>
      <c r="Y1930" s="336"/>
      <c r="Z1930" s="336"/>
      <c r="AA1930" s="336"/>
      <c r="AB1930" s="336"/>
      <c r="AC1930" s="336"/>
    </row>
    <row r="1931" spans="4:29">
      <c r="D1931" s="336"/>
      <c r="G1931" s="336"/>
      <c r="H1931" s="336"/>
      <c r="I1931" s="336"/>
      <c r="J1931" s="336"/>
      <c r="K1931" s="336"/>
      <c r="L1931" s="336"/>
      <c r="M1931" s="336"/>
      <c r="N1931" s="336"/>
      <c r="S1931" s="336"/>
      <c r="V1931" s="336"/>
      <c r="W1931" s="336"/>
      <c r="X1931" s="336"/>
      <c r="Y1931" s="336"/>
      <c r="Z1931" s="336"/>
      <c r="AA1931" s="336"/>
      <c r="AB1931" s="336"/>
      <c r="AC1931" s="336"/>
    </row>
    <row r="1932" spans="4:29">
      <c r="D1932" s="336"/>
      <c r="G1932" s="336"/>
      <c r="H1932" s="336"/>
      <c r="I1932" s="336"/>
      <c r="J1932" s="336"/>
      <c r="K1932" s="336"/>
      <c r="L1932" s="336"/>
      <c r="M1932" s="336"/>
      <c r="N1932" s="336"/>
      <c r="S1932" s="336"/>
      <c r="V1932" s="336"/>
      <c r="W1932" s="336"/>
      <c r="X1932" s="336"/>
      <c r="Y1932" s="336"/>
      <c r="Z1932" s="336"/>
      <c r="AA1932" s="336"/>
      <c r="AB1932" s="336"/>
      <c r="AC1932" s="336"/>
    </row>
    <row r="1933" spans="4:29">
      <c r="D1933" s="336"/>
      <c r="G1933" s="336"/>
      <c r="H1933" s="336"/>
      <c r="I1933" s="336"/>
      <c r="J1933" s="336"/>
      <c r="K1933" s="336"/>
      <c r="L1933" s="336"/>
      <c r="M1933" s="336"/>
      <c r="N1933" s="336"/>
      <c r="S1933" s="336"/>
      <c r="V1933" s="336"/>
      <c r="W1933" s="336"/>
      <c r="X1933" s="336"/>
      <c r="Y1933" s="336"/>
      <c r="Z1933" s="336"/>
      <c r="AA1933" s="336"/>
      <c r="AB1933" s="336"/>
      <c r="AC1933" s="336"/>
    </row>
    <row r="1934" spans="4:29">
      <c r="D1934" s="336"/>
      <c r="G1934" s="336"/>
      <c r="H1934" s="336"/>
      <c r="I1934" s="336"/>
      <c r="J1934" s="336"/>
      <c r="K1934" s="336"/>
      <c r="L1934" s="336"/>
      <c r="M1934" s="336"/>
      <c r="N1934" s="336"/>
      <c r="S1934" s="336"/>
      <c r="V1934" s="336"/>
      <c r="W1934" s="336"/>
      <c r="X1934" s="336"/>
      <c r="Y1934" s="336"/>
      <c r="Z1934" s="336"/>
      <c r="AA1934" s="336"/>
      <c r="AB1934" s="336"/>
      <c r="AC1934" s="336"/>
    </row>
    <row r="1935" spans="4:29">
      <c r="D1935" s="336"/>
      <c r="G1935" s="336"/>
      <c r="H1935" s="336"/>
      <c r="I1935" s="336"/>
      <c r="J1935" s="336"/>
      <c r="K1935" s="336"/>
      <c r="L1935" s="336"/>
      <c r="M1935" s="336"/>
      <c r="N1935" s="336"/>
      <c r="S1935" s="336"/>
      <c r="V1935" s="336"/>
      <c r="W1935" s="336"/>
      <c r="X1935" s="336"/>
      <c r="Y1935" s="336"/>
      <c r="Z1935" s="336"/>
      <c r="AA1935" s="336"/>
      <c r="AB1935" s="336"/>
      <c r="AC1935" s="336"/>
    </row>
    <row r="1936" spans="4:29">
      <c r="D1936" s="336"/>
      <c r="G1936" s="336"/>
      <c r="H1936" s="336"/>
      <c r="I1936" s="336"/>
      <c r="J1936" s="336"/>
      <c r="K1936" s="336"/>
      <c r="L1936" s="336"/>
      <c r="M1936" s="336"/>
      <c r="N1936" s="336"/>
      <c r="S1936" s="336"/>
      <c r="V1936" s="336"/>
      <c r="W1936" s="336"/>
      <c r="X1936" s="336"/>
      <c r="Y1936" s="336"/>
      <c r="Z1936" s="336"/>
      <c r="AA1936" s="336"/>
      <c r="AB1936" s="336"/>
      <c r="AC1936" s="336"/>
    </row>
    <row r="1937" spans="4:29">
      <c r="D1937" s="336"/>
      <c r="G1937" s="336"/>
      <c r="H1937" s="336"/>
      <c r="I1937" s="336"/>
      <c r="J1937" s="336"/>
      <c r="K1937" s="336"/>
      <c r="L1937" s="336"/>
      <c r="M1937" s="336"/>
      <c r="N1937" s="336"/>
      <c r="S1937" s="336"/>
      <c r="V1937" s="336"/>
      <c r="W1937" s="336"/>
      <c r="X1937" s="336"/>
      <c r="Y1937" s="336"/>
      <c r="Z1937" s="336"/>
      <c r="AA1937" s="336"/>
      <c r="AB1937" s="336"/>
      <c r="AC1937" s="336"/>
    </row>
    <row r="1938" spans="4:29">
      <c r="D1938" s="336"/>
      <c r="G1938" s="336"/>
      <c r="H1938" s="336"/>
      <c r="I1938" s="336"/>
      <c r="J1938" s="336"/>
      <c r="K1938" s="336"/>
      <c r="L1938" s="336"/>
      <c r="M1938" s="336"/>
      <c r="N1938" s="336"/>
      <c r="S1938" s="336"/>
      <c r="V1938" s="336"/>
      <c r="W1938" s="336"/>
      <c r="X1938" s="336"/>
      <c r="Y1938" s="336"/>
      <c r="Z1938" s="336"/>
      <c r="AA1938" s="336"/>
      <c r="AB1938" s="336"/>
      <c r="AC1938" s="336"/>
    </row>
    <row r="1939" spans="4:29">
      <c r="D1939" s="336"/>
      <c r="G1939" s="336"/>
      <c r="H1939" s="336"/>
      <c r="I1939" s="336"/>
      <c r="J1939" s="336"/>
      <c r="K1939" s="336"/>
      <c r="L1939" s="336"/>
      <c r="M1939" s="336"/>
      <c r="N1939" s="336"/>
      <c r="S1939" s="336"/>
      <c r="V1939" s="336"/>
      <c r="W1939" s="336"/>
      <c r="X1939" s="336"/>
      <c r="Y1939" s="336"/>
      <c r="Z1939" s="336"/>
      <c r="AA1939" s="336"/>
      <c r="AB1939" s="336"/>
      <c r="AC1939" s="336"/>
    </row>
    <row r="1940" spans="4:29">
      <c r="D1940" s="336"/>
      <c r="G1940" s="336"/>
      <c r="H1940" s="336"/>
      <c r="I1940" s="336"/>
      <c r="J1940" s="336"/>
      <c r="K1940" s="336"/>
      <c r="L1940" s="336"/>
      <c r="M1940" s="336"/>
      <c r="N1940" s="336"/>
      <c r="S1940" s="336"/>
      <c r="V1940" s="336"/>
      <c r="W1940" s="336"/>
      <c r="X1940" s="336"/>
      <c r="Y1940" s="336"/>
      <c r="Z1940" s="336"/>
      <c r="AA1940" s="336"/>
      <c r="AB1940" s="336"/>
      <c r="AC1940" s="336"/>
    </row>
    <row r="1941" spans="4:29">
      <c r="D1941" s="336"/>
      <c r="G1941" s="336"/>
      <c r="H1941" s="336"/>
      <c r="I1941" s="336"/>
      <c r="J1941" s="336"/>
      <c r="K1941" s="336"/>
      <c r="L1941" s="336"/>
      <c r="M1941" s="336"/>
      <c r="N1941" s="336"/>
      <c r="S1941" s="336"/>
      <c r="V1941" s="336"/>
      <c r="W1941" s="336"/>
      <c r="X1941" s="336"/>
      <c r="Y1941" s="336"/>
      <c r="Z1941" s="336"/>
      <c r="AA1941" s="336"/>
      <c r="AB1941" s="336"/>
      <c r="AC1941" s="336"/>
    </row>
    <row r="1942" spans="4:29">
      <c r="D1942" s="336"/>
      <c r="G1942" s="336"/>
      <c r="H1942" s="336"/>
      <c r="I1942" s="336"/>
      <c r="J1942" s="336"/>
      <c r="K1942" s="336"/>
      <c r="L1942" s="336"/>
      <c r="M1942" s="336"/>
      <c r="N1942" s="336"/>
      <c r="S1942" s="336"/>
      <c r="V1942" s="336"/>
      <c r="W1942" s="336"/>
      <c r="X1942" s="336"/>
      <c r="Y1942" s="336"/>
      <c r="Z1942" s="336"/>
      <c r="AA1942" s="336"/>
      <c r="AB1942" s="336"/>
      <c r="AC1942" s="336"/>
    </row>
    <row r="1943" spans="4:29">
      <c r="D1943" s="336"/>
      <c r="G1943" s="336"/>
      <c r="H1943" s="336"/>
      <c r="I1943" s="336"/>
      <c r="J1943" s="336"/>
      <c r="K1943" s="336"/>
      <c r="L1943" s="336"/>
      <c r="M1943" s="336"/>
      <c r="N1943" s="336"/>
      <c r="S1943" s="336"/>
      <c r="V1943" s="336"/>
      <c r="W1943" s="336"/>
      <c r="X1943" s="336"/>
      <c r="Y1943" s="336"/>
      <c r="Z1943" s="336"/>
      <c r="AA1943" s="336"/>
      <c r="AB1943" s="336"/>
      <c r="AC1943" s="336"/>
    </row>
    <row r="1944" spans="4:29">
      <c r="D1944" s="336"/>
      <c r="G1944" s="336"/>
      <c r="H1944" s="336"/>
      <c r="I1944" s="336"/>
      <c r="J1944" s="336"/>
      <c r="K1944" s="336"/>
      <c r="L1944" s="336"/>
      <c r="M1944" s="336"/>
      <c r="N1944" s="336"/>
      <c r="S1944" s="336"/>
      <c r="V1944" s="336"/>
      <c r="W1944" s="336"/>
      <c r="X1944" s="336"/>
      <c r="Y1944" s="336"/>
      <c r="Z1944" s="336"/>
      <c r="AA1944" s="336"/>
      <c r="AB1944" s="336"/>
      <c r="AC1944" s="336"/>
    </row>
    <row r="1945" spans="4:29">
      <c r="D1945" s="336"/>
      <c r="G1945" s="336"/>
      <c r="H1945" s="336"/>
      <c r="I1945" s="336"/>
      <c r="J1945" s="336"/>
      <c r="K1945" s="336"/>
      <c r="L1945" s="336"/>
      <c r="M1945" s="336"/>
      <c r="N1945" s="336"/>
      <c r="S1945" s="336"/>
      <c r="V1945" s="336"/>
      <c r="W1945" s="336"/>
      <c r="X1945" s="336"/>
      <c r="Y1945" s="336"/>
      <c r="Z1945" s="336"/>
      <c r="AA1945" s="336"/>
      <c r="AB1945" s="336"/>
      <c r="AC1945" s="336"/>
    </row>
    <row r="1946" spans="4:29">
      <c r="D1946" s="336"/>
      <c r="G1946" s="336"/>
      <c r="H1946" s="336"/>
      <c r="I1946" s="336"/>
      <c r="J1946" s="336"/>
      <c r="K1946" s="336"/>
      <c r="L1946" s="336"/>
      <c r="M1946" s="336"/>
      <c r="N1946" s="336"/>
      <c r="S1946" s="336"/>
      <c r="V1946" s="336"/>
      <c r="W1946" s="336"/>
      <c r="X1946" s="336"/>
      <c r="Y1946" s="336"/>
      <c r="Z1946" s="336"/>
      <c r="AA1946" s="336"/>
      <c r="AB1946" s="336"/>
      <c r="AC1946" s="336"/>
    </row>
    <row r="1947" spans="4:29">
      <c r="D1947" s="336"/>
      <c r="G1947" s="336"/>
      <c r="H1947" s="336"/>
      <c r="I1947" s="336"/>
      <c r="J1947" s="336"/>
      <c r="K1947" s="336"/>
      <c r="L1947" s="336"/>
      <c r="M1947" s="336"/>
      <c r="N1947" s="336"/>
      <c r="S1947" s="336"/>
      <c r="V1947" s="336"/>
      <c r="W1947" s="336"/>
      <c r="X1947" s="336"/>
      <c r="Y1947" s="336"/>
      <c r="Z1947" s="336"/>
      <c r="AA1947" s="336"/>
      <c r="AB1947" s="336"/>
      <c r="AC1947" s="336"/>
    </row>
    <row r="1948" spans="4:29">
      <c r="D1948" s="336"/>
      <c r="G1948" s="336"/>
      <c r="H1948" s="336"/>
      <c r="I1948" s="336"/>
      <c r="J1948" s="336"/>
      <c r="K1948" s="336"/>
      <c r="L1948" s="336"/>
      <c r="M1948" s="336"/>
      <c r="N1948" s="336"/>
      <c r="S1948" s="336"/>
      <c r="V1948" s="336"/>
      <c r="W1948" s="336"/>
      <c r="X1948" s="336"/>
      <c r="Y1948" s="336"/>
      <c r="Z1948" s="336"/>
      <c r="AA1948" s="336"/>
      <c r="AB1948" s="336"/>
      <c r="AC1948" s="336"/>
    </row>
    <row r="1949" spans="4:29">
      <c r="D1949" s="336"/>
      <c r="G1949" s="336"/>
      <c r="H1949" s="336"/>
      <c r="I1949" s="336"/>
      <c r="J1949" s="336"/>
      <c r="K1949" s="336"/>
      <c r="L1949" s="336"/>
      <c r="M1949" s="336"/>
      <c r="N1949" s="336"/>
      <c r="S1949" s="336"/>
      <c r="V1949" s="336"/>
      <c r="W1949" s="336"/>
      <c r="X1949" s="336"/>
      <c r="Y1949" s="336"/>
      <c r="Z1949" s="336"/>
      <c r="AA1949" s="336"/>
      <c r="AB1949" s="336"/>
      <c r="AC1949" s="336"/>
    </row>
    <row r="1950" spans="4:29">
      <c r="D1950" s="336"/>
      <c r="G1950" s="336"/>
      <c r="H1950" s="336"/>
      <c r="I1950" s="336"/>
      <c r="J1950" s="336"/>
      <c r="K1950" s="336"/>
      <c r="L1950" s="336"/>
      <c r="M1950" s="336"/>
      <c r="N1950" s="336"/>
      <c r="S1950" s="336"/>
      <c r="V1950" s="336"/>
      <c r="W1950" s="336"/>
      <c r="X1950" s="336"/>
      <c r="Y1950" s="336"/>
      <c r="Z1950" s="336"/>
      <c r="AA1950" s="336"/>
      <c r="AB1950" s="336"/>
      <c r="AC1950" s="336"/>
    </row>
    <row r="1951" spans="4:29">
      <c r="D1951" s="336"/>
      <c r="G1951" s="336"/>
      <c r="H1951" s="336"/>
      <c r="I1951" s="336"/>
      <c r="J1951" s="336"/>
      <c r="K1951" s="336"/>
      <c r="L1951" s="336"/>
      <c r="M1951" s="336"/>
      <c r="N1951" s="336"/>
      <c r="S1951" s="336"/>
      <c r="V1951" s="336"/>
      <c r="W1951" s="336"/>
      <c r="X1951" s="336"/>
      <c r="Y1951" s="336"/>
      <c r="Z1951" s="336"/>
      <c r="AA1951" s="336"/>
      <c r="AB1951" s="336"/>
      <c r="AC1951" s="336"/>
    </row>
    <row r="1952" spans="4:29">
      <c r="D1952" s="336"/>
      <c r="G1952" s="336"/>
      <c r="H1952" s="336"/>
      <c r="I1952" s="336"/>
      <c r="J1952" s="336"/>
      <c r="K1952" s="336"/>
      <c r="L1952" s="336"/>
      <c r="M1952" s="336"/>
      <c r="N1952" s="336"/>
      <c r="S1952" s="336"/>
      <c r="V1952" s="336"/>
      <c r="W1952" s="336"/>
      <c r="X1952" s="336"/>
      <c r="Y1952" s="336"/>
      <c r="Z1952" s="336"/>
      <c r="AA1952" s="336"/>
      <c r="AB1952" s="336"/>
      <c r="AC1952" s="336"/>
    </row>
    <row r="1953" spans="4:29">
      <c r="D1953" s="336"/>
      <c r="G1953" s="336"/>
      <c r="H1953" s="336"/>
      <c r="I1953" s="336"/>
      <c r="J1953" s="336"/>
      <c r="K1953" s="336"/>
      <c r="L1953" s="336"/>
      <c r="M1953" s="336"/>
      <c r="N1953" s="336"/>
      <c r="S1953" s="336"/>
      <c r="V1953" s="336"/>
      <c r="W1953" s="336"/>
      <c r="X1953" s="336"/>
      <c r="Y1953" s="336"/>
      <c r="Z1953" s="336"/>
      <c r="AA1953" s="336"/>
      <c r="AB1953" s="336"/>
      <c r="AC1953" s="336"/>
    </row>
    <row r="1954" spans="4:29">
      <c r="D1954" s="336"/>
      <c r="G1954" s="336"/>
      <c r="H1954" s="336"/>
      <c r="I1954" s="336"/>
      <c r="J1954" s="336"/>
      <c r="K1954" s="336"/>
      <c r="L1954" s="336"/>
      <c r="M1954" s="336"/>
      <c r="N1954" s="336"/>
      <c r="S1954" s="336"/>
      <c r="V1954" s="336"/>
      <c r="W1954" s="336"/>
      <c r="X1954" s="336"/>
      <c r="Y1954" s="336"/>
      <c r="Z1954" s="336"/>
      <c r="AA1954" s="336"/>
      <c r="AB1954" s="336"/>
      <c r="AC1954" s="336"/>
    </row>
    <row r="1955" spans="4:29">
      <c r="D1955" s="336"/>
      <c r="G1955" s="336"/>
      <c r="H1955" s="336"/>
      <c r="I1955" s="336"/>
      <c r="J1955" s="336"/>
      <c r="K1955" s="336"/>
      <c r="L1955" s="336"/>
      <c r="M1955" s="336"/>
      <c r="N1955" s="336"/>
      <c r="S1955" s="336"/>
      <c r="V1955" s="336"/>
      <c r="W1955" s="336"/>
      <c r="X1955" s="336"/>
      <c r="Y1955" s="336"/>
      <c r="Z1955" s="336"/>
      <c r="AA1955" s="336"/>
      <c r="AB1955" s="336"/>
      <c r="AC1955" s="336"/>
    </row>
    <row r="1956" spans="4:29">
      <c r="D1956" s="336"/>
      <c r="G1956" s="336"/>
      <c r="H1956" s="336"/>
      <c r="I1956" s="336"/>
      <c r="J1956" s="336"/>
      <c r="K1956" s="336"/>
      <c r="L1956" s="336"/>
      <c r="M1956" s="336"/>
      <c r="N1956" s="336"/>
      <c r="S1956" s="336"/>
      <c r="V1956" s="336"/>
      <c r="W1956" s="336"/>
      <c r="X1956" s="336"/>
      <c r="Y1956" s="336"/>
      <c r="Z1956" s="336"/>
      <c r="AA1956" s="336"/>
      <c r="AB1956" s="336"/>
      <c r="AC1956" s="336"/>
    </row>
    <row r="1957" spans="4:29">
      <c r="D1957" s="336"/>
      <c r="G1957" s="336"/>
      <c r="H1957" s="336"/>
      <c r="I1957" s="336"/>
      <c r="J1957" s="336"/>
      <c r="K1957" s="336"/>
      <c r="L1957" s="336"/>
      <c r="M1957" s="336"/>
      <c r="N1957" s="336"/>
      <c r="S1957" s="336"/>
      <c r="V1957" s="336"/>
      <c r="W1957" s="336"/>
      <c r="X1957" s="336"/>
      <c r="Y1957" s="336"/>
      <c r="Z1957" s="336"/>
      <c r="AA1957" s="336"/>
      <c r="AB1957" s="336"/>
      <c r="AC1957" s="336"/>
    </row>
    <row r="1958" spans="4:29">
      <c r="D1958" s="336"/>
      <c r="G1958" s="336"/>
      <c r="H1958" s="336"/>
      <c r="I1958" s="336"/>
      <c r="J1958" s="336"/>
      <c r="K1958" s="336"/>
      <c r="L1958" s="336"/>
      <c r="M1958" s="336"/>
      <c r="N1958" s="336"/>
      <c r="S1958" s="336"/>
      <c r="V1958" s="336"/>
      <c r="W1958" s="336"/>
      <c r="X1958" s="336"/>
      <c r="Y1958" s="336"/>
      <c r="Z1958" s="336"/>
      <c r="AA1958" s="336"/>
      <c r="AB1958" s="336"/>
      <c r="AC1958" s="336"/>
    </row>
    <row r="1959" spans="4:29">
      <c r="D1959" s="336"/>
      <c r="G1959" s="336"/>
      <c r="H1959" s="336"/>
      <c r="I1959" s="336"/>
      <c r="J1959" s="336"/>
      <c r="K1959" s="336"/>
      <c r="L1959" s="336"/>
      <c r="M1959" s="336"/>
      <c r="N1959" s="336"/>
      <c r="S1959" s="336"/>
      <c r="V1959" s="336"/>
      <c r="W1959" s="336"/>
      <c r="X1959" s="336"/>
      <c r="Y1959" s="336"/>
      <c r="Z1959" s="336"/>
      <c r="AA1959" s="336"/>
      <c r="AB1959" s="336"/>
      <c r="AC1959" s="336"/>
    </row>
    <row r="1960" spans="4:29">
      <c r="D1960" s="336"/>
      <c r="G1960" s="336"/>
      <c r="H1960" s="336"/>
      <c r="I1960" s="336"/>
      <c r="J1960" s="336"/>
      <c r="K1960" s="336"/>
      <c r="L1960" s="336"/>
      <c r="M1960" s="336"/>
      <c r="N1960" s="336"/>
      <c r="S1960" s="336"/>
      <c r="V1960" s="336"/>
      <c r="W1960" s="336"/>
      <c r="X1960" s="336"/>
      <c r="Y1960" s="336"/>
      <c r="Z1960" s="336"/>
      <c r="AA1960" s="336"/>
      <c r="AB1960" s="336"/>
      <c r="AC1960" s="336"/>
    </row>
    <row r="1961" spans="4:29">
      <c r="D1961" s="336"/>
      <c r="G1961" s="336"/>
      <c r="H1961" s="336"/>
      <c r="I1961" s="336"/>
      <c r="J1961" s="336"/>
      <c r="K1961" s="336"/>
      <c r="L1961" s="336"/>
      <c r="M1961" s="336"/>
      <c r="N1961" s="336"/>
      <c r="S1961" s="336"/>
      <c r="V1961" s="336"/>
      <c r="W1961" s="336"/>
      <c r="X1961" s="336"/>
      <c r="Y1961" s="336"/>
      <c r="Z1961" s="336"/>
      <c r="AA1961" s="336"/>
      <c r="AB1961" s="336"/>
      <c r="AC1961" s="336"/>
    </row>
    <row r="1962" spans="4:29">
      <c r="D1962" s="336"/>
      <c r="G1962" s="336"/>
      <c r="H1962" s="336"/>
      <c r="I1962" s="336"/>
      <c r="J1962" s="336"/>
      <c r="K1962" s="336"/>
      <c r="L1962" s="336"/>
      <c r="M1962" s="336"/>
      <c r="N1962" s="336"/>
      <c r="S1962" s="336"/>
      <c r="V1962" s="336"/>
      <c r="W1962" s="336"/>
      <c r="X1962" s="336"/>
      <c r="Y1962" s="336"/>
      <c r="Z1962" s="336"/>
      <c r="AA1962" s="336"/>
      <c r="AB1962" s="336"/>
      <c r="AC1962" s="336"/>
    </row>
    <row r="1963" spans="4:29">
      <c r="D1963" s="336"/>
      <c r="G1963" s="336"/>
      <c r="H1963" s="336"/>
      <c r="I1963" s="336"/>
      <c r="J1963" s="336"/>
      <c r="K1963" s="336"/>
      <c r="L1963" s="336"/>
      <c r="M1963" s="336"/>
      <c r="N1963" s="336"/>
      <c r="S1963" s="336"/>
      <c r="V1963" s="336"/>
      <c r="W1963" s="336"/>
      <c r="X1963" s="336"/>
      <c r="Y1963" s="336"/>
      <c r="Z1963" s="336"/>
      <c r="AA1963" s="336"/>
      <c r="AB1963" s="336"/>
      <c r="AC1963" s="336"/>
    </row>
    <row r="1964" spans="4:29">
      <c r="D1964" s="336"/>
      <c r="G1964" s="336"/>
      <c r="H1964" s="336"/>
      <c r="I1964" s="336"/>
      <c r="J1964" s="336"/>
      <c r="K1964" s="336"/>
      <c r="L1964" s="336"/>
      <c r="M1964" s="336"/>
      <c r="N1964" s="336"/>
      <c r="S1964" s="336"/>
      <c r="V1964" s="336"/>
      <c r="W1964" s="336"/>
      <c r="X1964" s="336"/>
      <c r="Y1964" s="336"/>
      <c r="Z1964" s="336"/>
      <c r="AA1964" s="336"/>
      <c r="AB1964" s="336"/>
      <c r="AC1964" s="336"/>
    </row>
    <row r="1965" spans="4:29">
      <c r="D1965" s="336"/>
      <c r="G1965" s="336"/>
      <c r="H1965" s="336"/>
      <c r="I1965" s="336"/>
      <c r="J1965" s="336"/>
      <c r="K1965" s="336"/>
      <c r="L1965" s="336"/>
      <c r="M1965" s="336"/>
      <c r="N1965" s="336"/>
      <c r="S1965" s="336"/>
      <c r="V1965" s="336"/>
      <c r="W1965" s="336"/>
      <c r="X1965" s="336"/>
      <c r="Y1965" s="336"/>
      <c r="Z1965" s="336"/>
      <c r="AA1965" s="336"/>
      <c r="AB1965" s="336"/>
      <c r="AC1965" s="336"/>
    </row>
    <row r="1966" spans="4:29">
      <c r="D1966" s="336"/>
      <c r="G1966" s="336"/>
      <c r="H1966" s="336"/>
      <c r="I1966" s="336"/>
      <c r="J1966" s="336"/>
      <c r="K1966" s="336"/>
      <c r="L1966" s="336"/>
      <c r="M1966" s="336"/>
      <c r="N1966" s="336"/>
      <c r="S1966" s="336"/>
      <c r="V1966" s="336"/>
      <c r="W1966" s="336"/>
      <c r="X1966" s="336"/>
      <c r="Y1966" s="336"/>
      <c r="Z1966" s="336"/>
      <c r="AA1966" s="336"/>
      <c r="AB1966" s="336"/>
      <c r="AC1966" s="336"/>
    </row>
    <row r="1967" spans="4:29">
      <c r="D1967" s="336"/>
      <c r="G1967" s="336"/>
      <c r="H1967" s="336"/>
      <c r="I1967" s="336"/>
      <c r="J1967" s="336"/>
      <c r="K1967" s="336"/>
      <c r="L1967" s="336"/>
      <c r="M1967" s="336"/>
      <c r="N1967" s="336"/>
      <c r="S1967" s="336"/>
      <c r="V1967" s="336"/>
      <c r="W1967" s="336"/>
      <c r="X1967" s="336"/>
      <c r="Y1967" s="336"/>
      <c r="Z1967" s="336"/>
      <c r="AA1967" s="336"/>
      <c r="AB1967" s="336"/>
      <c r="AC1967" s="336"/>
    </row>
    <row r="1968" spans="4:29">
      <c r="D1968" s="336"/>
      <c r="G1968" s="336"/>
      <c r="H1968" s="336"/>
      <c r="I1968" s="336"/>
      <c r="J1968" s="336"/>
      <c r="K1968" s="336"/>
      <c r="L1968" s="336"/>
      <c r="M1968" s="336"/>
      <c r="N1968" s="336"/>
      <c r="S1968" s="336"/>
      <c r="V1968" s="336"/>
      <c r="W1968" s="336"/>
      <c r="X1968" s="336"/>
      <c r="Y1968" s="336"/>
      <c r="Z1968" s="336"/>
      <c r="AA1968" s="336"/>
      <c r="AB1968" s="336"/>
      <c r="AC1968" s="336"/>
    </row>
    <row r="1969" spans="4:29">
      <c r="D1969" s="336"/>
      <c r="G1969" s="336"/>
      <c r="H1969" s="336"/>
      <c r="I1969" s="336"/>
      <c r="J1969" s="336"/>
      <c r="K1969" s="336"/>
      <c r="L1969" s="336"/>
      <c r="M1969" s="336"/>
      <c r="N1969" s="336"/>
      <c r="S1969" s="336"/>
      <c r="V1969" s="336"/>
      <c r="W1969" s="336"/>
      <c r="X1969" s="336"/>
      <c r="Y1969" s="336"/>
      <c r="Z1969" s="336"/>
      <c r="AA1969" s="336"/>
      <c r="AB1969" s="336"/>
      <c r="AC1969" s="336"/>
    </row>
    <row r="1970" spans="4:29">
      <c r="D1970" s="336"/>
      <c r="G1970" s="336"/>
      <c r="H1970" s="336"/>
      <c r="I1970" s="336"/>
      <c r="J1970" s="336"/>
      <c r="K1970" s="336"/>
      <c r="L1970" s="336"/>
      <c r="M1970" s="336"/>
      <c r="N1970" s="336"/>
      <c r="S1970" s="336"/>
      <c r="V1970" s="336"/>
      <c r="W1970" s="336"/>
      <c r="X1970" s="336"/>
      <c r="Y1970" s="336"/>
      <c r="Z1970" s="336"/>
      <c r="AA1970" s="336"/>
      <c r="AB1970" s="336"/>
      <c r="AC1970" s="336"/>
    </row>
    <row r="1971" spans="4:29">
      <c r="D1971" s="336"/>
      <c r="G1971" s="336"/>
      <c r="H1971" s="336"/>
      <c r="I1971" s="336"/>
      <c r="J1971" s="336"/>
      <c r="K1971" s="336"/>
      <c r="L1971" s="336"/>
      <c r="M1971" s="336"/>
      <c r="N1971" s="336"/>
      <c r="S1971" s="336"/>
      <c r="V1971" s="336"/>
      <c r="W1971" s="336"/>
      <c r="X1971" s="336"/>
      <c r="Y1971" s="336"/>
      <c r="Z1971" s="336"/>
      <c r="AA1971" s="336"/>
      <c r="AB1971" s="336"/>
      <c r="AC1971" s="336"/>
    </row>
    <row r="1972" spans="4:29">
      <c r="D1972" s="336"/>
      <c r="G1972" s="336"/>
      <c r="H1972" s="336"/>
      <c r="I1972" s="336"/>
      <c r="J1972" s="336"/>
      <c r="K1972" s="336"/>
      <c r="L1972" s="336"/>
      <c r="M1972" s="336"/>
      <c r="N1972" s="336"/>
      <c r="S1972" s="336"/>
      <c r="V1972" s="336"/>
      <c r="W1972" s="336"/>
      <c r="X1972" s="336"/>
      <c r="Y1972" s="336"/>
      <c r="Z1972" s="336"/>
      <c r="AA1972" s="336"/>
      <c r="AB1972" s="336"/>
      <c r="AC1972" s="336"/>
    </row>
    <row r="1973" spans="4:29">
      <c r="D1973" s="336"/>
      <c r="G1973" s="336"/>
      <c r="H1973" s="336"/>
      <c r="I1973" s="336"/>
      <c r="J1973" s="336"/>
      <c r="K1973" s="336"/>
      <c r="L1973" s="336"/>
      <c r="M1973" s="336"/>
      <c r="N1973" s="336"/>
      <c r="S1973" s="336"/>
      <c r="V1973" s="336"/>
      <c r="W1973" s="336"/>
      <c r="X1973" s="336"/>
      <c r="Y1973" s="336"/>
      <c r="Z1973" s="336"/>
      <c r="AA1973" s="336"/>
      <c r="AB1973" s="336"/>
      <c r="AC1973" s="336"/>
    </row>
    <row r="1974" spans="4:29">
      <c r="D1974" s="336"/>
      <c r="G1974" s="336"/>
      <c r="H1974" s="336"/>
      <c r="I1974" s="336"/>
      <c r="J1974" s="336"/>
      <c r="K1974" s="336"/>
      <c r="L1974" s="336"/>
      <c r="M1974" s="336"/>
      <c r="N1974" s="336"/>
      <c r="S1974" s="336"/>
      <c r="V1974" s="336"/>
      <c r="W1974" s="336"/>
      <c r="X1974" s="336"/>
      <c r="Y1974" s="336"/>
      <c r="Z1974" s="336"/>
      <c r="AA1974" s="336"/>
      <c r="AB1974" s="336"/>
      <c r="AC1974" s="336"/>
    </row>
    <row r="1975" spans="4:29">
      <c r="D1975" s="336"/>
      <c r="G1975" s="336"/>
      <c r="H1975" s="336"/>
      <c r="I1975" s="336"/>
      <c r="J1975" s="336"/>
      <c r="K1975" s="336"/>
      <c r="L1975" s="336"/>
      <c r="M1975" s="336"/>
      <c r="N1975" s="336"/>
      <c r="S1975" s="336"/>
      <c r="V1975" s="336"/>
      <c r="W1975" s="336"/>
      <c r="X1975" s="336"/>
      <c r="Y1975" s="336"/>
      <c r="Z1975" s="336"/>
      <c r="AA1975" s="336"/>
      <c r="AB1975" s="336"/>
      <c r="AC1975" s="336"/>
    </row>
    <row r="1976" spans="4:29">
      <c r="D1976" s="336"/>
      <c r="G1976" s="336"/>
      <c r="H1976" s="336"/>
      <c r="I1976" s="336"/>
      <c r="J1976" s="336"/>
      <c r="K1976" s="336"/>
      <c r="L1976" s="336"/>
      <c r="M1976" s="336"/>
      <c r="N1976" s="336"/>
      <c r="S1976" s="336"/>
      <c r="V1976" s="336"/>
      <c r="W1976" s="336"/>
      <c r="X1976" s="336"/>
      <c r="Y1976" s="336"/>
      <c r="Z1976" s="336"/>
      <c r="AA1976" s="336"/>
      <c r="AB1976" s="336"/>
      <c r="AC1976" s="336"/>
    </row>
    <row r="1977" spans="4:29">
      <c r="D1977" s="336"/>
      <c r="G1977" s="336"/>
      <c r="H1977" s="336"/>
      <c r="I1977" s="336"/>
      <c r="J1977" s="336"/>
      <c r="K1977" s="336"/>
      <c r="L1977" s="336"/>
      <c r="M1977" s="336"/>
      <c r="N1977" s="336"/>
      <c r="S1977" s="336"/>
      <c r="V1977" s="336"/>
      <c r="W1977" s="336"/>
      <c r="X1977" s="336"/>
      <c r="Y1977" s="336"/>
      <c r="Z1977" s="336"/>
      <c r="AA1977" s="336"/>
      <c r="AB1977" s="336"/>
      <c r="AC1977" s="336"/>
    </row>
    <row r="1978" spans="4:29">
      <c r="D1978" s="336"/>
      <c r="G1978" s="336"/>
      <c r="H1978" s="336"/>
      <c r="I1978" s="336"/>
      <c r="J1978" s="336"/>
      <c r="K1978" s="336"/>
      <c r="L1978" s="336"/>
      <c r="M1978" s="336"/>
      <c r="N1978" s="336"/>
      <c r="S1978" s="336"/>
      <c r="V1978" s="336"/>
      <c r="W1978" s="336"/>
      <c r="X1978" s="336"/>
      <c r="Y1978" s="336"/>
      <c r="Z1978" s="336"/>
      <c r="AA1978" s="336"/>
      <c r="AB1978" s="336"/>
      <c r="AC1978" s="336"/>
    </row>
    <row r="1979" spans="4:29">
      <c r="D1979" s="336"/>
      <c r="G1979" s="336"/>
      <c r="H1979" s="336"/>
      <c r="I1979" s="336"/>
      <c r="J1979" s="336"/>
      <c r="K1979" s="336"/>
      <c r="L1979" s="336"/>
      <c r="M1979" s="336"/>
      <c r="N1979" s="336"/>
      <c r="S1979" s="336"/>
      <c r="V1979" s="336"/>
      <c r="W1979" s="336"/>
      <c r="X1979" s="336"/>
      <c r="Y1979" s="336"/>
      <c r="Z1979" s="336"/>
      <c r="AA1979" s="336"/>
      <c r="AB1979" s="336"/>
      <c r="AC1979" s="336"/>
    </row>
    <row r="1980" spans="4:29">
      <c r="D1980" s="336"/>
      <c r="G1980" s="336"/>
      <c r="H1980" s="336"/>
      <c r="I1980" s="336"/>
      <c r="J1980" s="336"/>
      <c r="K1980" s="336"/>
      <c r="L1980" s="336"/>
      <c r="M1980" s="336"/>
      <c r="N1980" s="336"/>
      <c r="S1980" s="336"/>
      <c r="V1980" s="336"/>
      <c r="W1980" s="336"/>
      <c r="X1980" s="336"/>
      <c r="Y1980" s="336"/>
      <c r="Z1980" s="336"/>
      <c r="AA1980" s="336"/>
      <c r="AB1980" s="336"/>
      <c r="AC1980" s="336"/>
    </row>
    <row r="1981" spans="4:29">
      <c r="D1981" s="336"/>
      <c r="G1981" s="336"/>
      <c r="H1981" s="336"/>
      <c r="I1981" s="336"/>
      <c r="J1981" s="336"/>
      <c r="K1981" s="336"/>
      <c r="L1981" s="336"/>
      <c r="M1981" s="336"/>
      <c r="N1981" s="336"/>
      <c r="S1981" s="336"/>
      <c r="V1981" s="336"/>
      <c r="W1981" s="336"/>
      <c r="X1981" s="336"/>
      <c r="Y1981" s="336"/>
      <c r="Z1981" s="336"/>
      <c r="AA1981" s="336"/>
      <c r="AB1981" s="336"/>
      <c r="AC1981" s="336"/>
    </row>
    <row r="1982" spans="4:29">
      <c r="D1982" s="336"/>
      <c r="G1982" s="336"/>
      <c r="H1982" s="336"/>
      <c r="I1982" s="336"/>
      <c r="J1982" s="336"/>
      <c r="K1982" s="336"/>
      <c r="L1982" s="336"/>
      <c r="M1982" s="336"/>
      <c r="N1982" s="336"/>
      <c r="S1982" s="336"/>
      <c r="V1982" s="336"/>
      <c r="W1982" s="336"/>
      <c r="X1982" s="336"/>
      <c r="Y1982" s="336"/>
      <c r="Z1982" s="336"/>
      <c r="AA1982" s="336"/>
      <c r="AB1982" s="336"/>
      <c r="AC1982" s="336"/>
    </row>
    <row r="1983" spans="4:29">
      <c r="D1983" s="336"/>
      <c r="G1983" s="336"/>
      <c r="H1983" s="336"/>
      <c r="I1983" s="336"/>
      <c r="J1983" s="336"/>
      <c r="K1983" s="336"/>
      <c r="L1983" s="336"/>
      <c r="M1983" s="336"/>
      <c r="N1983" s="336"/>
      <c r="S1983" s="336"/>
      <c r="V1983" s="336"/>
      <c r="W1983" s="336"/>
      <c r="X1983" s="336"/>
      <c r="Y1983" s="336"/>
      <c r="Z1983" s="336"/>
      <c r="AA1983" s="336"/>
      <c r="AB1983" s="336"/>
      <c r="AC1983" s="336"/>
    </row>
    <row r="1984" spans="4:29">
      <c r="D1984" s="336"/>
      <c r="G1984" s="336"/>
      <c r="H1984" s="336"/>
      <c r="I1984" s="336"/>
      <c r="J1984" s="336"/>
      <c r="K1984" s="336"/>
      <c r="L1984" s="336"/>
      <c r="M1984" s="336"/>
      <c r="N1984" s="336"/>
      <c r="S1984" s="336"/>
      <c r="V1984" s="336"/>
      <c r="W1984" s="336"/>
      <c r="X1984" s="336"/>
      <c r="Y1984" s="336"/>
      <c r="Z1984" s="336"/>
      <c r="AA1984" s="336"/>
      <c r="AB1984" s="336"/>
      <c r="AC1984" s="336"/>
    </row>
    <row r="1985" spans="4:29">
      <c r="D1985" s="336"/>
      <c r="G1985" s="336"/>
      <c r="H1985" s="336"/>
      <c r="I1985" s="336"/>
      <c r="J1985" s="336"/>
      <c r="K1985" s="336"/>
      <c r="L1985" s="336"/>
      <c r="M1985" s="336"/>
      <c r="N1985" s="336"/>
      <c r="S1985" s="336"/>
      <c r="V1985" s="336"/>
      <c r="W1985" s="336"/>
      <c r="X1985" s="336"/>
      <c r="Y1985" s="336"/>
      <c r="Z1985" s="336"/>
      <c r="AA1985" s="336"/>
      <c r="AB1985" s="336"/>
      <c r="AC1985" s="336"/>
    </row>
    <row r="1986" spans="4:29">
      <c r="D1986" s="336"/>
      <c r="G1986" s="336"/>
      <c r="H1986" s="336"/>
      <c r="I1986" s="336"/>
      <c r="J1986" s="336"/>
      <c r="K1986" s="336"/>
      <c r="L1986" s="336"/>
      <c r="M1986" s="336"/>
      <c r="N1986" s="336"/>
      <c r="S1986" s="336"/>
      <c r="V1986" s="336"/>
      <c r="W1986" s="336"/>
      <c r="X1986" s="336"/>
      <c r="Y1986" s="336"/>
      <c r="Z1986" s="336"/>
      <c r="AA1986" s="336"/>
      <c r="AB1986" s="336"/>
      <c r="AC1986" s="336"/>
    </row>
    <row r="1987" spans="4:29">
      <c r="D1987" s="336"/>
      <c r="G1987" s="336"/>
      <c r="H1987" s="336"/>
      <c r="I1987" s="336"/>
      <c r="J1987" s="336"/>
      <c r="K1987" s="336"/>
      <c r="L1987" s="336"/>
      <c r="M1987" s="336"/>
      <c r="N1987" s="336"/>
      <c r="S1987" s="336"/>
      <c r="V1987" s="336"/>
      <c r="W1987" s="336"/>
      <c r="X1987" s="336"/>
      <c r="Y1987" s="336"/>
      <c r="Z1987" s="336"/>
      <c r="AA1987" s="336"/>
      <c r="AB1987" s="336"/>
      <c r="AC1987" s="336"/>
    </row>
    <row r="1988" spans="4:29">
      <c r="D1988" s="336"/>
      <c r="G1988" s="336"/>
      <c r="H1988" s="336"/>
      <c r="I1988" s="336"/>
      <c r="J1988" s="336"/>
      <c r="K1988" s="336"/>
      <c r="L1988" s="336"/>
      <c r="M1988" s="336"/>
      <c r="N1988" s="336"/>
      <c r="S1988" s="336"/>
      <c r="V1988" s="336"/>
      <c r="W1988" s="336"/>
      <c r="X1988" s="336"/>
      <c r="Y1988" s="336"/>
      <c r="Z1988" s="336"/>
      <c r="AA1988" s="336"/>
      <c r="AB1988" s="336"/>
      <c r="AC1988" s="336"/>
    </row>
    <row r="1989" spans="4:29">
      <c r="D1989" s="336"/>
      <c r="G1989" s="336"/>
      <c r="H1989" s="336"/>
      <c r="I1989" s="336"/>
      <c r="J1989" s="336"/>
      <c r="K1989" s="336"/>
      <c r="L1989" s="336"/>
      <c r="M1989" s="336"/>
      <c r="N1989" s="336"/>
      <c r="S1989" s="336"/>
      <c r="V1989" s="336"/>
      <c r="W1989" s="336"/>
      <c r="X1989" s="336"/>
      <c r="Y1989" s="336"/>
      <c r="Z1989" s="336"/>
      <c r="AA1989" s="336"/>
      <c r="AB1989" s="336"/>
      <c r="AC1989" s="336"/>
    </row>
    <row r="1990" spans="4:29">
      <c r="D1990" s="336"/>
      <c r="G1990" s="336"/>
      <c r="H1990" s="336"/>
      <c r="I1990" s="336"/>
      <c r="J1990" s="336"/>
      <c r="K1990" s="336"/>
      <c r="L1990" s="336"/>
      <c r="M1990" s="336"/>
      <c r="N1990" s="336"/>
      <c r="S1990" s="336"/>
      <c r="V1990" s="336"/>
      <c r="W1990" s="336"/>
      <c r="X1990" s="336"/>
      <c r="Y1990" s="336"/>
      <c r="Z1990" s="336"/>
      <c r="AA1990" s="336"/>
      <c r="AB1990" s="336"/>
      <c r="AC1990" s="336"/>
    </row>
    <row r="1991" spans="4:29">
      <c r="D1991" s="336"/>
      <c r="G1991" s="336"/>
      <c r="H1991" s="336"/>
      <c r="I1991" s="336"/>
      <c r="J1991" s="336"/>
      <c r="K1991" s="336"/>
      <c r="L1991" s="336"/>
      <c r="M1991" s="336"/>
      <c r="N1991" s="336"/>
      <c r="S1991" s="336"/>
      <c r="V1991" s="336"/>
      <c r="W1991" s="336"/>
      <c r="X1991" s="336"/>
      <c r="Y1991" s="336"/>
      <c r="Z1991" s="336"/>
      <c r="AA1991" s="336"/>
      <c r="AB1991" s="336"/>
      <c r="AC1991" s="336"/>
    </row>
    <row r="1992" spans="4:29">
      <c r="D1992" s="336"/>
      <c r="G1992" s="336"/>
      <c r="H1992" s="336"/>
      <c r="I1992" s="336"/>
      <c r="J1992" s="336"/>
      <c r="K1992" s="336"/>
      <c r="L1992" s="336"/>
      <c r="M1992" s="336"/>
      <c r="N1992" s="336"/>
      <c r="S1992" s="336"/>
      <c r="V1992" s="336"/>
      <c r="W1992" s="336"/>
      <c r="X1992" s="336"/>
      <c r="Y1992" s="336"/>
      <c r="Z1992" s="336"/>
      <c r="AA1992" s="336"/>
      <c r="AB1992" s="336"/>
      <c r="AC1992" s="336"/>
    </row>
    <row r="1993" spans="4:29">
      <c r="D1993" s="336"/>
      <c r="G1993" s="336"/>
      <c r="H1993" s="336"/>
      <c r="I1993" s="336"/>
      <c r="J1993" s="336"/>
      <c r="K1993" s="336"/>
      <c r="L1993" s="336"/>
      <c r="M1993" s="336"/>
      <c r="N1993" s="336"/>
      <c r="S1993" s="336"/>
      <c r="V1993" s="336"/>
      <c r="W1993" s="336"/>
      <c r="X1993" s="336"/>
      <c r="Y1993" s="336"/>
      <c r="Z1993" s="336"/>
      <c r="AA1993" s="336"/>
      <c r="AB1993" s="336"/>
      <c r="AC1993" s="336"/>
    </row>
    <row r="1994" spans="4:29">
      <c r="D1994" s="336"/>
      <c r="G1994" s="336"/>
      <c r="H1994" s="336"/>
      <c r="I1994" s="336"/>
      <c r="J1994" s="336"/>
      <c r="K1994" s="336"/>
      <c r="L1994" s="336"/>
      <c r="M1994" s="336"/>
      <c r="N1994" s="336"/>
      <c r="S1994" s="336"/>
      <c r="V1994" s="336"/>
      <c r="W1994" s="336"/>
      <c r="X1994" s="336"/>
      <c r="Y1994" s="336"/>
      <c r="Z1994" s="336"/>
      <c r="AA1994" s="336"/>
      <c r="AB1994" s="336"/>
      <c r="AC1994" s="336"/>
    </row>
    <row r="1995" spans="4:29">
      <c r="D1995" s="336"/>
      <c r="G1995" s="336"/>
      <c r="H1995" s="336"/>
      <c r="I1995" s="336"/>
      <c r="J1995" s="336"/>
      <c r="K1995" s="336"/>
      <c r="L1995" s="336"/>
      <c r="M1995" s="336"/>
      <c r="N1995" s="336"/>
      <c r="S1995" s="336"/>
      <c r="V1995" s="336"/>
      <c r="W1995" s="336"/>
      <c r="X1995" s="336"/>
      <c r="Y1995" s="336"/>
      <c r="Z1995" s="336"/>
      <c r="AA1995" s="336"/>
      <c r="AB1995" s="336"/>
      <c r="AC1995" s="336"/>
    </row>
    <row r="1996" spans="4:29">
      <c r="D1996" s="336"/>
      <c r="G1996" s="336"/>
      <c r="H1996" s="336"/>
      <c r="I1996" s="336"/>
      <c r="J1996" s="336"/>
      <c r="K1996" s="336"/>
      <c r="L1996" s="336"/>
      <c r="M1996" s="336"/>
      <c r="N1996" s="336"/>
      <c r="S1996" s="336"/>
      <c r="V1996" s="336"/>
      <c r="W1996" s="336"/>
      <c r="X1996" s="336"/>
      <c r="Y1996" s="336"/>
      <c r="Z1996" s="336"/>
      <c r="AA1996" s="336"/>
      <c r="AB1996" s="336"/>
      <c r="AC1996" s="336"/>
    </row>
    <row r="1997" spans="4:29">
      <c r="D1997" s="336"/>
      <c r="G1997" s="336"/>
      <c r="H1997" s="336"/>
      <c r="I1997" s="336"/>
      <c r="J1997" s="336"/>
      <c r="K1997" s="336"/>
      <c r="L1997" s="336"/>
      <c r="M1997" s="336"/>
      <c r="N1997" s="336"/>
      <c r="S1997" s="336"/>
      <c r="V1997" s="336"/>
      <c r="W1997" s="336"/>
      <c r="X1997" s="336"/>
      <c r="Y1997" s="336"/>
      <c r="Z1997" s="336"/>
      <c r="AA1997" s="336"/>
      <c r="AB1997" s="336"/>
      <c r="AC1997" s="336"/>
    </row>
    <row r="1998" spans="4:29">
      <c r="D1998" s="336"/>
      <c r="G1998" s="336"/>
      <c r="H1998" s="336"/>
      <c r="I1998" s="336"/>
      <c r="J1998" s="336"/>
      <c r="K1998" s="336"/>
      <c r="L1998" s="336"/>
      <c r="M1998" s="336"/>
      <c r="N1998" s="336"/>
      <c r="S1998" s="336"/>
      <c r="V1998" s="336"/>
      <c r="W1998" s="336"/>
      <c r="X1998" s="336"/>
      <c r="Y1998" s="336"/>
      <c r="Z1998" s="336"/>
      <c r="AA1998" s="336"/>
      <c r="AB1998" s="336"/>
      <c r="AC1998" s="336"/>
    </row>
    <row r="1999" spans="4:29">
      <c r="D1999" s="336"/>
      <c r="G1999" s="336"/>
      <c r="H1999" s="336"/>
      <c r="I1999" s="336"/>
      <c r="J1999" s="336"/>
      <c r="K1999" s="336"/>
      <c r="L1999" s="336"/>
      <c r="M1999" s="336"/>
      <c r="N1999" s="336"/>
      <c r="S1999" s="336"/>
      <c r="V1999" s="336"/>
      <c r="W1999" s="336"/>
      <c r="X1999" s="336"/>
      <c r="Y1999" s="336"/>
      <c r="Z1999" s="336"/>
      <c r="AA1999" s="336"/>
      <c r="AB1999" s="336"/>
      <c r="AC1999" s="336"/>
    </row>
    <row r="2000" spans="4:29">
      <c r="D2000" s="336"/>
      <c r="G2000" s="336"/>
      <c r="H2000" s="336"/>
      <c r="I2000" s="336"/>
      <c r="J2000" s="336"/>
      <c r="K2000" s="336"/>
      <c r="L2000" s="336"/>
      <c r="M2000" s="336"/>
      <c r="N2000" s="336"/>
      <c r="S2000" s="336"/>
      <c r="V2000" s="336"/>
      <c r="W2000" s="336"/>
      <c r="X2000" s="336"/>
      <c r="Y2000" s="336"/>
      <c r="Z2000" s="336"/>
      <c r="AA2000" s="336"/>
      <c r="AB2000" s="336"/>
      <c r="AC2000" s="336"/>
    </row>
    <row r="2001" spans="4:29">
      <c r="D2001" s="336"/>
      <c r="G2001" s="336"/>
      <c r="H2001" s="336"/>
      <c r="I2001" s="336"/>
      <c r="J2001" s="336"/>
      <c r="K2001" s="336"/>
      <c r="L2001" s="336"/>
      <c r="M2001" s="336"/>
      <c r="N2001" s="336"/>
      <c r="S2001" s="336"/>
      <c r="V2001" s="336"/>
      <c r="W2001" s="336"/>
      <c r="X2001" s="336"/>
      <c r="Y2001" s="336"/>
      <c r="Z2001" s="336"/>
      <c r="AA2001" s="336"/>
      <c r="AB2001" s="336"/>
      <c r="AC2001" s="336"/>
    </row>
    <row r="2002" spans="4:29">
      <c r="D2002" s="336"/>
      <c r="G2002" s="336"/>
      <c r="H2002" s="336"/>
      <c r="I2002" s="336"/>
      <c r="J2002" s="336"/>
      <c r="K2002" s="336"/>
      <c r="L2002" s="336"/>
      <c r="M2002" s="336"/>
      <c r="N2002" s="336"/>
      <c r="S2002" s="336"/>
      <c r="V2002" s="336"/>
      <c r="W2002" s="336"/>
      <c r="X2002" s="336"/>
      <c r="Y2002" s="336"/>
      <c r="Z2002" s="336"/>
      <c r="AA2002" s="336"/>
      <c r="AB2002" s="336"/>
      <c r="AC2002" s="336"/>
    </row>
    <row r="2003" spans="4:29">
      <c r="D2003" s="336"/>
      <c r="G2003" s="336"/>
      <c r="H2003" s="336"/>
      <c r="I2003" s="336"/>
      <c r="J2003" s="336"/>
      <c r="K2003" s="336"/>
      <c r="L2003" s="336"/>
      <c r="M2003" s="336"/>
      <c r="N2003" s="336"/>
      <c r="S2003" s="336"/>
      <c r="V2003" s="336"/>
      <c r="W2003" s="336"/>
      <c r="X2003" s="336"/>
      <c r="Y2003" s="336"/>
      <c r="Z2003" s="336"/>
      <c r="AA2003" s="336"/>
      <c r="AB2003" s="336"/>
      <c r="AC2003" s="336"/>
    </row>
    <row r="2004" spans="4:29">
      <c r="D2004" s="336"/>
      <c r="G2004" s="336"/>
      <c r="H2004" s="336"/>
      <c r="I2004" s="336"/>
      <c r="J2004" s="336"/>
      <c r="K2004" s="336"/>
      <c r="L2004" s="336"/>
      <c r="M2004" s="336"/>
      <c r="N2004" s="336"/>
      <c r="S2004" s="336"/>
      <c r="V2004" s="336"/>
      <c r="W2004" s="336"/>
      <c r="X2004" s="336"/>
      <c r="Y2004" s="336"/>
      <c r="Z2004" s="336"/>
      <c r="AA2004" s="336"/>
      <c r="AB2004" s="336"/>
      <c r="AC2004" s="336"/>
    </row>
    <row r="2005" spans="4:29">
      <c r="D2005" s="336"/>
      <c r="G2005" s="336"/>
      <c r="H2005" s="336"/>
      <c r="I2005" s="336"/>
      <c r="J2005" s="336"/>
      <c r="K2005" s="336"/>
      <c r="L2005" s="336"/>
      <c r="M2005" s="336"/>
      <c r="N2005" s="336"/>
      <c r="S2005" s="336"/>
      <c r="V2005" s="336"/>
      <c r="W2005" s="336"/>
      <c r="X2005" s="336"/>
      <c r="Y2005" s="336"/>
      <c r="Z2005" s="336"/>
      <c r="AA2005" s="336"/>
      <c r="AB2005" s="336"/>
      <c r="AC2005" s="336"/>
    </row>
    <row r="2006" spans="4:29">
      <c r="D2006" s="336"/>
      <c r="G2006" s="336"/>
      <c r="H2006" s="336"/>
      <c r="I2006" s="336"/>
      <c r="J2006" s="336"/>
      <c r="K2006" s="336"/>
      <c r="L2006" s="336"/>
      <c r="M2006" s="336"/>
      <c r="N2006" s="336"/>
      <c r="S2006" s="336"/>
      <c r="V2006" s="336"/>
      <c r="W2006" s="336"/>
      <c r="X2006" s="336"/>
      <c r="Y2006" s="336"/>
      <c r="Z2006" s="336"/>
      <c r="AA2006" s="336"/>
      <c r="AB2006" s="336"/>
      <c r="AC2006" s="336"/>
    </row>
    <row r="2007" spans="4:29">
      <c r="D2007" s="336"/>
      <c r="G2007" s="336"/>
      <c r="H2007" s="336"/>
      <c r="I2007" s="336"/>
      <c r="J2007" s="336"/>
      <c r="K2007" s="336"/>
      <c r="L2007" s="336"/>
      <c r="M2007" s="336"/>
      <c r="N2007" s="336"/>
      <c r="S2007" s="336"/>
      <c r="V2007" s="336"/>
      <c r="W2007" s="336"/>
      <c r="X2007" s="336"/>
      <c r="Y2007" s="336"/>
      <c r="Z2007" s="336"/>
      <c r="AA2007" s="336"/>
      <c r="AB2007" s="336"/>
      <c r="AC2007" s="336"/>
    </row>
    <row r="2008" spans="4:29">
      <c r="D2008" s="336"/>
      <c r="G2008" s="336"/>
      <c r="H2008" s="336"/>
      <c r="I2008" s="336"/>
      <c r="J2008" s="336"/>
      <c r="K2008" s="336"/>
      <c r="L2008" s="336"/>
      <c r="M2008" s="336"/>
      <c r="N2008" s="336"/>
      <c r="S2008" s="336"/>
      <c r="V2008" s="336"/>
      <c r="W2008" s="336"/>
      <c r="X2008" s="336"/>
      <c r="Y2008" s="336"/>
      <c r="Z2008" s="336"/>
      <c r="AA2008" s="336"/>
      <c r="AB2008" s="336"/>
      <c r="AC2008" s="336"/>
    </row>
    <row r="2009" spans="4:29">
      <c r="D2009" s="336"/>
      <c r="G2009" s="336"/>
      <c r="H2009" s="336"/>
      <c r="I2009" s="336"/>
      <c r="J2009" s="336"/>
      <c r="K2009" s="336"/>
      <c r="L2009" s="336"/>
      <c r="M2009" s="336"/>
      <c r="N2009" s="336"/>
      <c r="S2009" s="336"/>
      <c r="V2009" s="336"/>
      <c r="W2009" s="336"/>
      <c r="X2009" s="336"/>
      <c r="Y2009" s="336"/>
      <c r="Z2009" s="336"/>
      <c r="AA2009" s="336"/>
      <c r="AB2009" s="336"/>
      <c r="AC2009" s="336"/>
    </row>
    <row r="2010" spans="4:29">
      <c r="D2010" s="336"/>
      <c r="G2010" s="336"/>
      <c r="H2010" s="336"/>
      <c r="I2010" s="336"/>
      <c r="J2010" s="336"/>
      <c r="K2010" s="336"/>
      <c r="L2010" s="336"/>
      <c r="M2010" s="336"/>
      <c r="N2010" s="336"/>
      <c r="S2010" s="336"/>
      <c r="V2010" s="336"/>
      <c r="W2010" s="336"/>
      <c r="X2010" s="336"/>
      <c r="Y2010" s="336"/>
      <c r="Z2010" s="336"/>
      <c r="AA2010" s="336"/>
      <c r="AB2010" s="336"/>
      <c r="AC2010" s="336"/>
    </row>
    <row r="2011" spans="4:29">
      <c r="D2011" s="336"/>
      <c r="G2011" s="336"/>
      <c r="H2011" s="336"/>
      <c r="I2011" s="336"/>
      <c r="J2011" s="336"/>
      <c r="K2011" s="336"/>
      <c r="L2011" s="336"/>
      <c r="M2011" s="336"/>
      <c r="N2011" s="336"/>
      <c r="S2011" s="336"/>
      <c r="V2011" s="336"/>
      <c r="W2011" s="336"/>
      <c r="X2011" s="336"/>
      <c r="Y2011" s="336"/>
      <c r="Z2011" s="336"/>
      <c r="AA2011" s="336"/>
      <c r="AB2011" s="336"/>
      <c r="AC2011" s="336"/>
    </row>
    <row r="2012" spans="4:29">
      <c r="D2012" s="336"/>
      <c r="G2012" s="336"/>
      <c r="H2012" s="336"/>
      <c r="I2012" s="336"/>
      <c r="J2012" s="336"/>
      <c r="K2012" s="336"/>
      <c r="L2012" s="336"/>
      <c r="M2012" s="336"/>
      <c r="N2012" s="336"/>
      <c r="S2012" s="336"/>
      <c r="V2012" s="336"/>
      <c r="W2012" s="336"/>
      <c r="X2012" s="336"/>
      <c r="Y2012" s="336"/>
      <c r="Z2012" s="336"/>
      <c r="AA2012" s="336"/>
      <c r="AB2012" s="336"/>
      <c r="AC2012" s="336"/>
    </row>
    <row r="2013" spans="4:29">
      <c r="D2013" s="336"/>
      <c r="G2013" s="336"/>
      <c r="H2013" s="336"/>
      <c r="I2013" s="336"/>
      <c r="J2013" s="336"/>
      <c r="K2013" s="336"/>
      <c r="L2013" s="336"/>
      <c r="M2013" s="336"/>
      <c r="N2013" s="336"/>
      <c r="S2013" s="336"/>
      <c r="V2013" s="336"/>
      <c r="W2013" s="336"/>
      <c r="X2013" s="336"/>
      <c r="Y2013" s="336"/>
      <c r="Z2013" s="336"/>
      <c r="AA2013" s="336"/>
      <c r="AB2013" s="336"/>
      <c r="AC2013" s="336"/>
    </row>
    <row r="2014" spans="4:29">
      <c r="D2014" s="336"/>
      <c r="G2014" s="336"/>
      <c r="H2014" s="336"/>
      <c r="I2014" s="336"/>
      <c r="J2014" s="336"/>
      <c r="K2014" s="336"/>
      <c r="L2014" s="336"/>
      <c r="M2014" s="336"/>
      <c r="N2014" s="336"/>
      <c r="S2014" s="336"/>
      <c r="V2014" s="336"/>
      <c r="W2014" s="336"/>
      <c r="X2014" s="336"/>
      <c r="Y2014" s="336"/>
      <c r="Z2014" s="336"/>
      <c r="AA2014" s="336"/>
      <c r="AB2014" s="336"/>
      <c r="AC2014" s="336"/>
    </row>
    <row r="2015" spans="4:29">
      <c r="D2015" s="336"/>
      <c r="G2015" s="336"/>
      <c r="H2015" s="336"/>
      <c r="I2015" s="336"/>
      <c r="J2015" s="336"/>
      <c r="K2015" s="336"/>
      <c r="L2015" s="336"/>
      <c r="M2015" s="336"/>
      <c r="N2015" s="336"/>
      <c r="S2015" s="336"/>
      <c r="V2015" s="336"/>
      <c r="W2015" s="336"/>
      <c r="X2015" s="336"/>
      <c r="Y2015" s="336"/>
      <c r="Z2015" s="336"/>
      <c r="AA2015" s="336"/>
      <c r="AB2015" s="336"/>
      <c r="AC2015" s="336"/>
    </row>
    <row r="2016" spans="4:29">
      <c r="D2016" s="336"/>
      <c r="G2016" s="336"/>
      <c r="H2016" s="336"/>
      <c r="I2016" s="336"/>
      <c r="J2016" s="336"/>
      <c r="K2016" s="336"/>
      <c r="L2016" s="336"/>
      <c r="M2016" s="336"/>
      <c r="N2016" s="336"/>
      <c r="S2016" s="336"/>
      <c r="V2016" s="336"/>
      <c r="W2016" s="336"/>
      <c r="X2016" s="336"/>
      <c r="Y2016" s="336"/>
      <c r="Z2016" s="336"/>
      <c r="AA2016" s="336"/>
      <c r="AB2016" s="336"/>
      <c r="AC2016" s="336"/>
    </row>
    <row r="2017" spans="4:29">
      <c r="D2017" s="336"/>
      <c r="G2017" s="336"/>
      <c r="H2017" s="336"/>
      <c r="I2017" s="336"/>
      <c r="J2017" s="336"/>
      <c r="K2017" s="336"/>
      <c r="L2017" s="336"/>
      <c r="M2017" s="336"/>
      <c r="N2017" s="336"/>
      <c r="S2017" s="336"/>
      <c r="V2017" s="336"/>
      <c r="W2017" s="336"/>
      <c r="X2017" s="336"/>
      <c r="Y2017" s="336"/>
      <c r="Z2017" s="336"/>
      <c r="AA2017" s="336"/>
      <c r="AB2017" s="336"/>
      <c r="AC2017" s="336"/>
    </row>
    <row r="2018" spans="4:29">
      <c r="D2018" s="336"/>
      <c r="G2018" s="336"/>
      <c r="H2018" s="336"/>
      <c r="I2018" s="336"/>
      <c r="J2018" s="336"/>
      <c r="K2018" s="336"/>
      <c r="L2018" s="336"/>
      <c r="M2018" s="336"/>
      <c r="N2018" s="336"/>
      <c r="S2018" s="336"/>
      <c r="V2018" s="336"/>
      <c r="W2018" s="336"/>
      <c r="X2018" s="336"/>
      <c r="Y2018" s="336"/>
      <c r="Z2018" s="336"/>
      <c r="AA2018" s="336"/>
      <c r="AB2018" s="336"/>
      <c r="AC2018" s="336"/>
    </row>
    <row r="2019" spans="4:29">
      <c r="D2019" s="336"/>
      <c r="G2019" s="336"/>
      <c r="H2019" s="336"/>
      <c r="I2019" s="336"/>
      <c r="J2019" s="336"/>
      <c r="K2019" s="336"/>
      <c r="L2019" s="336"/>
      <c r="M2019" s="336"/>
      <c r="N2019" s="336"/>
      <c r="S2019" s="336"/>
      <c r="V2019" s="336"/>
      <c r="W2019" s="336"/>
      <c r="X2019" s="336"/>
      <c r="Y2019" s="336"/>
      <c r="Z2019" s="336"/>
      <c r="AA2019" s="336"/>
      <c r="AB2019" s="336"/>
      <c r="AC2019" s="336"/>
    </row>
    <row r="2020" spans="4:29">
      <c r="D2020" s="336"/>
      <c r="G2020" s="336"/>
      <c r="H2020" s="336"/>
      <c r="I2020" s="336"/>
      <c r="J2020" s="336"/>
      <c r="K2020" s="336"/>
      <c r="L2020" s="336"/>
      <c r="M2020" s="336"/>
      <c r="N2020" s="336"/>
      <c r="S2020" s="336"/>
      <c r="V2020" s="336"/>
      <c r="W2020" s="336"/>
      <c r="X2020" s="336"/>
      <c r="Y2020" s="336"/>
      <c r="Z2020" s="336"/>
      <c r="AA2020" s="336"/>
      <c r="AB2020" s="336"/>
      <c r="AC2020" s="336"/>
    </row>
    <row r="2021" spans="4:29">
      <c r="D2021" s="336"/>
      <c r="G2021" s="336"/>
      <c r="H2021" s="336"/>
      <c r="I2021" s="336"/>
      <c r="J2021" s="336"/>
      <c r="K2021" s="336"/>
      <c r="L2021" s="336"/>
      <c r="M2021" s="336"/>
      <c r="N2021" s="336"/>
      <c r="S2021" s="336"/>
      <c r="V2021" s="336"/>
      <c r="W2021" s="336"/>
      <c r="X2021" s="336"/>
      <c r="Y2021" s="336"/>
      <c r="Z2021" s="336"/>
      <c r="AA2021" s="336"/>
      <c r="AB2021" s="336"/>
      <c r="AC2021" s="336"/>
    </row>
    <row r="2022" spans="4:29">
      <c r="D2022" s="336"/>
      <c r="G2022" s="336"/>
      <c r="H2022" s="336"/>
      <c r="I2022" s="336"/>
      <c r="J2022" s="336"/>
      <c r="K2022" s="336"/>
      <c r="L2022" s="336"/>
      <c r="M2022" s="336"/>
      <c r="N2022" s="336"/>
      <c r="S2022" s="336"/>
      <c r="V2022" s="336"/>
      <c r="W2022" s="336"/>
      <c r="X2022" s="336"/>
      <c r="Y2022" s="336"/>
      <c r="Z2022" s="336"/>
      <c r="AA2022" s="336"/>
      <c r="AB2022" s="336"/>
      <c r="AC2022" s="336"/>
    </row>
    <row r="2023" spans="4:29">
      <c r="D2023" s="336"/>
      <c r="G2023" s="336"/>
      <c r="H2023" s="336"/>
      <c r="I2023" s="336"/>
      <c r="J2023" s="336"/>
      <c r="K2023" s="336"/>
      <c r="L2023" s="336"/>
      <c r="M2023" s="336"/>
      <c r="N2023" s="336"/>
      <c r="S2023" s="336"/>
      <c r="V2023" s="336"/>
      <c r="W2023" s="336"/>
      <c r="X2023" s="336"/>
      <c r="Y2023" s="336"/>
      <c r="Z2023" s="336"/>
      <c r="AA2023" s="336"/>
      <c r="AB2023" s="336"/>
      <c r="AC2023" s="336"/>
    </row>
    <row r="2024" spans="4:29">
      <c r="D2024" s="336"/>
      <c r="G2024" s="336"/>
      <c r="H2024" s="336"/>
      <c r="I2024" s="336"/>
      <c r="J2024" s="336"/>
      <c r="K2024" s="336"/>
      <c r="L2024" s="336"/>
      <c r="M2024" s="336"/>
      <c r="N2024" s="336"/>
      <c r="S2024" s="336"/>
      <c r="V2024" s="336"/>
      <c r="W2024" s="336"/>
      <c r="X2024" s="336"/>
      <c r="Y2024" s="336"/>
      <c r="Z2024" s="336"/>
      <c r="AA2024" s="336"/>
      <c r="AB2024" s="336"/>
      <c r="AC2024" s="336"/>
    </row>
    <row r="2025" spans="4:29">
      <c r="D2025" s="336"/>
      <c r="G2025" s="336"/>
      <c r="H2025" s="336"/>
      <c r="I2025" s="336"/>
      <c r="J2025" s="336"/>
      <c r="K2025" s="336"/>
      <c r="L2025" s="336"/>
      <c r="M2025" s="336"/>
      <c r="N2025" s="336"/>
      <c r="S2025" s="336"/>
      <c r="V2025" s="336"/>
      <c r="W2025" s="336"/>
      <c r="X2025" s="336"/>
      <c r="Y2025" s="336"/>
      <c r="Z2025" s="336"/>
      <c r="AA2025" s="336"/>
      <c r="AB2025" s="336"/>
      <c r="AC2025" s="336"/>
    </row>
    <row r="2026" spans="4:29">
      <c r="D2026" s="336"/>
      <c r="G2026" s="336"/>
      <c r="H2026" s="336"/>
      <c r="I2026" s="336"/>
      <c r="J2026" s="336"/>
      <c r="K2026" s="336"/>
      <c r="L2026" s="336"/>
      <c r="M2026" s="336"/>
      <c r="N2026" s="336"/>
      <c r="S2026" s="336"/>
      <c r="V2026" s="336"/>
      <c r="W2026" s="336"/>
      <c r="X2026" s="336"/>
      <c r="Y2026" s="336"/>
      <c r="Z2026" s="336"/>
      <c r="AA2026" s="336"/>
      <c r="AB2026" s="336"/>
      <c r="AC2026" s="336"/>
    </row>
    <row r="2027" spans="4:29">
      <c r="D2027" s="336"/>
      <c r="G2027" s="336"/>
      <c r="H2027" s="336"/>
      <c r="I2027" s="336"/>
      <c r="J2027" s="336"/>
      <c r="K2027" s="336"/>
      <c r="L2027" s="336"/>
      <c r="M2027" s="336"/>
      <c r="N2027" s="336"/>
      <c r="S2027" s="336"/>
      <c r="V2027" s="336"/>
      <c r="W2027" s="336"/>
      <c r="X2027" s="336"/>
      <c r="Y2027" s="336"/>
      <c r="Z2027" s="336"/>
      <c r="AA2027" s="336"/>
      <c r="AB2027" s="336"/>
      <c r="AC2027" s="336"/>
    </row>
    <row r="2028" spans="4:29">
      <c r="D2028" s="336"/>
      <c r="G2028" s="336"/>
      <c r="H2028" s="336"/>
      <c r="I2028" s="336"/>
      <c r="J2028" s="336"/>
      <c r="K2028" s="336"/>
      <c r="L2028" s="336"/>
      <c r="M2028" s="336"/>
      <c r="N2028" s="336"/>
      <c r="S2028" s="336"/>
      <c r="V2028" s="336"/>
      <c r="W2028" s="336"/>
      <c r="X2028" s="336"/>
      <c r="Y2028" s="336"/>
      <c r="Z2028" s="336"/>
      <c r="AA2028" s="336"/>
      <c r="AB2028" s="336"/>
      <c r="AC2028" s="336"/>
    </row>
    <row r="2029" spans="4:29">
      <c r="D2029" s="336"/>
      <c r="G2029" s="336"/>
      <c r="H2029" s="336"/>
      <c r="I2029" s="336"/>
      <c r="J2029" s="336"/>
      <c r="K2029" s="336"/>
      <c r="L2029" s="336"/>
      <c r="M2029" s="336"/>
      <c r="N2029" s="336"/>
      <c r="S2029" s="336"/>
      <c r="V2029" s="336"/>
      <c r="W2029" s="336"/>
      <c r="X2029" s="336"/>
      <c r="Y2029" s="336"/>
      <c r="Z2029" s="336"/>
      <c r="AA2029" s="336"/>
      <c r="AB2029" s="336"/>
      <c r="AC2029" s="336"/>
    </row>
    <row r="2030" spans="4:29">
      <c r="D2030" s="336"/>
      <c r="G2030" s="336"/>
      <c r="H2030" s="336"/>
      <c r="I2030" s="336"/>
      <c r="J2030" s="336"/>
      <c r="K2030" s="336"/>
      <c r="L2030" s="336"/>
      <c r="M2030" s="336"/>
      <c r="N2030" s="336"/>
      <c r="S2030" s="336"/>
      <c r="V2030" s="336"/>
      <c r="W2030" s="336"/>
      <c r="X2030" s="336"/>
      <c r="Y2030" s="336"/>
      <c r="Z2030" s="336"/>
      <c r="AA2030" s="336"/>
      <c r="AB2030" s="336"/>
      <c r="AC2030" s="336"/>
    </row>
    <row r="2031" spans="4:29">
      <c r="D2031" s="336"/>
      <c r="G2031" s="336"/>
      <c r="H2031" s="336"/>
      <c r="I2031" s="336"/>
      <c r="J2031" s="336"/>
      <c r="K2031" s="336"/>
      <c r="L2031" s="336"/>
      <c r="M2031" s="336"/>
      <c r="N2031" s="336"/>
      <c r="S2031" s="336"/>
      <c r="V2031" s="336"/>
      <c r="W2031" s="336"/>
      <c r="X2031" s="336"/>
      <c r="Y2031" s="336"/>
      <c r="Z2031" s="336"/>
      <c r="AA2031" s="336"/>
      <c r="AB2031" s="336"/>
      <c r="AC2031" s="336"/>
    </row>
    <row r="2032" spans="4:29">
      <c r="D2032" s="336"/>
      <c r="G2032" s="336"/>
      <c r="H2032" s="336"/>
      <c r="I2032" s="336"/>
      <c r="J2032" s="336"/>
      <c r="K2032" s="336"/>
      <c r="L2032" s="336"/>
      <c r="M2032" s="336"/>
      <c r="N2032" s="336"/>
      <c r="S2032" s="336"/>
      <c r="V2032" s="336"/>
      <c r="W2032" s="336"/>
      <c r="X2032" s="336"/>
      <c r="Y2032" s="336"/>
      <c r="Z2032" s="336"/>
      <c r="AA2032" s="336"/>
      <c r="AB2032" s="336"/>
      <c r="AC2032" s="336"/>
    </row>
    <row r="2033" spans="4:29">
      <c r="D2033" s="336"/>
      <c r="G2033" s="336"/>
      <c r="H2033" s="336"/>
      <c r="I2033" s="336"/>
      <c r="J2033" s="336"/>
      <c r="K2033" s="336"/>
      <c r="L2033" s="336"/>
      <c r="M2033" s="336"/>
      <c r="N2033" s="336"/>
      <c r="S2033" s="336"/>
      <c r="V2033" s="336"/>
      <c r="W2033" s="336"/>
      <c r="X2033" s="336"/>
      <c r="Y2033" s="336"/>
      <c r="Z2033" s="336"/>
      <c r="AA2033" s="336"/>
      <c r="AB2033" s="336"/>
      <c r="AC2033" s="336"/>
    </row>
    <row r="2034" spans="4:29">
      <c r="D2034" s="336"/>
      <c r="G2034" s="336"/>
      <c r="H2034" s="336"/>
      <c r="I2034" s="336"/>
      <c r="J2034" s="336"/>
      <c r="K2034" s="336"/>
      <c r="L2034" s="336"/>
      <c r="M2034" s="336"/>
      <c r="N2034" s="336"/>
      <c r="S2034" s="336"/>
      <c r="V2034" s="336"/>
      <c r="W2034" s="336"/>
      <c r="X2034" s="336"/>
      <c r="Y2034" s="336"/>
      <c r="Z2034" s="336"/>
      <c r="AA2034" s="336"/>
      <c r="AB2034" s="336"/>
      <c r="AC2034" s="336"/>
    </row>
    <row r="2035" spans="4:29">
      <c r="D2035" s="336"/>
      <c r="G2035" s="336"/>
      <c r="H2035" s="336"/>
      <c r="I2035" s="336"/>
      <c r="J2035" s="336"/>
      <c r="K2035" s="336"/>
      <c r="L2035" s="336"/>
      <c r="M2035" s="336"/>
      <c r="N2035" s="336"/>
      <c r="S2035" s="336"/>
      <c r="V2035" s="336"/>
      <c r="W2035" s="336"/>
      <c r="X2035" s="336"/>
      <c r="Y2035" s="336"/>
      <c r="Z2035" s="336"/>
      <c r="AA2035" s="336"/>
      <c r="AB2035" s="336"/>
      <c r="AC2035" s="336"/>
    </row>
    <row r="2036" spans="4:29">
      <c r="D2036" s="336"/>
      <c r="G2036" s="336"/>
      <c r="H2036" s="336"/>
      <c r="I2036" s="336"/>
      <c r="J2036" s="336"/>
      <c r="K2036" s="336"/>
      <c r="L2036" s="336"/>
      <c r="M2036" s="336"/>
      <c r="N2036" s="336"/>
      <c r="S2036" s="336"/>
      <c r="V2036" s="336"/>
      <c r="W2036" s="336"/>
      <c r="X2036" s="336"/>
      <c r="Y2036" s="336"/>
      <c r="Z2036" s="336"/>
      <c r="AA2036" s="336"/>
      <c r="AB2036" s="336"/>
      <c r="AC2036" s="336"/>
    </row>
    <row r="2037" spans="4:29">
      <c r="D2037" s="336"/>
      <c r="G2037" s="336"/>
      <c r="H2037" s="336"/>
      <c r="I2037" s="336"/>
      <c r="J2037" s="336"/>
      <c r="K2037" s="336"/>
      <c r="L2037" s="336"/>
      <c r="M2037" s="336"/>
      <c r="N2037" s="336"/>
      <c r="S2037" s="336"/>
      <c r="V2037" s="336"/>
      <c r="W2037" s="336"/>
      <c r="X2037" s="336"/>
      <c r="Y2037" s="336"/>
      <c r="Z2037" s="336"/>
      <c r="AA2037" s="336"/>
      <c r="AB2037" s="336"/>
      <c r="AC2037" s="336"/>
    </row>
    <row r="2038" spans="4:29">
      <c r="D2038" s="336"/>
      <c r="G2038" s="336"/>
      <c r="H2038" s="336"/>
      <c r="I2038" s="336"/>
      <c r="J2038" s="336"/>
      <c r="K2038" s="336"/>
      <c r="L2038" s="336"/>
      <c r="M2038" s="336"/>
      <c r="N2038" s="336"/>
      <c r="S2038" s="336"/>
      <c r="V2038" s="336"/>
      <c r="W2038" s="336"/>
      <c r="X2038" s="336"/>
      <c r="Y2038" s="336"/>
      <c r="Z2038" s="336"/>
      <c r="AA2038" s="336"/>
      <c r="AB2038" s="336"/>
      <c r="AC2038" s="336"/>
    </row>
    <row r="2039" spans="4:29">
      <c r="D2039" s="336"/>
      <c r="G2039" s="336"/>
      <c r="H2039" s="336"/>
      <c r="I2039" s="336"/>
      <c r="J2039" s="336"/>
      <c r="K2039" s="336"/>
      <c r="L2039" s="336"/>
      <c r="M2039" s="336"/>
      <c r="N2039" s="336"/>
      <c r="S2039" s="336"/>
      <c r="V2039" s="336"/>
      <c r="W2039" s="336"/>
      <c r="X2039" s="336"/>
      <c r="Y2039" s="336"/>
      <c r="Z2039" s="336"/>
      <c r="AA2039" s="336"/>
      <c r="AB2039" s="336"/>
      <c r="AC2039" s="336"/>
    </row>
    <row r="2040" spans="4:29">
      <c r="D2040" s="336"/>
      <c r="G2040" s="336"/>
      <c r="H2040" s="336"/>
      <c r="I2040" s="336"/>
      <c r="J2040" s="336"/>
      <c r="K2040" s="336"/>
      <c r="L2040" s="336"/>
      <c r="M2040" s="336"/>
      <c r="N2040" s="336"/>
      <c r="S2040" s="336"/>
      <c r="V2040" s="336"/>
      <c r="W2040" s="336"/>
      <c r="X2040" s="336"/>
      <c r="Y2040" s="336"/>
      <c r="Z2040" s="336"/>
      <c r="AA2040" s="336"/>
      <c r="AB2040" s="336"/>
      <c r="AC2040" s="336"/>
    </row>
    <row r="2041" spans="4:29">
      <c r="D2041" s="336"/>
      <c r="G2041" s="336"/>
      <c r="H2041" s="336"/>
      <c r="I2041" s="336"/>
      <c r="J2041" s="336"/>
      <c r="K2041" s="336"/>
      <c r="L2041" s="336"/>
      <c r="M2041" s="336"/>
      <c r="N2041" s="336"/>
      <c r="S2041" s="336"/>
      <c r="V2041" s="336"/>
      <c r="W2041" s="336"/>
      <c r="X2041" s="336"/>
      <c r="Y2041" s="336"/>
      <c r="Z2041" s="336"/>
      <c r="AA2041" s="336"/>
      <c r="AB2041" s="336"/>
      <c r="AC2041" s="336"/>
    </row>
    <row r="2042" spans="4:29">
      <c r="D2042" s="336"/>
      <c r="G2042" s="336"/>
      <c r="H2042" s="336"/>
      <c r="I2042" s="336"/>
      <c r="J2042" s="336"/>
      <c r="K2042" s="336"/>
      <c r="L2042" s="336"/>
      <c r="M2042" s="336"/>
      <c r="N2042" s="336"/>
      <c r="S2042" s="336"/>
      <c r="V2042" s="336"/>
      <c r="W2042" s="336"/>
      <c r="X2042" s="336"/>
      <c r="Y2042" s="336"/>
      <c r="Z2042" s="336"/>
      <c r="AA2042" s="336"/>
      <c r="AB2042" s="336"/>
      <c r="AC2042" s="336"/>
    </row>
    <row r="2043" spans="4:29">
      <c r="D2043" s="336"/>
      <c r="G2043" s="336"/>
      <c r="H2043" s="336"/>
      <c r="I2043" s="336"/>
      <c r="J2043" s="336"/>
      <c r="K2043" s="336"/>
      <c r="L2043" s="336"/>
      <c r="M2043" s="336"/>
      <c r="N2043" s="336"/>
      <c r="S2043" s="336"/>
      <c r="V2043" s="336"/>
      <c r="W2043" s="336"/>
      <c r="X2043" s="336"/>
      <c r="Y2043" s="336"/>
      <c r="Z2043" s="336"/>
      <c r="AA2043" s="336"/>
      <c r="AB2043" s="336"/>
      <c r="AC2043" s="336"/>
    </row>
    <row r="2044" spans="4:29">
      <c r="D2044" s="336"/>
      <c r="G2044" s="336"/>
      <c r="H2044" s="336"/>
      <c r="I2044" s="336"/>
      <c r="J2044" s="336"/>
      <c r="K2044" s="336"/>
      <c r="L2044" s="336"/>
      <c r="M2044" s="336"/>
      <c r="N2044" s="336"/>
      <c r="S2044" s="336"/>
      <c r="V2044" s="336"/>
      <c r="W2044" s="336"/>
      <c r="X2044" s="336"/>
      <c r="Y2044" s="336"/>
      <c r="Z2044" s="336"/>
      <c r="AA2044" s="336"/>
      <c r="AB2044" s="336"/>
      <c r="AC2044" s="336"/>
    </row>
    <row r="2045" spans="4:29">
      <c r="D2045" s="336"/>
      <c r="G2045" s="336"/>
      <c r="H2045" s="336"/>
      <c r="I2045" s="336"/>
      <c r="J2045" s="336"/>
      <c r="K2045" s="336"/>
      <c r="L2045" s="336"/>
      <c r="M2045" s="336"/>
      <c r="N2045" s="336"/>
      <c r="S2045" s="336"/>
      <c r="V2045" s="336"/>
      <c r="W2045" s="336"/>
      <c r="X2045" s="336"/>
      <c r="Y2045" s="336"/>
      <c r="Z2045" s="336"/>
      <c r="AA2045" s="336"/>
      <c r="AB2045" s="336"/>
      <c r="AC2045" s="336"/>
    </row>
    <row r="2046" spans="4:29">
      <c r="D2046" s="336"/>
      <c r="G2046" s="336"/>
      <c r="H2046" s="336"/>
      <c r="I2046" s="336"/>
      <c r="J2046" s="336"/>
      <c r="K2046" s="336"/>
      <c r="L2046" s="336"/>
      <c r="M2046" s="336"/>
      <c r="N2046" s="336"/>
      <c r="S2046" s="336"/>
      <c r="V2046" s="336"/>
      <c r="W2046" s="336"/>
      <c r="X2046" s="336"/>
      <c r="Y2046" s="336"/>
      <c r="Z2046" s="336"/>
      <c r="AA2046" s="336"/>
      <c r="AB2046" s="336"/>
      <c r="AC2046" s="336"/>
    </row>
    <row r="2047" spans="4:29">
      <c r="D2047" s="336"/>
      <c r="G2047" s="336"/>
      <c r="H2047" s="336"/>
      <c r="I2047" s="336"/>
      <c r="J2047" s="336"/>
      <c r="K2047" s="336"/>
      <c r="L2047" s="336"/>
      <c r="M2047" s="336"/>
      <c r="N2047" s="336"/>
      <c r="S2047" s="336"/>
      <c r="V2047" s="336"/>
      <c r="W2047" s="336"/>
      <c r="X2047" s="336"/>
      <c r="Y2047" s="336"/>
      <c r="Z2047" s="336"/>
      <c r="AA2047" s="336"/>
      <c r="AB2047" s="336"/>
      <c r="AC2047" s="336"/>
    </row>
    <row r="2048" spans="4:29">
      <c r="D2048" s="336"/>
      <c r="G2048" s="336"/>
      <c r="H2048" s="336"/>
      <c r="I2048" s="336"/>
      <c r="J2048" s="336"/>
      <c r="K2048" s="336"/>
      <c r="L2048" s="336"/>
      <c r="M2048" s="336"/>
      <c r="N2048" s="336"/>
      <c r="S2048" s="336"/>
      <c r="V2048" s="336"/>
      <c r="W2048" s="336"/>
      <c r="X2048" s="336"/>
      <c r="Y2048" s="336"/>
      <c r="Z2048" s="336"/>
      <c r="AA2048" s="336"/>
      <c r="AB2048" s="336"/>
      <c r="AC2048" s="336"/>
    </row>
    <row r="2049" spans="4:29">
      <c r="D2049" s="336"/>
      <c r="G2049" s="336"/>
      <c r="H2049" s="336"/>
      <c r="I2049" s="336"/>
      <c r="J2049" s="336"/>
      <c r="K2049" s="336"/>
      <c r="L2049" s="336"/>
      <c r="M2049" s="336"/>
      <c r="N2049" s="336"/>
      <c r="S2049" s="336"/>
      <c r="V2049" s="336"/>
      <c r="W2049" s="336"/>
      <c r="X2049" s="336"/>
      <c r="Y2049" s="336"/>
      <c r="Z2049" s="336"/>
      <c r="AA2049" s="336"/>
      <c r="AB2049" s="336"/>
      <c r="AC2049" s="336"/>
    </row>
    <row r="2050" spans="4:29">
      <c r="D2050" s="336"/>
      <c r="G2050" s="336"/>
      <c r="H2050" s="336"/>
      <c r="I2050" s="336"/>
      <c r="J2050" s="336"/>
      <c r="K2050" s="336"/>
      <c r="L2050" s="336"/>
      <c r="M2050" s="336"/>
      <c r="N2050" s="336"/>
      <c r="S2050" s="336"/>
      <c r="V2050" s="336"/>
      <c r="W2050" s="336"/>
      <c r="X2050" s="336"/>
      <c r="Y2050" s="336"/>
      <c r="Z2050" s="336"/>
      <c r="AA2050" s="336"/>
      <c r="AB2050" s="336"/>
      <c r="AC2050" s="336"/>
    </row>
    <row r="2051" spans="4:29">
      <c r="D2051" s="336"/>
      <c r="G2051" s="336"/>
      <c r="H2051" s="336"/>
      <c r="I2051" s="336"/>
      <c r="J2051" s="336"/>
      <c r="K2051" s="336"/>
      <c r="L2051" s="336"/>
      <c r="M2051" s="336"/>
      <c r="N2051" s="336"/>
      <c r="S2051" s="336"/>
      <c r="V2051" s="336"/>
      <c r="W2051" s="336"/>
      <c r="X2051" s="336"/>
      <c r="Y2051" s="336"/>
      <c r="Z2051" s="336"/>
      <c r="AA2051" s="336"/>
      <c r="AB2051" s="336"/>
      <c r="AC2051" s="336"/>
    </row>
    <row r="2052" spans="4:29">
      <c r="D2052" s="336"/>
      <c r="G2052" s="336"/>
      <c r="H2052" s="336"/>
      <c r="I2052" s="336"/>
      <c r="J2052" s="336"/>
      <c r="K2052" s="336"/>
      <c r="L2052" s="336"/>
      <c r="M2052" s="336"/>
      <c r="N2052" s="336"/>
      <c r="S2052" s="336"/>
      <c r="V2052" s="336"/>
      <c r="W2052" s="336"/>
      <c r="X2052" s="336"/>
      <c r="Y2052" s="336"/>
      <c r="Z2052" s="336"/>
      <c r="AA2052" s="336"/>
      <c r="AB2052" s="336"/>
      <c r="AC2052" s="336"/>
    </row>
    <row r="2053" spans="4:29">
      <c r="D2053" s="336"/>
      <c r="G2053" s="336"/>
      <c r="H2053" s="336"/>
      <c r="I2053" s="336"/>
      <c r="J2053" s="336"/>
      <c r="K2053" s="336"/>
      <c r="L2053" s="336"/>
      <c r="M2053" s="336"/>
      <c r="N2053" s="336"/>
      <c r="S2053" s="336"/>
      <c r="V2053" s="336"/>
      <c r="W2053" s="336"/>
      <c r="X2053" s="336"/>
      <c r="Y2053" s="336"/>
      <c r="Z2053" s="336"/>
      <c r="AA2053" s="336"/>
      <c r="AB2053" s="336"/>
      <c r="AC2053" s="336"/>
    </row>
    <row r="2054" spans="4:29">
      <c r="D2054" s="336"/>
      <c r="G2054" s="336"/>
      <c r="H2054" s="336"/>
      <c r="I2054" s="336"/>
      <c r="J2054" s="336"/>
      <c r="K2054" s="336"/>
      <c r="L2054" s="336"/>
      <c r="M2054" s="336"/>
      <c r="N2054" s="336"/>
      <c r="S2054" s="336"/>
      <c r="V2054" s="336"/>
      <c r="W2054" s="336"/>
      <c r="X2054" s="336"/>
      <c r="Y2054" s="336"/>
      <c r="Z2054" s="336"/>
      <c r="AA2054" s="336"/>
      <c r="AB2054" s="336"/>
      <c r="AC2054" s="336"/>
    </row>
    <row r="2055" spans="4:29">
      <c r="D2055" s="336"/>
      <c r="G2055" s="336"/>
      <c r="H2055" s="336"/>
      <c r="I2055" s="336"/>
      <c r="J2055" s="336"/>
      <c r="K2055" s="336"/>
      <c r="L2055" s="336"/>
      <c r="M2055" s="336"/>
      <c r="N2055" s="336"/>
      <c r="S2055" s="336"/>
      <c r="V2055" s="336"/>
      <c r="W2055" s="336"/>
      <c r="X2055" s="336"/>
      <c r="Y2055" s="336"/>
      <c r="Z2055" s="336"/>
      <c r="AA2055" s="336"/>
      <c r="AB2055" s="336"/>
      <c r="AC2055" s="336"/>
    </row>
    <row r="2056" spans="4:29">
      <c r="D2056" s="336"/>
      <c r="G2056" s="336"/>
      <c r="H2056" s="336"/>
      <c r="I2056" s="336"/>
      <c r="J2056" s="336"/>
      <c r="K2056" s="336"/>
      <c r="L2056" s="336"/>
      <c r="M2056" s="336"/>
      <c r="N2056" s="336"/>
      <c r="S2056" s="336"/>
      <c r="V2056" s="336"/>
      <c r="W2056" s="336"/>
      <c r="X2056" s="336"/>
      <c r="Y2056" s="336"/>
      <c r="Z2056" s="336"/>
      <c r="AA2056" s="336"/>
      <c r="AB2056" s="336"/>
      <c r="AC2056" s="336"/>
    </row>
    <row r="2057" spans="4:29">
      <c r="D2057" s="336"/>
      <c r="G2057" s="336"/>
      <c r="H2057" s="336"/>
      <c r="I2057" s="336"/>
      <c r="J2057" s="336"/>
      <c r="K2057" s="336"/>
      <c r="L2057" s="336"/>
      <c r="M2057" s="336"/>
      <c r="N2057" s="336"/>
      <c r="S2057" s="336"/>
      <c r="V2057" s="336"/>
      <c r="W2057" s="336"/>
      <c r="X2057" s="336"/>
      <c r="Y2057" s="336"/>
      <c r="Z2057" s="336"/>
      <c r="AA2057" s="336"/>
      <c r="AB2057" s="336"/>
      <c r="AC2057" s="336"/>
    </row>
    <row r="2058" spans="4:29">
      <c r="D2058" s="336"/>
      <c r="G2058" s="336"/>
      <c r="H2058" s="336"/>
      <c r="I2058" s="336"/>
      <c r="J2058" s="336"/>
      <c r="K2058" s="336"/>
      <c r="L2058" s="336"/>
      <c r="M2058" s="336"/>
      <c r="N2058" s="336"/>
      <c r="S2058" s="336"/>
      <c r="V2058" s="336"/>
      <c r="W2058" s="336"/>
      <c r="X2058" s="336"/>
      <c r="Y2058" s="336"/>
      <c r="Z2058" s="336"/>
      <c r="AA2058" s="336"/>
      <c r="AB2058" s="336"/>
      <c r="AC2058" s="336"/>
    </row>
    <row r="2059" spans="4:29">
      <c r="D2059" s="336"/>
      <c r="G2059" s="336"/>
      <c r="H2059" s="336"/>
      <c r="I2059" s="336"/>
      <c r="J2059" s="336"/>
      <c r="K2059" s="336"/>
      <c r="L2059" s="336"/>
      <c r="M2059" s="336"/>
      <c r="N2059" s="336"/>
      <c r="S2059" s="336"/>
      <c r="V2059" s="336"/>
      <c r="W2059" s="336"/>
      <c r="X2059" s="336"/>
      <c r="Y2059" s="336"/>
      <c r="Z2059" s="336"/>
      <c r="AA2059" s="336"/>
      <c r="AB2059" s="336"/>
      <c r="AC2059" s="336"/>
    </row>
    <row r="2060" spans="4:29">
      <c r="D2060" s="336"/>
      <c r="G2060" s="336"/>
      <c r="H2060" s="336"/>
      <c r="I2060" s="336"/>
      <c r="J2060" s="336"/>
      <c r="K2060" s="336"/>
      <c r="L2060" s="336"/>
      <c r="M2060" s="336"/>
      <c r="N2060" s="336"/>
      <c r="S2060" s="336"/>
      <c r="V2060" s="336"/>
      <c r="W2060" s="336"/>
      <c r="X2060" s="336"/>
      <c r="Y2060" s="336"/>
      <c r="Z2060" s="336"/>
      <c r="AA2060" s="336"/>
      <c r="AB2060" s="336"/>
      <c r="AC2060" s="336"/>
    </row>
    <row r="2061" spans="4:29">
      <c r="D2061" s="336"/>
      <c r="G2061" s="336"/>
      <c r="H2061" s="336"/>
      <c r="I2061" s="336"/>
      <c r="J2061" s="336"/>
      <c r="K2061" s="336"/>
      <c r="L2061" s="336"/>
      <c r="M2061" s="336"/>
      <c r="N2061" s="336"/>
      <c r="S2061" s="336"/>
      <c r="V2061" s="336"/>
      <c r="W2061" s="336"/>
      <c r="X2061" s="336"/>
      <c r="Y2061" s="336"/>
      <c r="Z2061" s="336"/>
      <c r="AA2061" s="336"/>
      <c r="AB2061" s="336"/>
      <c r="AC2061" s="336"/>
    </row>
    <row r="2062" spans="4:29">
      <c r="D2062" s="336"/>
      <c r="G2062" s="336"/>
      <c r="H2062" s="336"/>
      <c r="I2062" s="336"/>
      <c r="J2062" s="336"/>
      <c r="K2062" s="336"/>
      <c r="L2062" s="336"/>
      <c r="M2062" s="336"/>
      <c r="N2062" s="336"/>
      <c r="S2062" s="336"/>
      <c r="V2062" s="336"/>
      <c r="W2062" s="336"/>
      <c r="X2062" s="336"/>
      <c r="Y2062" s="336"/>
      <c r="Z2062" s="336"/>
      <c r="AA2062" s="336"/>
      <c r="AB2062" s="336"/>
      <c r="AC2062" s="336"/>
    </row>
    <row r="2063" spans="4:29">
      <c r="D2063" s="336"/>
      <c r="G2063" s="336"/>
      <c r="H2063" s="336"/>
      <c r="I2063" s="336"/>
      <c r="J2063" s="336"/>
      <c r="K2063" s="336"/>
      <c r="L2063" s="336"/>
      <c r="M2063" s="336"/>
      <c r="N2063" s="336"/>
      <c r="S2063" s="336"/>
      <c r="V2063" s="336"/>
      <c r="W2063" s="336"/>
      <c r="X2063" s="336"/>
      <c r="Y2063" s="336"/>
      <c r="Z2063" s="336"/>
      <c r="AA2063" s="336"/>
      <c r="AB2063" s="336"/>
      <c r="AC2063" s="336"/>
    </row>
    <row r="2064" spans="4:29">
      <c r="D2064" s="336"/>
      <c r="G2064" s="336"/>
      <c r="H2064" s="336"/>
      <c r="I2064" s="336"/>
      <c r="J2064" s="336"/>
      <c r="K2064" s="336"/>
      <c r="L2064" s="336"/>
      <c r="M2064" s="336"/>
      <c r="N2064" s="336"/>
      <c r="S2064" s="336"/>
      <c r="V2064" s="336"/>
      <c r="W2064" s="336"/>
      <c r="X2064" s="336"/>
      <c r="Y2064" s="336"/>
      <c r="Z2064" s="336"/>
      <c r="AA2064" s="336"/>
      <c r="AB2064" s="336"/>
      <c r="AC2064" s="336"/>
    </row>
    <row r="2065" spans="4:29">
      <c r="D2065" s="336"/>
      <c r="G2065" s="336"/>
      <c r="H2065" s="336"/>
      <c r="I2065" s="336"/>
      <c r="J2065" s="336"/>
      <c r="K2065" s="336"/>
      <c r="L2065" s="336"/>
      <c r="M2065" s="336"/>
      <c r="N2065" s="336"/>
      <c r="S2065" s="336"/>
      <c r="V2065" s="336"/>
      <c r="W2065" s="336"/>
      <c r="X2065" s="336"/>
      <c r="Y2065" s="336"/>
      <c r="Z2065" s="336"/>
      <c r="AA2065" s="336"/>
      <c r="AB2065" s="336"/>
      <c r="AC2065" s="336"/>
    </row>
    <row r="2066" spans="4:29">
      <c r="D2066" s="336"/>
      <c r="G2066" s="336"/>
      <c r="H2066" s="336"/>
      <c r="I2066" s="336"/>
      <c r="J2066" s="336"/>
      <c r="K2066" s="336"/>
      <c r="L2066" s="336"/>
      <c r="M2066" s="336"/>
      <c r="N2066" s="336"/>
      <c r="S2066" s="336"/>
      <c r="V2066" s="336"/>
      <c r="W2066" s="336"/>
      <c r="X2066" s="336"/>
      <c r="Y2066" s="336"/>
      <c r="Z2066" s="336"/>
      <c r="AA2066" s="336"/>
      <c r="AB2066" s="336"/>
      <c r="AC2066" s="336"/>
    </row>
    <row r="2067" spans="4:29">
      <c r="D2067" s="336"/>
      <c r="G2067" s="336"/>
      <c r="H2067" s="336"/>
      <c r="I2067" s="336"/>
      <c r="J2067" s="336"/>
      <c r="K2067" s="336"/>
      <c r="L2067" s="336"/>
      <c r="M2067" s="336"/>
      <c r="N2067" s="336"/>
      <c r="S2067" s="336"/>
      <c r="V2067" s="336"/>
      <c r="W2067" s="336"/>
      <c r="X2067" s="336"/>
      <c r="Y2067" s="336"/>
      <c r="Z2067" s="336"/>
      <c r="AA2067" s="336"/>
      <c r="AB2067" s="336"/>
      <c r="AC2067" s="336"/>
    </row>
    <row r="2068" spans="4:29">
      <c r="D2068" s="336"/>
      <c r="G2068" s="336"/>
      <c r="H2068" s="336"/>
      <c r="I2068" s="336"/>
      <c r="J2068" s="336"/>
      <c r="K2068" s="336"/>
      <c r="L2068" s="336"/>
      <c r="M2068" s="336"/>
      <c r="N2068" s="336"/>
      <c r="S2068" s="336"/>
      <c r="V2068" s="336"/>
      <c r="W2068" s="336"/>
      <c r="X2068" s="336"/>
      <c r="Y2068" s="336"/>
      <c r="Z2068" s="336"/>
      <c r="AA2068" s="336"/>
      <c r="AB2068" s="336"/>
      <c r="AC2068" s="336"/>
    </row>
    <row r="2069" spans="4:29">
      <c r="D2069" s="336"/>
      <c r="G2069" s="336"/>
      <c r="H2069" s="336"/>
      <c r="I2069" s="336"/>
      <c r="J2069" s="336"/>
      <c r="K2069" s="336"/>
      <c r="L2069" s="336"/>
      <c r="M2069" s="336"/>
      <c r="N2069" s="336"/>
      <c r="S2069" s="336"/>
      <c r="V2069" s="336"/>
      <c r="W2069" s="336"/>
      <c r="X2069" s="336"/>
      <c r="Y2069" s="336"/>
      <c r="Z2069" s="336"/>
      <c r="AA2069" s="336"/>
      <c r="AB2069" s="336"/>
      <c r="AC2069" s="336"/>
    </row>
    <row r="2070" spans="4:29">
      <c r="D2070" s="336"/>
      <c r="G2070" s="336"/>
      <c r="H2070" s="336"/>
      <c r="I2070" s="336"/>
      <c r="J2070" s="336"/>
      <c r="K2070" s="336"/>
      <c r="L2070" s="336"/>
      <c r="M2070" s="336"/>
      <c r="N2070" s="336"/>
      <c r="S2070" s="336"/>
      <c r="V2070" s="336"/>
      <c r="W2070" s="336"/>
      <c r="X2070" s="336"/>
      <c r="Y2070" s="336"/>
      <c r="Z2070" s="336"/>
      <c r="AA2070" s="336"/>
      <c r="AB2070" s="336"/>
      <c r="AC2070" s="336"/>
    </row>
    <row r="2071" spans="4:29">
      <c r="D2071" s="336"/>
      <c r="G2071" s="336"/>
      <c r="H2071" s="336"/>
      <c r="I2071" s="336"/>
      <c r="J2071" s="336"/>
      <c r="K2071" s="336"/>
      <c r="L2071" s="336"/>
      <c r="M2071" s="336"/>
      <c r="N2071" s="336"/>
      <c r="S2071" s="336"/>
      <c r="V2071" s="336"/>
      <c r="W2071" s="336"/>
      <c r="X2071" s="336"/>
      <c r="Y2071" s="336"/>
      <c r="Z2071" s="336"/>
      <c r="AA2071" s="336"/>
      <c r="AB2071" s="336"/>
      <c r="AC2071" s="336"/>
    </row>
    <row r="2072" spans="4:29">
      <c r="D2072" s="336"/>
      <c r="G2072" s="336"/>
      <c r="H2072" s="336"/>
      <c r="I2072" s="336"/>
      <c r="J2072" s="336"/>
      <c r="K2072" s="336"/>
      <c r="L2072" s="336"/>
      <c r="M2072" s="336"/>
      <c r="N2072" s="336"/>
      <c r="S2072" s="336"/>
      <c r="V2072" s="336"/>
      <c r="W2072" s="336"/>
      <c r="X2072" s="336"/>
      <c r="Y2072" s="336"/>
      <c r="Z2072" s="336"/>
      <c r="AA2072" s="336"/>
      <c r="AB2072" s="336"/>
      <c r="AC2072" s="336"/>
    </row>
    <row r="2073" spans="4:29">
      <c r="D2073" s="336"/>
      <c r="G2073" s="336"/>
      <c r="H2073" s="336"/>
      <c r="I2073" s="336"/>
      <c r="J2073" s="336"/>
      <c r="K2073" s="336"/>
      <c r="L2073" s="336"/>
      <c r="M2073" s="336"/>
      <c r="N2073" s="336"/>
      <c r="S2073" s="336"/>
      <c r="V2073" s="336"/>
      <c r="W2073" s="336"/>
      <c r="X2073" s="336"/>
      <c r="Y2073" s="336"/>
      <c r="Z2073" s="336"/>
      <c r="AA2073" s="336"/>
      <c r="AB2073" s="336"/>
      <c r="AC2073" s="336"/>
    </row>
    <row r="2074" spans="4:29">
      <c r="D2074" s="336"/>
      <c r="G2074" s="336"/>
      <c r="H2074" s="336"/>
      <c r="I2074" s="336"/>
      <c r="J2074" s="336"/>
      <c r="K2074" s="336"/>
      <c r="L2074" s="336"/>
      <c r="M2074" s="336"/>
      <c r="N2074" s="336"/>
      <c r="S2074" s="336"/>
      <c r="V2074" s="336"/>
      <c r="W2074" s="336"/>
      <c r="X2074" s="336"/>
      <c r="Y2074" s="336"/>
      <c r="Z2074" s="336"/>
      <c r="AA2074" s="336"/>
      <c r="AB2074" s="336"/>
      <c r="AC2074" s="336"/>
    </row>
    <row r="2075" spans="4:29">
      <c r="D2075" s="336"/>
      <c r="G2075" s="336"/>
      <c r="H2075" s="336"/>
      <c r="I2075" s="336"/>
      <c r="J2075" s="336"/>
      <c r="K2075" s="336"/>
      <c r="L2075" s="336"/>
      <c r="M2075" s="336"/>
      <c r="N2075" s="336"/>
      <c r="S2075" s="336"/>
      <c r="V2075" s="336"/>
      <c r="W2075" s="336"/>
      <c r="X2075" s="336"/>
      <c r="Y2075" s="336"/>
      <c r="Z2075" s="336"/>
      <c r="AA2075" s="336"/>
      <c r="AB2075" s="336"/>
      <c r="AC2075" s="336"/>
    </row>
    <row r="2076" spans="4:29">
      <c r="D2076" s="336"/>
      <c r="G2076" s="336"/>
      <c r="H2076" s="336"/>
      <c r="I2076" s="336"/>
      <c r="J2076" s="336"/>
      <c r="K2076" s="336"/>
      <c r="L2076" s="336"/>
      <c r="M2076" s="336"/>
      <c r="N2076" s="336"/>
      <c r="S2076" s="336"/>
      <c r="V2076" s="336"/>
      <c r="W2076" s="336"/>
      <c r="X2076" s="336"/>
      <c r="Y2076" s="336"/>
      <c r="Z2076" s="336"/>
      <c r="AA2076" s="336"/>
      <c r="AB2076" s="336"/>
      <c r="AC2076" s="336"/>
    </row>
    <row r="2077" spans="4:29">
      <c r="D2077" s="336"/>
      <c r="G2077" s="336"/>
      <c r="H2077" s="336"/>
      <c r="I2077" s="336"/>
      <c r="J2077" s="336"/>
      <c r="K2077" s="336"/>
      <c r="L2077" s="336"/>
      <c r="M2077" s="336"/>
      <c r="N2077" s="336"/>
      <c r="S2077" s="336"/>
      <c r="V2077" s="336"/>
      <c r="W2077" s="336"/>
      <c r="X2077" s="336"/>
      <c r="Y2077" s="336"/>
      <c r="Z2077" s="336"/>
      <c r="AA2077" s="336"/>
      <c r="AB2077" s="336"/>
      <c r="AC2077" s="336"/>
    </row>
    <row r="2078" spans="4:29">
      <c r="D2078" s="336"/>
      <c r="G2078" s="336"/>
      <c r="H2078" s="336"/>
      <c r="I2078" s="336"/>
      <c r="J2078" s="336"/>
      <c r="K2078" s="336"/>
      <c r="L2078" s="336"/>
      <c r="M2078" s="336"/>
      <c r="N2078" s="336"/>
      <c r="S2078" s="336"/>
      <c r="V2078" s="336"/>
      <c r="W2078" s="336"/>
      <c r="X2078" s="336"/>
      <c r="Y2078" s="336"/>
      <c r="Z2078" s="336"/>
      <c r="AA2078" s="336"/>
      <c r="AB2078" s="336"/>
      <c r="AC2078" s="336"/>
    </row>
    <row r="2079" spans="4:29">
      <c r="D2079" s="336"/>
      <c r="G2079" s="336"/>
      <c r="H2079" s="336"/>
      <c r="I2079" s="336"/>
      <c r="J2079" s="336"/>
      <c r="K2079" s="336"/>
      <c r="L2079" s="336"/>
      <c r="M2079" s="336"/>
      <c r="N2079" s="336"/>
      <c r="S2079" s="336"/>
      <c r="V2079" s="336"/>
      <c r="W2079" s="336"/>
      <c r="X2079" s="336"/>
      <c r="Y2079" s="336"/>
      <c r="Z2079" s="336"/>
      <c r="AA2079" s="336"/>
      <c r="AB2079" s="336"/>
      <c r="AC2079" s="336"/>
    </row>
    <row r="2080" spans="4:29">
      <c r="D2080" s="336"/>
      <c r="G2080" s="336"/>
      <c r="H2080" s="336"/>
      <c r="I2080" s="336"/>
      <c r="J2080" s="336"/>
      <c r="K2080" s="336"/>
      <c r="L2080" s="336"/>
      <c r="M2080" s="336"/>
      <c r="N2080" s="336"/>
      <c r="S2080" s="336"/>
      <c r="V2080" s="336"/>
      <c r="W2080" s="336"/>
      <c r="X2080" s="336"/>
      <c r="Y2080" s="336"/>
      <c r="Z2080" s="336"/>
      <c r="AA2080" s="336"/>
      <c r="AB2080" s="336"/>
      <c r="AC2080" s="336"/>
    </row>
    <row r="2081" spans="4:29">
      <c r="D2081" s="336"/>
      <c r="G2081" s="336"/>
      <c r="H2081" s="336"/>
      <c r="I2081" s="336"/>
      <c r="J2081" s="336"/>
      <c r="K2081" s="336"/>
      <c r="L2081" s="336"/>
      <c r="M2081" s="336"/>
      <c r="N2081" s="336"/>
      <c r="S2081" s="336"/>
      <c r="V2081" s="336"/>
      <c r="W2081" s="336"/>
      <c r="X2081" s="336"/>
      <c r="Y2081" s="336"/>
      <c r="Z2081" s="336"/>
      <c r="AA2081" s="336"/>
      <c r="AB2081" s="336"/>
      <c r="AC2081" s="336"/>
    </row>
    <row r="2082" spans="4:29">
      <c r="D2082" s="336"/>
      <c r="G2082" s="336"/>
      <c r="H2082" s="336"/>
      <c r="I2082" s="336"/>
      <c r="J2082" s="336"/>
      <c r="K2082" s="336"/>
      <c r="L2082" s="336"/>
      <c r="M2082" s="336"/>
      <c r="N2082" s="336"/>
      <c r="S2082" s="336"/>
      <c r="V2082" s="336"/>
      <c r="W2082" s="336"/>
      <c r="X2082" s="336"/>
      <c r="Y2082" s="336"/>
      <c r="Z2082" s="336"/>
      <c r="AA2082" s="336"/>
      <c r="AB2082" s="336"/>
      <c r="AC2082" s="336"/>
    </row>
    <row r="2083" spans="4:29">
      <c r="D2083" s="336"/>
      <c r="G2083" s="336"/>
      <c r="H2083" s="336"/>
      <c r="I2083" s="336"/>
      <c r="J2083" s="336"/>
      <c r="K2083" s="336"/>
      <c r="L2083" s="336"/>
      <c r="M2083" s="336"/>
      <c r="N2083" s="336"/>
      <c r="S2083" s="336"/>
      <c r="V2083" s="336"/>
      <c r="W2083" s="336"/>
      <c r="X2083" s="336"/>
      <c r="Y2083" s="336"/>
      <c r="Z2083" s="336"/>
      <c r="AA2083" s="336"/>
      <c r="AB2083" s="336"/>
      <c r="AC2083" s="336"/>
    </row>
    <row r="2084" spans="4:29">
      <c r="D2084" s="336"/>
      <c r="G2084" s="336"/>
      <c r="H2084" s="336"/>
      <c r="I2084" s="336"/>
      <c r="J2084" s="336"/>
      <c r="K2084" s="336"/>
      <c r="L2084" s="336"/>
      <c r="M2084" s="336"/>
      <c r="N2084" s="336"/>
      <c r="S2084" s="336"/>
      <c r="V2084" s="336"/>
      <c r="W2084" s="336"/>
      <c r="X2084" s="336"/>
      <c r="Y2084" s="336"/>
      <c r="Z2084" s="336"/>
      <c r="AA2084" s="336"/>
      <c r="AB2084" s="336"/>
      <c r="AC2084" s="336"/>
    </row>
    <row r="2085" spans="4:29">
      <c r="D2085" s="336"/>
      <c r="G2085" s="336"/>
      <c r="H2085" s="336"/>
      <c r="I2085" s="336"/>
      <c r="J2085" s="336"/>
      <c r="K2085" s="336"/>
      <c r="L2085" s="336"/>
      <c r="M2085" s="336"/>
      <c r="N2085" s="336"/>
      <c r="S2085" s="336"/>
      <c r="V2085" s="336"/>
      <c r="W2085" s="336"/>
      <c r="X2085" s="336"/>
      <c r="Y2085" s="336"/>
      <c r="Z2085" s="336"/>
      <c r="AA2085" s="336"/>
      <c r="AB2085" s="336"/>
      <c r="AC2085" s="336"/>
    </row>
    <row r="2086" spans="4:29">
      <c r="D2086" s="336"/>
      <c r="G2086" s="336"/>
      <c r="H2086" s="336"/>
      <c r="I2086" s="336"/>
      <c r="J2086" s="336"/>
      <c r="K2086" s="336"/>
      <c r="L2086" s="336"/>
      <c r="M2086" s="336"/>
      <c r="N2086" s="336"/>
      <c r="S2086" s="336"/>
      <c r="V2086" s="336"/>
      <c r="W2086" s="336"/>
      <c r="X2086" s="336"/>
      <c r="Y2086" s="336"/>
      <c r="Z2086" s="336"/>
      <c r="AA2086" s="336"/>
      <c r="AB2086" s="336"/>
      <c r="AC2086" s="336"/>
    </row>
    <row r="2087" spans="4:29">
      <c r="D2087" s="336"/>
      <c r="G2087" s="336"/>
      <c r="H2087" s="336"/>
      <c r="I2087" s="336"/>
      <c r="J2087" s="336"/>
      <c r="K2087" s="336"/>
      <c r="L2087" s="336"/>
      <c r="M2087" s="336"/>
      <c r="N2087" s="336"/>
      <c r="S2087" s="336"/>
      <c r="V2087" s="336"/>
      <c r="W2087" s="336"/>
      <c r="X2087" s="336"/>
      <c r="Y2087" s="336"/>
      <c r="Z2087" s="336"/>
      <c r="AA2087" s="336"/>
      <c r="AB2087" s="336"/>
      <c r="AC2087" s="336"/>
    </row>
    <row r="2088" spans="4:29">
      <c r="D2088" s="336"/>
      <c r="G2088" s="336"/>
      <c r="H2088" s="336"/>
      <c r="I2088" s="336"/>
      <c r="J2088" s="336"/>
      <c r="K2088" s="336"/>
      <c r="L2088" s="336"/>
      <c r="M2088" s="336"/>
      <c r="N2088" s="336"/>
      <c r="S2088" s="336"/>
      <c r="V2088" s="336"/>
      <c r="W2088" s="336"/>
      <c r="X2088" s="336"/>
      <c r="Y2088" s="336"/>
      <c r="Z2088" s="336"/>
      <c r="AA2088" s="336"/>
      <c r="AB2088" s="336"/>
      <c r="AC2088" s="336"/>
    </row>
    <row r="2089" spans="4:29">
      <c r="D2089" s="336"/>
      <c r="G2089" s="336"/>
      <c r="H2089" s="336"/>
      <c r="I2089" s="336"/>
      <c r="J2089" s="336"/>
      <c r="K2089" s="336"/>
      <c r="L2089" s="336"/>
      <c r="M2089" s="336"/>
      <c r="N2089" s="336"/>
      <c r="S2089" s="336"/>
      <c r="V2089" s="336"/>
      <c r="W2089" s="336"/>
      <c r="X2089" s="336"/>
      <c r="Y2089" s="336"/>
      <c r="Z2089" s="336"/>
      <c r="AA2089" s="336"/>
      <c r="AB2089" s="336"/>
      <c r="AC2089" s="336"/>
    </row>
    <row r="2090" spans="4:29">
      <c r="D2090" s="336"/>
      <c r="G2090" s="336"/>
      <c r="H2090" s="336"/>
      <c r="I2090" s="336"/>
      <c r="J2090" s="336"/>
      <c r="K2090" s="336"/>
      <c r="L2090" s="336"/>
      <c r="M2090" s="336"/>
      <c r="N2090" s="336"/>
      <c r="S2090" s="336"/>
      <c r="V2090" s="336"/>
      <c r="W2090" s="336"/>
      <c r="X2090" s="336"/>
      <c r="Y2090" s="336"/>
      <c r="Z2090" s="336"/>
      <c r="AA2090" s="336"/>
      <c r="AB2090" s="336"/>
      <c r="AC2090" s="336"/>
    </row>
    <row r="2091" spans="4:29">
      <c r="D2091" s="336"/>
      <c r="G2091" s="336"/>
      <c r="H2091" s="336"/>
      <c r="I2091" s="336"/>
      <c r="J2091" s="336"/>
      <c r="K2091" s="336"/>
      <c r="L2091" s="336"/>
      <c r="M2091" s="336"/>
      <c r="N2091" s="336"/>
      <c r="S2091" s="336"/>
      <c r="V2091" s="336"/>
      <c r="W2091" s="336"/>
      <c r="X2091" s="336"/>
      <c r="Y2091" s="336"/>
      <c r="Z2091" s="336"/>
      <c r="AA2091" s="336"/>
      <c r="AB2091" s="336"/>
      <c r="AC2091" s="336"/>
    </row>
    <row r="2092" spans="4:29">
      <c r="D2092" s="336"/>
      <c r="G2092" s="336"/>
      <c r="H2092" s="336"/>
      <c r="I2092" s="336"/>
      <c r="J2092" s="336"/>
      <c r="K2092" s="336"/>
      <c r="L2092" s="336"/>
      <c r="M2092" s="336"/>
      <c r="N2092" s="336"/>
      <c r="S2092" s="336"/>
      <c r="V2092" s="336"/>
      <c r="W2092" s="336"/>
      <c r="X2092" s="336"/>
      <c r="Y2092" s="336"/>
      <c r="Z2092" s="336"/>
      <c r="AA2092" s="336"/>
      <c r="AB2092" s="336"/>
      <c r="AC2092" s="336"/>
    </row>
    <row r="2093" spans="4:29">
      <c r="D2093" s="336"/>
      <c r="G2093" s="336"/>
      <c r="H2093" s="336"/>
      <c r="I2093" s="336"/>
      <c r="J2093" s="336"/>
      <c r="K2093" s="336"/>
      <c r="L2093" s="336"/>
      <c r="M2093" s="336"/>
      <c r="N2093" s="336"/>
      <c r="S2093" s="336"/>
      <c r="V2093" s="336"/>
      <c r="W2093" s="336"/>
      <c r="X2093" s="336"/>
      <c r="Y2093" s="336"/>
      <c r="Z2093" s="336"/>
      <c r="AA2093" s="336"/>
      <c r="AB2093" s="336"/>
      <c r="AC2093" s="336"/>
    </row>
    <row r="2094" spans="4:29">
      <c r="D2094" s="336"/>
      <c r="G2094" s="336"/>
      <c r="H2094" s="336"/>
      <c r="I2094" s="336"/>
      <c r="J2094" s="336"/>
      <c r="K2094" s="336"/>
      <c r="L2094" s="336"/>
      <c r="M2094" s="336"/>
      <c r="N2094" s="336"/>
      <c r="S2094" s="336"/>
      <c r="V2094" s="336"/>
      <c r="W2094" s="336"/>
      <c r="X2094" s="336"/>
      <c r="Y2094" s="336"/>
      <c r="Z2094" s="336"/>
      <c r="AA2094" s="336"/>
      <c r="AB2094" s="336"/>
      <c r="AC2094" s="336"/>
    </row>
    <row r="2095" spans="4:29">
      <c r="D2095" s="336"/>
      <c r="G2095" s="336"/>
      <c r="H2095" s="336"/>
      <c r="I2095" s="336"/>
      <c r="J2095" s="336"/>
      <c r="K2095" s="336"/>
      <c r="L2095" s="336"/>
      <c r="M2095" s="336"/>
      <c r="N2095" s="336"/>
      <c r="S2095" s="336"/>
      <c r="V2095" s="336"/>
      <c r="W2095" s="336"/>
      <c r="X2095" s="336"/>
      <c r="Y2095" s="336"/>
      <c r="Z2095" s="336"/>
      <c r="AA2095" s="336"/>
      <c r="AB2095" s="336"/>
      <c r="AC2095" s="336"/>
    </row>
    <row r="2096" spans="4:29">
      <c r="D2096" s="336"/>
      <c r="G2096" s="336"/>
      <c r="H2096" s="336"/>
      <c r="I2096" s="336"/>
      <c r="J2096" s="336"/>
      <c r="K2096" s="336"/>
      <c r="L2096" s="336"/>
      <c r="M2096" s="336"/>
      <c r="N2096" s="336"/>
      <c r="S2096" s="336"/>
      <c r="V2096" s="336"/>
      <c r="W2096" s="336"/>
      <c r="X2096" s="336"/>
      <c r="Y2096" s="336"/>
      <c r="Z2096" s="336"/>
      <c r="AA2096" s="336"/>
      <c r="AB2096" s="336"/>
      <c r="AC2096" s="336"/>
    </row>
    <row r="2097" spans="4:29">
      <c r="D2097" s="336"/>
      <c r="G2097" s="336"/>
      <c r="H2097" s="336"/>
      <c r="I2097" s="336"/>
      <c r="J2097" s="336"/>
      <c r="K2097" s="336"/>
      <c r="L2097" s="336"/>
      <c r="M2097" s="336"/>
      <c r="N2097" s="336"/>
      <c r="S2097" s="336"/>
      <c r="V2097" s="336"/>
      <c r="W2097" s="336"/>
      <c r="X2097" s="336"/>
      <c r="Y2097" s="336"/>
      <c r="Z2097" s="336"/>
      <c r="AA2097" s="336"/>
      <c r="AB2097" s="336"/>
      <c r="AC2097" s="336"/>
    </row>
    <row r="2098" spans="4:29">
      <c r="D2098" s="336"/>
      <c r="G2098" s="336"/>
      <c r="H2098" s="336"/>
      <c r="I2098" s="336"/>
      <c r="J2098" s="336"/>
      <c r="K2098" s="336"/>
      <c r="L2098" s="336"/>
      <c r="M2098" s="336"/>
      <c r="N2098" s="336"/>
      <c r="S2098" s="336"/>
      <c r="V2098" s="336"/>
      <c r="W2098" s="336"/>
      <c r="X2098" s="336"/>
      <c r="Y2098" s="336"/>
      <c r="Z2098" s="336"/>
      <c r="AA2098" s="336"/>
      <c r="AB2098" s="336"/>
      <c r="AC2098" s="336"/>
    </row>
    <row r="2099" spans="4:29">
      <c r="D2099" s="336"/>
      <c r="G2099" s="336"/>
      <c r="H2099" s="336"/>
      <c r="I2099" s="336"/>
      <c r="J2099" s="336"/>
      <c r="K2099" s="336"/>
      <c r="L2099" s="336"/>
      <c r="M2099" s="336"/>
      <c r="N2099" s="336"/>
      <c r="S2099" s="336"/>
      <c r="V2099" s="336"/>
      <c r="W2099" s="336"/>
      <c r="X2099" s="336"/>
      <c r="Y2099" s="336"/>
      <c r="Z2099" s="336"/>
      <c r="AA2099" s="336"/>
      <c r="AB2099" s="336"/>
      <c r="AC2099" s="336"/>
    </row>
    <row r="2100" spans="4:29">
      <c r="D2100" s="336"/>
      <c r="G2100" s="336"/>
      <c r="H2100" s="336"/>
      <c r="I2100" s="336"/>
      <c r="J2100" s="336"/>
      <c r="K2100" s="336"/>
      <c r="L2100" s="336"/>
      <c r="M2100" s="336"/>
      <c r="N2100" s="336"/>
      <c r="S2100" s="336"/>
      <c r="V2100" s="336"/>
      <c r="W2100" s="336"/>
      <c r="X2100" s="336"/>
      <c r="Y2100" s="336"/>
      <c r="Z2100" s="336"/>
      <c r="AA2100" s="336"/>
      <c r="AB2100" s="336"/>
      <c r="AC2100" s="336"/>
    </row>
    <row r="2101" spans="4:29">
      <c r="D2101" s="336"/>
      <c r="G2101" s="336"/>
      <c r="H2101" s="336"/>
      <c r="I2101" s="336"/>
      <c r="J2101" s="336"/>
      <c r="K2101" s="336"/>
      <c r="L2101" s="336"/>
      <c r="M2101" s="336"/>
      <c r="N2101" s="336"/>
      <c r="S2101" s="336"/>
      <c r="V2101" s="336"/>
      <c r="W2101" s="336"/>
      <c r="X2101" s="336"/>
      <c r="Y2101" s="336"/>
      <c r="Z2101" s="336"/>
      <c r="AA2101" s="336"/>
      <c r="AB2101" s="336"/>
      <c r="AC2101" s="336"/>
    </row>
    <row r="2102" spans="4:29">
      <c r="D2102" s="336"/>
      <c r="G2102" s="336"/>
      <c r="H2102" s="336"/>
      <c r="I2102" s="336"/>
      <c r="J2102" s="336"/>
      <c r="K2102" s="336"/>
      <c r="L2102" s="336"/>
      <c r="M2102" s="336"/>
      <c r="N2102" s="336"/>
      <c r="S2102" s="336"/>
      <c r="V2102" s="336"/>
      <c r="W2102" s="336"/>
      <c r="X2102" s="336"/>
      <c r="Y2102" s="336"/>
      <c r="Z2102" s="336"/>
      <c r="AA2102" s="336"/>
      <c r="AB2102" s="336"/>
      <c r="AC2102" s="336"/>
    </row>
    <row r="2103" spans="4:29">
      <c r="D2103" s="336"/>
      <c r="G2103" s="336"/>
      <c r="H2103" s="336"/>
      <c r="I2103" s="336"/>
      <c r="J2103" s="336"/>
      <c r="K2103" s="336"/>
      <c r="L2103" s="336"/>
      <c r="M2103" s="336"/>
      <c r="N2103" s="336"/>
      <c r="S2103" s="336"/>
      <c r="V2103" s="336"/>
      <c r="W2103" s="336"/>
      <c r="X2103" s="336"/>
      <c r="Y2103" s="336"/>
      <c r="Z2103" s="336"/>
      <c r="AA2103" s="336"/>
      <c r="AB2103" s="336"/>
      <c r="AC2103" s="336"/>
    </row>
    <row r="2104" spans="4:29">
      <c r="D2104" s="336"/>
      <c r="G2104" s="336"/>
      <c r="H2104" s="336"/>
      <c r="I2104" s="336"/>
      <c r="J2104" s="336"/>
      <c r="K2104" s="336"/>
      <c r="L2104" s="336"/>
      <c r="M2104" s="336"/>
      <c r="N2104" s="336"/>
      <c r="S2104" s="336"/>
      <c r="V2104" s="336"/>
      <c r="W2104" s="336"/>
      <c r="X2104" s="336"/>
      <c r="Y2104" s="336"/>
      <c r="Z2104" s="336"/>
      <c r="AA2104" s="336"/>
      <c r="AB2104" s="336"/>
      <c r="AC2104" s="336"/>
    </row>
    <row r="2105" spans="4:29">
      <c r="D2105" s="336"/>
      <c r="G2105" s="336"/>
      <c r="H2105" s="336"/>
      <c r="I2105" s="336"/>
      <c r="J2105" s="336"/>
      <c r="K2105" s="336"/>
      <c r="L2105" s="336"/>
      <c r="M2105" s="336"/>
      <c r="N2105" s="336"/>
      <c r="S2105" s="336"/>
      <c r="V2105" s="336"/>
      <c r="W2105" s="336"/>
      <c r="X2105" s="336"/>
      <c r="Y2105" s="336"/>
      <c r="Z2105" s="336"/>
      <c r="AA2105" s="336"/>
      <c r="AB2105" s="336"/>
      <c r="AC2105" s="336"/>
    </row>
    <row r="2106" spans="4:29">
      <c r="D2106" s="336"/>
      <c r="G2106" s="336"/>
      <c r="H2106" s="336"/>
      <c r="I2106" s="336"/>
      <c r="J2106" s="336"/>
      <c r="K2106" s="336"/>
      <c r="L2106" s="336"/>
      <c r="M2106" s="336"/>
      <c r="N2106" s="336"/>
      <c r="S2106" s="336"/>
      <c r="V2106" s="336"/>
      <c r="W2106" s="336"/>
      <c r="X2106" s="336"/>
      <c r="Y2106" s="336"/>
      <c r="Z2106" s="336"/>
      <c r="AA2106" s="336"/>
      <c r="AB2106" s="336"/>
      <c r="AC2106" s="336"/>
    </row>
    <row r="2107" spans="4:29">
      <c r="D2107" s="336"/>
      <c r="G2107" s="336"/>
      <c r="H2107" s="336"/>
      <c r="I2107" s="336"/>
      <c r="J2107" s="336"/>
      <c r="K2107" s="336"/>
      <c r="L2107" s="336"/>
      <c r="M2107" s="336"/>
      <c r="N2107" s="336"/>
      <c r="S2107" s="336"/>
      <c r="V2107" s="336"/>
      <c r="W2107" s="336"/>
      <c r="X2107" s="336"/>
      <c r="Y2107" s="336"/>
      <c r="Z2107" s="336"/>
      <c r="AA2107" s="336"/>
      <c r="AB2107" s="336"/>
      <c r="AC2107" s="336"/>
    </row>
    <row r="2108" spans="4:29">
      <c r="D2108" s="336"/>
      <c r="G2108" s="336"/>
      <c r="H2108" s="336"/>
      <c r="I2108" s="336"/>
      <c r="J2108" s="336"/>
      <c r="K2108" s="336"/>
      <c r="L2108" s="336"/>
      <c r="M2108" s="336"/>
      <c r="N2108" s="336"/>
      <c r="S2108" s="336"/>
      <c r="V2108" s="336"/>
      <c r="W2108" s="336"/>
      <c r="X2108" s="336"/>
      <c r="Y2108" s="336"/>
      <c r="Z2108" s="336"/>
      <c r="AA2108" s="336"/>
      <c r="AB2108" s="336"/>
      <c r="AC2108" s="336"/>
    </row>
    <row r="2109" spans="4:29">
      <c r="D2109" s="336"/>
      <c r="G2109" s="336"/>
      <c r="H2109" s="336"/>
      <c r="I2109" s="336"/>
      <c r="J2109" s="336"/>
      <c r="K2109" s="336"/>
      <c r="L2109" s="336"/>
      <c r="M2109" s="336"/>
      <c r="N2109" s="336"/>
      <c r="S2109" s="336"/>
      <c r="V2109" s="336"/>
      <c r="W2109" s="336"/>
      <c r="X2109" s="336"/>
      <c r="Y2109" s="336"/>
      <c r="Z2109" s="336"/>
      <c r="AA2109" s="336"/>
      <c r="AB2109" s="336"/>
      <c r="AC2109" s="336"/>
    </row>
    <row r="2110" spans="4:29">
      <c r="D2110" s="336"/>
      <c r="G2110" s="336"/>
      <c r="H2110" s="336"/>
      <c r="I2110" s="336"/>
      <c r="J2110" s="336"/>
      <c r="K2110" s="336"/>
      <c r="L2110" s="336"/>
      <c r="M2110" s="336"/>
      <c r="N2110" s="336"/>
      <c r="S2110" s="336"/>
      <c r="V2110" s="336"/>
      <c r="W2110" s="336"/>
      <c r="X2110" s="336"/>
      <c r="Y2110" s="336"/>
      <c r="Z2110" s="336"/>
      <c r="AA2110" s="336"/>
      <c r="AB2110" s="336"/>
      <c r="AC2110" s="336"/>
    </row>
    <row r="2111" spans="4:29">
      <c r="D2111" s="336"/>
      <c r="G2111" s="336"/>
      <c r="H2111" s="336"/>
      <c r="I2111" s="336"/>
      <c r="J2111" s="336"/>
      <c r="K2111" s="336"/>
      <c r="L2111" s="336"/>
      <c r="M2111" s="336"/>
      <c r="N2111" s="336"/>
      <c r="S2111" s="336"/>
      <c r="V2111" s="336"/>
      <c r="W2111" s="336"/>
      <c r="X2111" s="336"/>
      <c r="Y2111" s="336"/>
      <c r="Z2111" s="336"/>
      <c r="AA2111" s="336"/>
      <c r="AB2111" s="336"/>
      <c r="AC2111" s="336"/>
    </row>
    <row r="2112" spans="4:29">
      <c r="D2112" s="336"/>
      <c r="G2112" s="336"/>
      <c r="H2112" s="336"/>
      <c r="I2112" s="336"/>
      <c r="J2112" s="336"/>
      <c r="K2112" s="336"/>
      <c r="L2112" s="336"/>
      <c r="M2112" s="336"/>
      <c r="N2112" s="336"/>
      <c r="S2112" s="336"/>
      <c r="V2112" s="336"/>
      <c r="W2112" s="336"/>
      <c r="X2112" s="336"/>
      <c r="Y2112" s="336"/>
      <c r="Z2112" s="336"/>
      <c r="AA2112" s="336"/>
      <c r="AB2112" s="336"/>
      <c r="AC2112" s="336"/>
    </row>
    <row r="2113" spans="4:29">
      <c r="D2113" s="336"/>
      <c r="G2113" s="336"/>
      <c r="H2113" s="336"/>
      <c r="I2113" s="336"/>
      <c r="J2113" s="336"/>
      <c r="K2113" s="336"/>
      <c r="L2113" s="336"/>
      <c r="M2113" s="336"/>
      <c r="N2113" s="336"/>
      <c r="S2113" s="336"/>
      <c r="V2113" s="336"/>
      <c r="W2113" s="336"/>
      <c r="X2113" s="336"/>
      <c r="Y2113" s="336"/>
      <c r="Z2113" s="336"/>
      <c r="AA2113" s="336"/>
      <c r="AB2113" s="336"/>
      <c r="AC2113" s="336"/>
    </row>
    <row r="2114" spans="4:29">
      <c r="D2114" s="336"/>
      <c r="G2114" s="336"/>
      <c r="H2114" s="336"/>
      <c r="I2114" s="336"/>
      <c r="J2114" s="336"/>
      <c r="K2114" s="336"/>
      <c r="L2114" s="336"/>
      <c r="M2114" s="336"/>
      <c r="N2114" s="336"/>
      <c r="S2114" s="336"/>
      <c r="V2114" s="336"/>
      <c r="W2114" s="336"/>
      <c r="X2114" s="336"/>
      <c r="Y2114" s="336"/>
      <c r="Z2114" s="336"/>
      <c r="AA2114" s="336"/>
      <c r="AB2114" s="336"/>
      <c r="AC2114" s="336"/>
    </row>
    <row r="2115" spans="4:29">
      <c r="D2115" s="336"/>
      <c r="G2115" s="336"/>
      <c r="H2115" s="336"/>
      <c r="I2115" s="336"/>
      <c r="J2115" s="336"/>
      <c r="K2115" s="336"/>
      <c r="L2115" s="336"/>
      <c r="M2115" s="336"/>
      <c r="N2115" s="336"/>
      <c r="S2115" s="336"/>
      <c r="V2115" s="336"/>
      <c r="W2115" s="336"/>
      <c r="X2115" s="336"/>
      <c r="Y2115" s="336"/>
      <c r="Z2115" s="336"/>
      <c r="AA2115" s="336"/>
      <c r="AB2115" s="336"/>
      <c r="AC2115" s="336"/>
    </row>
    <row r="2116" spans="4:29">
      <c r="D2116" s="336"/>
      <c r="G2116" s="336"/>
      <c r="H2116" s="336"/>
      <c r="I2116" s="336"/>
      <c r="J2116" s="336"/>
      <c r="K2116" s="336"/>
      <c r="L2116" s="336"/>
      <c r="M2116" s="336"/>
      <c r="N2116" s="336"/>
      <c r="S2116" s="336"/>
      <c r="V2116" s="336"/>
      <c r="W2116" s="336"/>
      <c r="X2116" s="336"/>
      <c r="Y2116" s="336"/>
      <c r="Z2116" s="336"/>
      <c r="AA2116" s="336"/>
      <c r="AB2116" s="336"/>
      <c r="AC2116" s="336"/>
    </row>
    <row r="2117" spans="4:29">
      <c r="D2117" s="336"/>
      <c r="G2117" s="336"/>
      <c r="H2117" s="336"/>
      <c r="I2117" s="336"/>
      <c r="J2117" s="336"/>
      <c r="K2117" s="336"/>
      <c r="L2117" s="336"/>
      <c r="M2117" s="336"/>
      <c r="N2117" s="336"/>
      <c r="S2117" s="336"/>
      <c r="V2117" s="336"/>
      <c r="W2117" s="336"/>
      <c r="X2117" s="336"/>
      <c r="Y2117" s="336"/>
      <c r="Z2117" s="336"/>
      <c r="AA2117" s="336"/>
      <c r="AB2117" s="336"/>
      <c r="AC2117" s="336"/>
    </row>
    <row r="2118" spans="4:29">
      <c r="D2118" s="336"/>
      <c r="G2118" s="336"/>
      <c r="H2118" s="336"/>
      <c r="I2118" s="336"/>
      <c r="J2118" s="336"/>
      <c r="K2118" s="336"/>
      <c r="L2118" s="336"/>
      <c r="M2118" s="336"/>
      <c r="N2118" s="336"/>
      <c r="S2118" s="336"/>
      <c r="V2118" s="336"/>
      <c r="W2118" s="336"/>
      <c r="X2118" s="336"/>
      <c r="Y2118" s="336"/>
      <c r="Z2118" s="336"/>
      <c r="AA2118" s="336"/>
      <c r="AB2118" s="336"/>
      <c r="AC2118" s="336"/>
    </row>
    <row r="2119" spans="4:29">
      <c r="D2119" s="336"/>
      <c r="G2119" s="336"/>
      <c r="H2119" s="336"/>
      <c r="I2119" s="336"/>
      <c r="J2119" s="336"/>
      <c r="K2119" s="336"/>
      <c r="L2119" s="336"/>
      <c r="M2119" s="336"/>
      <c r="N2119" s="336"/>
      <c r="S2119" s="336"/>
      <c r="V2119" s="336"/>
      <c r="W2119" s="336"/>
      <c r="X2119" s="336"/>
      <c r="Y2119" s="336"/>
      <c r="Z2119" s="336"/>
      <c r="AA2119" s="336"/>
      <c r="AB2119" s="336"/>
      <c r="AC2119" s="336"/>
    </row>
    <row r="2120" spans="4:29">
      <c r="D2120" s="336"/>
      <c r="G2120" s="336"/>
      <c r="H2120" s="336"/>
      <c r="I2120" s="336"/>
      <c r="J2120" s="336"/>
      <c r="K2120" s="336"/>
      <c r="L2120" s="336"/>
      <c r="M2120" s="336"/>
      <c r="N2120" s="336"/>
      <c r="S2120" s="336"/>
      <c r="V2120" s="336"/>
      <c r="W2120" s="336"/>
      <c r="X2120" s="336"/>
      <c r="Y2120" s="336"/>
      <c r="Z2120" s="336"/>
      <c r="AA2120" s="336"/>
      <c r="AB2120" s="336"/>
      <c r="AC2120" s="336"/>
    </row>
    <row r="2121" spans="4:29">
      <c r="D2121" s="336"/>
      <c r="G2121" s="336"/>
      <c r="H2121" s="336"/>
      <c r="I2121" s="336"/>
      <c r="J2121" s="336"/>
      <c r="K2121" s="336"/>
      <c r="L2121" s="336"/>
      <c r="M2121" s="336"/>
      <c r="N2121" s="336"/>
      <c r="S2121" s="336"/>
      <c r="V2121" s="336"/>
      <c r="W2121" s="336"/>
      <c r="X2121" s="336"/>
      <c r="Y2121" s="336"/>
      <c r="Z2121" s="336"/>
      <c r="AA2121" s="336"/>
      <c r="AB2121" s="336"/>
      <c r="AC2121" s="336"/>
    </row>
    <row r="2122" spans="4:29">
      <c r="D2122" s="336"/>
      <c r="G2122" s="336"/>
      <c r="H2122" s="336"/>
      <c r="I2122" s="336"/>
      <c r="J2122" s="336"/>
      <c r="K2122" s="336"/>
      <c r="L2122" s="336"/>
      <c r="M2122" s="336"/>
      <c r="N2122" s="336"/>
      <c r="S2122" s="336"/>
      <c r="V2122" s="336"/>
      <c r="W2122" s="336"/>
      <c r="X2122" s="336"/>
      <c r="Y2122" s="336"/>
      <c r="Z2122" s="336"/>
      <c r="AA2122" s="336"/>
      <c r="AB2122" s="336"/>
      <c r="AC2122" s="336"/>
    </row>
    <row r="2123" spans="4:29">
      <c r="D2123" s="336"/>
      <c r="G2123" s="336"/>
      <c r="H2123" s="336"/>
      <c r="I2123" s="336"/>
      <c r="J2123" s="336"/>
      <c r="K2123" s="336"/>
      <c r="L2123" s="336"/>
      <c r="M2123" s="336"/>
      <c r="N2123" s="336"/>
      <c r="S2123" s="336"/>
      <c r="V2123" s="336"/>
      <c r="W2123" s="336"/>
      <c r="X2123" s="336"/>
      <c r="Y2123" s="336"/>
      <c r="Z2123" s="336"/>
      <c r="AA2123" s="336"/>
      <c r="AB2123" s="336"/>
      <c r="AC2123" s="336"/>
    </row>
    <row r="2124" spans="4:29">
      <c r="D2124" s="336"/>
      <c r="G2124" s="336"/>
      <c r="H2124" s="336"/>
      <c r="I2124" s="336"/>
      <c r="J2124" s="336"/>
      <c r="K2124" s="336"/>
      <c r="L2124" s="336"/>
      <c r="M2124" s="336"/>
      <c r="N2124" s="336"/>
      <c r="S2124" s="336"/>
      <c r="V2124" s="336"/>
      <c r="W2124" s="336"/>
      <c r="X2124" s="336"/>
      <c r="Y2124" s="336"/>
      <c r="Z2124" s="336"/>
      <c r="AA2124" s="336"/>
      <c r="AB2124" s="336"/>
      <c r="AC2124" s="336"/>
    </row>
    <row r="2125" spans="4:29">
      <c r="D2125" s="336"/>
      <c r="G2125" s="336"/>
      <c r="H2125" s="336"/>
      <c r="I2125" s="336"/>
      <c r="J2125" s="336"/>
      <c r="K2125" s="336"/>
      <c r="L2125" s="336"/>
      <c r="M2125" s="336"/>
      <c r="N2125" s="336"/>
      <c r="S2125" s="336"/>
      <c r="V2125" s="336"/>
      <c r="W2125" s="336"/>
      <c r="X2125" s="336"/>
      <c r="Y2125" s="336"/>
      <c r="Z2125" s="336"/>
      <c r="AA2125" s="336"/>
      <c r="AB2125" s="336"/>
      <c r="AC2125" s="336"/>
    </row>
    <row r="2126" spans="4:29">
      <c r="D2126" s="336"/>
      <c r="G2126" s="336"/>
      <c r="H2126" s="336"/>
      <c r="I2126" s="336"/>
      <c r="J2126" s="336"/>
      <c r="K2126" s="336"/>
      <c r="L2126" s="336"/>
      <c r="M2126" s="336"/>
      <c r="N2126" s="336"/>
      <c r="S2126" s="336"/>
      <c r="V2126" s="336"/>
      <c r="W2126" s="336"/>
      <c r="X2126" s="336"/>
      <c r="Y2126" s="336"/>
      <c r="Z2126" s="336"/>
      <c r="AA2126" s="336"/>
      <c r="AB2126" s="336"/>
      <c r="AC2126" s="336"/>
    </row>
    <row r="2127" spans="4:29">
      <c r="D2127" s="336"/>
      <c r="G2127" s="336"/>
      <c r="H2127" s="336"/>
      <c r="I2127" s="336"/>
      <c r="J2127" s="336"/>
      <c r="K2127" s="336"/>
      <c r="L2127" s="336"/>
      <c r="M2127" s="336"/>
      <c r="N2127" s="336"/>
      <c r="S2127" s="336"/>
      <c r="V2127" s="336"/>
      <c r="W2127" s="336"/>
      <c r="X2127" s="336"/>
      <c r="Y2127" s="336"/>
      <c r="Z2127" s="336"/>
      <c r="AA2127" s="336"/>
      <c r="AB2127" s="336"/>
      <c r="AC2127" s="336"/>
    </row>
    <row r="2128" spans="4:29">
      <c r="D2128" s="336"/>
      <c r="G2128" s="336"/>
      <c r="H2128" s="336"/>
      <c r="I2128" s="336"/>
      <c r="J2128" s="336"/>
      <c r="K2128" s="336"/>
      <c r="L2128" s="336"/>
      <c r="M2128" s="336"/>
      <c r="N2128" s="336"/>
      <c r="S2128" s="336"/>
      <c r="V2128" s="336"/>
      <c r="W2128" s="336"/>
      <c r="X2128" s="336"/>
      <c r="Y2128" s="336"/>
      <c r="Z2128" s="336"/>
      <c r="AA2128" s="336"/>
      <c r="AB2128" s="336"/>
      <c r="AC2128" s="336"/>
    </row>
    <row r="2129" spans="4:29">
      <c r="D2129" s="336"/>
      <c r="G2129" s="336"/>
      <c r="H2129" s="336"/>
      <c r="I2129" s="336"/>
      <c r="J2129" s="336"/>
      <c r="K2129" s="336"/>
      <c r="L2129" s="336"/>
      <c r="M2129" s="336"/>
      <c r="N2129" s="336"/>
      <c r="S2129" s="336"/>
      <c r="V2129" s="336"/>
      <c r="W2129" s="336"/>
      <c r="X2129" s="336"/>
      <c r="Y2129" s="336"/>
      <c r="Z2129" s="336"/>
      <c r="AA2129" s="336"/>
      <c r="AB2129" s="336"/>
      <c r="AC2129" s="336"/>
    </row>
    <row r="2130" spans="4:29">
      <c r="D2130" s="336"/>
      <c r="G2130" s="336"/>
      <c r="H2130" s="336"/>
      <c r="I2130" s="336"/>
      <c r="J2130" s="336"/>
      <c r="K2130" s="336"/>
      <c r="L2130" s="336"/>
      <c r="M2130" s="336"/>
      <c r="N2130" s="336"/>
      <c r="S2130" s="336"/>
      <c r="V2130" s="336"/>
      <c r="W2130" s="336"/>
      <c r="X2130" s="336"/>
      <c r="Y2130" s="336"/>
      <c r="Z2130" s="336"/>
      <c r="AA2130" s="336"/>
      <c r="AB2130" s="336"/>
      <c r="AC2130" s="336"/>
    </row>
    <row r="2131" spans="4:29">
      <c r="D2131" s="336"/>
      <c r="G2131" s="336"/>
      <c r="H2131" s="336"/>
      <c r="I2131" s="336"/>
      <c r="J2131" s="336"/>
      <c r="K2131" s="336"/>
      <c r="L2131" s="336"/>
      <c r="M2131" s="336"/>
      <c r="N2131" s="336"/>
      <c r="S2131" s="336"/>
      <c r="V2131" s="336"/>
      <c r="W2131" s="336"/>
      <c r="X2131" s="336"/>
      <c r="Y2131" s="336"/>
      <c r="Z2131" s="336"/>
      <c r="AA2131" s="336"/>
      <c r="AB2131" s="336"/>
      <c r="AC2131" s="336"/>
    </row>
    <row r="2132" spans="4:29">
      <c r="D2132" s="336"/>
      <c r="G2132" s="336"/>
      <c r="H2132" s="336"/>
      <c r="I2132" s="336"/>
      <c r="J2132" s="336"/>
      <c r="K2132" s="336"/>
      <c r="L2132" s="336"/>
      <c r="M2132" s="336"/>
      <c r="N2132" s="336"/>
      <c r="S2132" s="336"/>
      <c r="V2132" s="336"/>
      <c r="W2132" s="336"/>
      <c r="X2132" s="336"/>
      <c r="Y2132" s="336"/>
      <c r="Z2132" s="336"/>
      <c r="AA2132" s="336"/>
      <c r="AB2132" s="336"/>
      <c r="AC2132" s="336"/>
    </row>
    <row r="2133" spans="4:29">
      <c r="D2133" s="336"/>
      <c r="G2133" s="336"/>
      <c r="H2133" s="336"/>
      <c r="I2133" s="336"/>
      <c r="J2133" s="336"/>
      <c r="K2133" s="336"/>
      <c r="L2133" s="336"/>
      <c r="M2133" s="336"/>
      <c r="N2133" s="336"/>
      <c r="S2133" s="336"/>
      <c r="V2133" s="336"/>
      <c r="W2133" s="336"/>
      <c r="X2133" s="336"/>
      <c r="Y2133" s="336"/>
      <c r="Z2133" s="336"/>
      <c r="AA2133" s="336"/>
      <c r="AB2133" s="336"/>
      <c r="AC2133" s="336"/>
    </row>
    <row r="2134" spans="4:29">
      <c r="D2134" s="336"/>
      <c r="G2134" s="336"/>
      <c r="H2134" s="336"/>
      <c r="I2134" s="336"/>
      <c r="J2134" s="336"/>
      <c r="K2134" s="336"/>
      <c r="L2134" s="336"/>
      <c r="M2134" s="336"/>
      <c r="N2134" s="336"/>
      <c r="S2134" s="336"/>
      <c r="V2134" s="336"/>
      <c r="W2134" s="336"/>
      <c r="X2134" s="336"/>
      <c r="Y2134" s="336"/>
      <c r="Z2134" s="336"/>
      <c r="AA2134" s="336"/>
      <c r="AB2134" s="336"/>
      <c r="AC2134" s="336"/>
    </row>
    <row r="2135" spans="4:29">
      <c r="D2135" s="336"/>
      <c r="G2135" s="336"/>
      <c r="H2135" s="336"/>
      <c r="I2135" s="336"/>
      <c r="J2135" s="336"/>
      <c r="K2135" s="336"/>
      <c r="L2135" s="336"/>
      <c r="M2135" s="336"/>
      <c r="N2135" s="336"/>
      <c r="S2135" s="336"/>
      <c r="V2135" s="336"/>
      <c r="W2135" s="336"/>
      <c r="X2135" s="336"/>
      <c r="Y2135" s="336"/>
      <c r="Z2135" s="336"/>
      <c r="AA2135" s="336"/>
      <c r="AB2135" s="336"/>
      <c r="AC2135" s="336"/>
    </row>
    <row r="2136" spans="4:29">
      <c r="D2136" s="336"/>
      <c r="G2136" s="336"/>
      <c r="H2136" s="336"/>
      <c r="I2136" s="336"/>
      <c r="J2136" s="336"/>
      <c r="K2136" s="336"/>
      <c r="L2136" s="336"/>
      <c r="M2136" s="336"/>
      <c r="N2136" s="336"/>
      <c r="S2136" s="336"/>
      <c r="V2136" s="336"/>
      <c r="W2136" s="336"/>
      <c r="X2136" s="336"/>
      <c r="Y2136" s="336"/>
      <c r="Z2136" s="336"/>
      <c r="AA2136" s="336"/>
      <c r="AB2136" s="336"/>
      <c r="AC2136" s="336"/>
    </row>
    <row r="2137" spans="4:29">
      <c r="D2137" s="336"/>
      <c r="G2137" s="336"/>
      <c r="H2137" s="336"/>
      <c r="I2137" s="336"/>
      <c r="J2137" s="336"/>
      <c r="K2137" s="336"/>
      <c r="L2137" s="336"/>
      <c r="M2137" s="336"/>
      <c r="N2137" s="336"/>
      <c r="S2137" s="336"/>
      <c r="V2137" s="336"/>
      <c r="W2137" s="336"/>
      <c r="X2137" s="336"/>
      <c r="Y2137" s="336"/>
      <c r="Z2137" s="336"/>
      <c r="AA2137" s="336"/>
      <c r="AB2137" s="336"/>
      <c r="AC2137" s="336"/>
    </row>
    <row r="2138" spans="4:29">
      <c r="D2138" s="336"/>
      <c r="G2138" s="336"/>
      <c r="H2138" s="336"/>
      <c r="I2138" s="336"/>
      <c r="J2138" s="336"/>
      <c r="K2138" s="336"/>
      <c r="L2138" s="336"/>
      <c r="M2138" s="336"/>
      <c r="N2138" s="336"/>
      <c r="S2138" s="336"/>
      <c r="V2138" s="336"/>
      <c r="W2138" s="336"/>
      <c r="X2138" s="336"/>
      <c r="Y2138" s="336"/>
      <c r="Z2138" s="336"/>
      <c r="AA2138" s="336"/>
      <c r="AB2138" s="336"/>
      <c r="AC2138" s="336"/>
    </row>
    <row r="2139" spans="4:29">
      <c r="D2139" s="336"/>
      <c r="G2139" s="336"/>
      <c r="H2139" s="336"/>
      <c r="I2139" s="336"/>
      <c r="J2139" s="336"/>
      <c r="K2139" s="336"/>
      <c r="L2139" s="336"/>
      <c r="M2139" s="336"/>
      <c r="N2139" s="336"/>
      <c r="S2139" s="336"/>
      <c r="V2139" s="336"/>
      <c r="W2139" s="336"/>
      <c r="X2139" s="336"/>
      <c r="Y2139" s="336"/>
      <c r="Z2139" s="336"/>
      <c r="AA2139" s="336"/>
      <c r="AB2139" s="336"/>
      <c r="AC2139" s="336"/>
    </row>
    <row r="2140" spans="4:29">
      <c r="D2140" s="336"/>
      <c r="G2140" s="336"/>
      <c r="H2140" s="336"/>
      <c r="I2140" s="336"/>
      <c r="J2140" s="336"/>
      <c r="K2140" s="336"/>
      <c r="L2140" s="336"/>
      <c r="M2140" s="336"/>
      <c r="N2140" s="336"/>
      <c r="S2140" s="336"/>
      <c r="V2140" s="336"/>
      <c r="W2140" s="336"/>
      <c r="X2140" s="336"/>
      <c r="Y2140" s="336"/>
      <c r="Z2140" s="336"/>
      <c r="AA2140" s="336"/>
      <c r="AB2140" s="336"/>
      <c r="AC2140" s="336"/>
    </row>
    <row r="2141" spans="4:29">
      <c r="D2141" s="336"/>
      <c r="G2141" s="336"/>
      <c r="H2141" s="336"/>
      <c r="I2141" s="336"/>
      <c r="J2141" s="336"/>
      <c r="K2141" s="336"/>
      <c r="L2141" s="336"/>
      <c r="M2141" s="336"/>
      <c r="N2141" s="336"/>
      <c r="S2141" s="336"/>
      <c r="V2141" s="336"/>
      <c r="W2141" s="336"/>
      <c r="X2141" s="336"/>
      <c r="Y2141" s="336"/>
      <c r="Z2141" s="336"/>
      <c r="AA2141" s="336"/>
      <c r="AB2141" s="336"/>
      <c r="AC2141" s="336"/>
    </row>
    <row r="2142" spans="4:29">
      <c r="D2142" s="336"/>
      <c r="G2142" s="336"/>
      <c r="H2142" s="336"/>
      <c r="I2142" s="336"/>
      <c r="J2142" s="336"/>
      <c r="K2142" s="336"/>
      <c r="L2142" s="336"/>
      <c r="M2142" s="336"/>
      <c r="N2142" s="336"/>
      <c r="S2142" s="336"/>
      <c r="V2142" s="336"/>
      <c r="W2142" s="336"/>
      <c r="X2142" s="336"/>
      <c r="Y2142" s="336"/>
      <c r="Z2142" s="336"/>
      <c r="AA2142" s="336"/>
      <c r="AB2142" s="336"/>
      <c r="AC2142" s="336"/>
    </row>
    <row r="2143" spans="4:29">
      <c r="D2143" s="336"/>
      <c r="G2143" s="336"/>
      <c r="H2143" s="336"/>
      <c r="I2143" s="336"/>
      <c r="J2143" s="336"/>
      <c r="K2143" s="336"/>
      <c r="L2143" s="336"/>
      <c r="M2143" s="336"/>
      <c r="N2143" s="336"/>
      <c r="S2143" s="336"/>
      <c r="V2143" s="336"/>
      <c r="W2143" s="336"/>
      <c r="X2143" s="336"/>
      <c r="Y2143" s="336"/>
      <c r="Z2143" s="336"/>
      <c r="AA2143" s="336"/>
      <c r="AB2143" s="336"/>
      <c r="AC2143" s="336"/>
    </row>
    <row r="2144" spans="4:29">
      <c r="D2144" s="336"/>
      <c r="G2144" s="336"/>
      <c r="H2144" s="336"/>
      <c r="I2144" s="336"/>
      <c r="J2144" s="336"/>
      <c r="K2144" s="336"/>
      <c r="L2144" s="336"/>
      <c r="M2144" s="336"/>
      <c r="N2144" s="336"/>
      <c r="S2144" s="336"/>
      <c r="V2144" s="336"/>
      <c r="W2144" s="336"/>
      <c r="X2144" s="336"/>
      <c r="Y2144" s="336"/>
      <c r="Z2144" s="336"/>
      <c r="AA2144" s="336"/>
      <c r="AB2144" s="336"/>
      <c r="AC2144" s="336"/>
    </row>
    <row r="2145" spans="4:29">
      <c r="D2145" s="336"/>
      <c r="G2145" s="336"/>
      <c r="H2145" s="336"/>
      <c r="I2145" s="336"/>
      <c r="J2145" s="336"/>
      <c r="K2145" s="336"/>
      <c r="L2145" s="336"/>
      <c r="M2145" s="336"/>
      <c r="N2145" s="336"/>
      <c r="S2145" s="336"/>
      <c r="V2145" s="336"/>
      <c r="W2145" s="336"/>
      <c r="X2145" s="336"/>
      <c r="Y2145" s="336"/>
      <c r="Z2145" s="336"/>
      <c r="AA2145" s="336"/>
      <c r="AB2145" s="336"/>
      <c r="AC2145" s="336"/>
    </row>
    <row r="2146" spans="4:29">
      <c r="D2146" s="336"/>
      <c r="G2146" s="336"/>
      <c r="H2146" s="336"/>
      <c r="I2146" s="336"/>
      <c r="J2146" s="336"/>
      <c r="K2146" s="336"/>
      <c r="L2146" s="336"/>
      <c r="M2146" s="336"/>
      <c r="N2146" s="336"/>
      <c r="S2146" s="336"/>
      <c r="V2146" s="336"/>
      <c r="W2146" s="336"/>
      <c r="X2146" s="336"/>
      <c r="Y2146" s="336"/>
      <c r="Z2146" s="336"/>
      <c r="AA2146" s="336"/>
      <c r="AB2146" s="336"/>
      <c r="AC2146" s="336"/>
    </row>
    <row r="2147" spans="4:29">
      <c r="D2147" s="336"/>
      <c r="G2147" s="336"/>
      <c r="H2147" s="336"/>
      <c r="I2147" s="336"/>
      <c r="J2147" s="336"/>
      <c r="K2147" s="336"/>
      <c r="L2147" s="336"/>
      <c r="M2147" s="336"/>
      <c r="N2147" s="336"/>
      <c r="S2147" s="336"/>
      <c r="V2147" s="336"/>
      <c r="W2147" s="336"/>
      <c r="X2147" s="336"/>
      <c r="Y2147" s="336"/>
      <c r="Z2147" s="336"/>
      <c r="AA2147" s="336"/>
      <c r="AB2147" s="336"/>
      <c r="AC2147" s="336"/>
    </row>
    <row r="2148" spans="4:29">
      <c r="D2148" s="336"/>
      <c r="G2148" s="336"/>
      <c r="H2148" s="336"/>
      <c r="I2148" s="336"/>
      <c r="J2148" s="336"/>
      <c r="K2148" s="336"/>
      <c r="L2148" s="336"/>
      <c r="M2148" s="336"/>
      <c r="N2148" s="336"/>
      <c r="S2148" s="336"/>
      <c r="V2148" s="336"/>
      <c r="W2148" s="336"/>
      <c r="X2148" s="336"/>
      <c r="Y2148" s="336"/>
      <c r="Z2148" s="336"/>
      <c r="AA2148" s="336"/>
      <c r="AB2148" s="336"/>
      <c r="AC2148" s="336"/>
    </row>
    <row r="2149" spans="4:29">
      <c r="D2149" s="336"/>
      <c r="G2149" s="336"/>
      <c r="H2149" s="336"/>
      <c r="I2149" s="336"/>
      <c r="J2149" s="336"/>
      <c r="K2149" s="336"/>
      <c r="L2149" s="336"/>
      <c r="M2149" s="336"/>
      <c r="N2149" s="336"/>
      <c r="S2149" s="336"/>
      <c r="V2149" s="336"/>
      <c r="W2149" s="336"/>
      <c r="X2149" s="336"/>
      <c r="Y2149" s="336"/>
      <c r="Z2149" s="336"/>
      <c r="AA2149" s="336"/>
      <c r="AB2149" s="336"/>
      <c r="AC2149" s="336"/>
    </row>
    <row r="2150" spans="4:29">
      <c r="D2150" s="336"/>
      <c r="G2150" s="336"/>
      <c r="H2150" s="336"/>
      <c r="I2150" s="336"/>
      <c r="J2150" s="336"/>
      <c r="K2150" s="336"/>
      <c r="L2150" s="336"/>
      <c r="M2150" s="336"/>
      <c r="N2150" s="336"/>
      <c r="S2150" s="336"/>
      <c r="V2150" s="336"/>
      <c r="W2150" s="336"/>
      <c r="X2150" s="336"/>
      <c r="Y2150" s="336"/>
      <c r="Z2150" s="336"/>
      <c r="AA2150" s="336"/>
      <c r="AB2150" s="336"/>
      <c r="AC2150" s="336"/>
    </row>
    <row r="2151" spans="4:29">
      <c r="D2151" s="336"/>
      <c r="G2151" s="336"/>
      <c r="H2151" s="336"/>
      <c r="I2151" s="336"/>
      <c r="J2151" s="336"/>
      <c r="K2151" s="336"/>
      <c r="L2151" s="336"/>
      <c r="M2151" s="336"/>
      <c r="N2151" s="336"/>
      <c r="S2151" s="336"/>
      <c r="V2151" s="336"/>
      <c r="W2151" s="336"/>
      <c r="X2151" s="336"/>
      <c r="Y2151" s="336"/>
      <c r="Z2151" s="336"/>
      <c r="AA2151" s="336"/>
      <c r="AB2151" s="336"/>
      <c r="AC2151" s="336"/>
    </row>
    <row r="2152" spans="4:29">
      <c r="D2152" s="336"/>
      <c r="G2152" s="336"/>
      <c r="H2152" s="336"/>
      <c r="I2152" s="336"/>
      <c r="J2152" s="336"/>
      <c r="K2152" s="336"/>
      <c r="L2152" s="336"/>
      <c r="M2152" s="336"/>
      <c r="N2152" s="336"/>
      <c r="S2152" s="336"/>
      <c r="V2152" s="336"/>
      <c r="W2152" s="336"/>
      <c r="X2152" s="336"/>
      <c r="Y2152" s="336"/>
      <c r="Z2152" s="336"/>
      <c r="AA2152" s="336"/>
      <c r="AB2152" s="336"/>
      <c r="AC2152" s="336"/>
    </row>
    <row r="2153" spans="4:29">
      <c r="D2153" s="336"/>
      <c r="G2153" s="336"/>
      <c r="H2153" s="336"/>
      <c r="I2153" s="336"/>
      <c r="J2153" s="336"/>
      <c r="K2153" s="336"/>
      <c r="L2153" s="336"/>
      <c r="M2153" s="336"/>
      <c r="N2153" s="336"/>
      <c r="S2153" s="336"/>
      <c r="V2153" s="336"/>
      <c r="W2153" s="336"/>
      <c r="X2153" s="336"/>
      <c r="Y2153" s="336"/>
      <c r="Z2153" s="336"/>
      <c r="AA2153" s="336"/>
      <c r="AB2153" s="336"/>
      <c r="AC2153" s="336"/>
    </row>
    <row r="2154" spans="4:29">
      <c r="D2154" s="336"/>
      <c r="G2154" s="336"/>
      <c r="H2154" s="336"/>
      <c r="I2154" s="336"/>
      <c r="J2154" s="336"/>
      <c r="K2154" s="336"/>
      <c r="L2154" s="336"/>
      <c r="M2154" s="336"/>
      <c r="N2154" s="336"/>
      <c r="S2154" s="336"/>
      <c r="V2154" s="336"/>
      <c r="W2154" s="336"/>
      <c r="X2154" s="336"/>
      <c r="Y2154" s="336"/>
      <c r="Z2154" s="336"/>
      <c r="AA2154" s="336"/>
      <c r="AB2154" s="336"/>
      <c r="AC2154" s="336"/>
    </row>
    <row r="2155" spans="4:29">
      <c r="D2155" s="336"/>
      <c r="G2155" s="336"/>
      <c r="H2155" s="336"/>
      <c r="I2155" s="336"/>
      <c r="J2155" s="336"/>
      <c r="K2155" s="336"/>
      <c r="L2155" s="336"/>
      <c r="M2155" s="336"/>
      <c r="N2155" s="336"/>
      <c r="S2155" s="336"/>
      <c r="V2155" s="336"/>
      <c r="W2155" s="336"/>
      <c r="X2155" s="336"/>
      <c r="Y2155" s="336"/>
      <c r="Z2155" s="336"/>
      <c r="AA2155" s="336"/>
      <c r="AB2155" s="336"/>
      <c r="AC2155" s="336"/>
    </row>
    <row r="2156" spans="4:29">
      <c r="D2156" s="336"/>
      <c r="G2156" s="336"/>
      <c r="H2156" s="336"/>
      <c r="I2156" s="336"/>
      <c r="J2156" s="336"/>
      <c r="K2156" s="336"/>
      <c r="L2156" s="336"/>
      <c r="M2156" s="336"/>
      <c r="N2156" s="336"/>
      <c r="S2156" s="336"/>
      <c r="V2156" s="336"/>
      <c r="W2156" s="336"/>
      <c r="X2156" s="336"/>
      <c r="Y2156" s="336"/>
      <c r="Z2156" s="336"/>
      <c r="AA2156" s="336"/>
      <c r="AB2156" s="336"/>
      <c r="AC2156" s="336"/>
    </row>
    <row r="2157" spans="4:29">
      <c r="D2157" s="336"/>
      <c r="G2157" s="336"/>
      <c r="H2157" s="336"/>
      <c r="I2157" s="336"/>
      <c r="J2157" s="336"/>
      <c r="K2157" s="336"/>
      <c r="L2157" s="336"/>
      <c r="M2157" s="336"/>
      <c r="N2157" s="336"/>
      <c r="S2157" s="336"/>
      <c r="V2157" s="336"/>
      <c r="W2157" s="336"/>
      <c r="X2157" s="336"/>
      <c r="Y2157" s="336"/>
      <c r="Z2157" s="336"/>
      <c r="AA2157" s="336"/>
      <c r="AB2157" s="336"/>
      <c r="AC2157" s="336"/>
    </row>
    <row r="2158" spans="4:29">
      <c r="D2158" s="336"/>
      <c r="G2158" s="336"/>
      <c r="H2158" s="336"/>
      <c r="I2158" s="336"/>
      <c r="J2158" s="336"/>
      <c r="K2158" s="336"/>
      <c r="L2158" s="336"/>
      <c r="M2158" s="336"/>
      <c r="N2158" s="336"/>
      <c r="S2158" s="336"/>
      <c r="V2158" s="336"/>
      <c r="W2158" s="336"/>
      <c r="X2158" s="336"/>
      <c r="Y2158" s="336"/>
      <c r="Z2158" s="336"/>
      <c r="AA2158" s="336"/>
      <c r="AB2158" s="336"/>
      <c r="AC2158" s="336"/>
    </row>
    <row r="2159" spans="4:29">
      <c r="D2159" s="336"/>
      <c r="G2159" s="336"/>
      <c r="H2159" s="336"/>
      <c r="I2159" s="336"/>
      <c r="J2159" s="336"/>
      <c r="K2159" s="336"/>
      <c r="L2159" s="336"/>
      <c r="M2159" s="336"/>
      <c r="N2159" s="336"/>
      <c r="S2159" s="336"/>
      <c r="V2159" s="336"/>
      <c r="W2159" s="336"/>
      <c r="X2159" s="336"/>
      <c r="Y2159" s="336"/>
      <c r="Z2159" s="336"/>
      <c r="AA2159" s="336"/>
      <c r="AB2159" s="336"/>
      <c r="AC2159" s="336"/>
    </row>
    <row r="2160" spans="4:29">
      <c r="D2160" s="336"/>
      <c r="G2160" s="336"/>
      <c r="H2160" s="336"/>
      <c r="I2160" s="336"/>
      <c r="J2160" s="336"/>
      <c r="K2160" s="336"/>
      <c r="L2160" s="336"/>
      <c r="M2160" s="336"/>
      <c r="N2160" s="336"/>
      <c r="S2160" s="336"/>
      <c r="V2160" s="336"/>
      <c r="W2160" s="336"/>
      <c r="X2160" s="336"/>
      <c r="Y2160" s="336"/>
      <c r="Z2160" s="336"/>
      <c r="AA2160" s="336"/>
      <c r="AB2160" s="336"/>
      <c r="AC2160" s="336"/>
    </row>
    <row r="2161" spans="4:29">
      <c r="D2161" s="336"/>
      <c r="G2161" s="336"/>
      <c r="H2161" s="336"/>
      <c r="I2161" s="336"/>
      <c r="J2161" s="336"/>
      <c r="K2161" s="336"/>
      <c r="L2161" s="336"/>
      <c r="M2161" s="336"/>
      <c r="N2161" s="336"/>
      <c r="S2161" s="336"/>
      <c r="V2161" s="336"/>
      <c r="W2161" s="336"/>
      <c r="X2161" s="336"/>
      <c r="Y2161" s="336"/>
      <c r="Z2161" s="336"/>
      <c r="AA2161" s="336"/>
      <c r="AB2161" s="336"/>
      <c r="AC2161" s="336"/>
    </row>
    <row r="2162" spans="4:29">
      <c r="D2162" s="336"/>
      <c r="G2162" s="336"/>
      <c r="H2162" s="336"/>
      <c r="I2162" s="336"/>
      <c r="J2162" s="336"/>
      <c r="K2162" s="336"/>
      <c r="L2162" s="336"/>
      <c r="M2162" s="336"/>
      <c r="N2162" s="336"/>
      <c r="S2162" s="336"/>
      <c r="V2162" s="336"/>
      <c r="W2162" s="336"/>
      <c r="X2162" s="336"/>
      <c r="Y2162" s="336"/>
      <c r="Z2162" s="336"/>
      <c r="AA2162" s="336"/>
      <c r="AB2162" s="336"/>
      <c r="AC2162" s="336"/>
    </row>
    <row r="2163" spans="4:29">
      <c r="D2163" s="336"/>
      <c r="G2163" s="336"/>
      <c r="H2163" s="336"/>
      <c r="I2163" s="336"/>
      <c r="J2163" s="336"/>
      <c r="K2163" s="336"/>
      <c r="L2163" s="336"/>
      <c r="M2163" s="336"/>
      <c r="N2163" s="336"/>
      <c r="S2163" s="336"/>
      <c r="V2163" s="336"/>
      <c r="W2163" s="336"/>
      <c r="X2163" s="336"/>
      <c r="Y2163" s="336"/>
      <c r="Z2163" s="336"/>
      <c r="AA2163" s="336"/>
      <c r="AB2163" s="336"/>
      <c r="AC2163" s="336"/>
    </row>
    <row r="2164" spans="4:29">
      <c r="D2164" s="336"/>
      <c r="G2164" s="336"/>
      <c r="H2164" s="336"/>
      <c r="I2164" s="336"/>
      <c r="J2164" s="336"/>
      <c r="K2164" s="336"/>
      <c r="L2164" s="336"/>
      <c r="M2164" s="336"/>
      <c r="N2164" s="336"/>
      <c r="S2164" s="336"/>
      <c r="V2164" s="336"/>
      <c r="W2164" s="336"/>
      <c r="X2164" s="336"/>
      <c r="Y2164" s="336"/>
      <c r="Z2164" s="336"/>
      <c r="AA2164" s="336"/>
      <c r="AB2164" s="336"/>
      <c r="AC2164" s="336"/>
    </row>
    <row r="2165" spans="4:29">
      <c r="D2165" s="336"/>
      <c r="G2165" s="336"/>
      <c r="H2165" s="336"/>
      <c r="I2165" s="336"/>
      <c r="J2165" s="336"/>
      <c r="K2165" s="336"/>
      <c r="L2165" s="336"/>
      <c r="M2165" s="336"/>
      <c r="N2165" s="336"/>
      <c r="S2165" s="336"/>
      <c r="V2165" s="336"/>
      <c r="W2165" s="336"/>
      <c r="X2165" s="336"/>
      <c r="Y2165" s="336"/>
      <c r="Z2165" s="336"/>
      <c r="AA2165" s="336"/>
      <c r="AB2165" s="336"/>
      <c r="AC2165" s="336"/>
    </row>
    <row r="2166" spans="4:29">
      <c r="D2166" s="336"/>
      <c r="G2166" s="336"/>
      <c r="H2166" s="336"/>
      <c r="I2166" s="336"/>
      <c r="J2166" s="336"/>
      <c r="K2166" s="336"/>
      <c r="L2166" s="336"/>
      <c r="M2166" s="336"/>
      <c r="N2166" s="336"/>
      <c r="S2166" s="336"/>
      <c r="V2166" s="336"/>
      <c r="W2166" s="336"/>
      <c r="X2166" s="336"/>
      <c r="Y2166" s="336"/>
      <c r="Z2166" s="336"/>
      <c r="AA2166" s="336"/>
      <c r="AB2166" s="336"/>
      <c r="AC2166" s="336"/>
    </row>
    <row r="2167" spans="4:29">
      <c r="D2167" s="336"/>
      <c r="G2167" s="336"/>
      <c r="H2167" s="336"/>
      <c r="I2167" s="336"/>
      <c r="J2167" s="336"/>
      <c r="K2167" s="336"/>
      <c r="L2167" s="336"/>
      <c r="M2167" s="336"/>
      <c r="N2167" s="336"/>
      <c r="S2167" s="336"/>
      <c r="V2167" s="336"/>
      <c r="W2167" s="336"/>
      <c r="X2167" s="336"/>
      <c r="Y2167" s="336"/>
      <c r="Z2167" s="336"/>
      <c r="AA2167" s="336"/>
      <c r="AB2167" s="336"/>
      <c r="AC2167" s="336"/>
    </row>
    <row r="2168" spans="4:29">
      <c r="D2168" s="336"/>
      <c r="G2168" s="336"/>
      <c r="H2168" s="336"/>
      <c r="I2168" s="336"/>
      <c r="J2168" s="336"/>
      <c r="K2168" s="336"/>
      <c r="L2168" s="336"/>
      <c r="M2168" s="336"/>
      <c r="N2168" s="336"/>
      <c r="S2168" s="336"/>
      <c r="V2168" s="336"/>
      <c r="W2168" s="336"/>
      <c r="X2168" s="336"/>
      <c r="Y2168" s="336"/>
      <c r="Z2168" s="336"/>
      <c r="AA2168" s="336"/>
      <c r="AB2168" s="336"/>
      <c r="AC2168" s="336"/>
    </row>
    <row r="2169" spans="4:29">
      <c r="D2169" s="336"/>
      <c r="G2169" s="336"/>
      <c r="H2169" s="336"/>
      <c r="I2169" s="336"/>
      <c r="J2169" s="336"/>
      <c r="K2169" s="336"/>
      <c r="L2169" s="336"/>
      <c r="M2169" s="336"/>
      <c r="N2169" s="336"/>
      <c r="S2169" s="336"/>
      <c r="V2169" s="336"/>
      <c r="W2169" s="336"/>
      <c r="X2169" s="336"/>
      <c r="Y2169" s="336"/>
      <c r="Z2169" s="336"/>
      <c r="AA2169" s="336"/>
      <c r="AB2169" s="336"/>
      <c r="AC2169" s="336"/>
    </row>
    <row r="2170" spans="4:29">
      <c r="D2170" s="336"/>
      <c r="G2170" s="336"/>
      <c r="H2170" s="336"/>
      <c r="I2170" s="336"/>
      <c r="J2170" s="336"/>
      <c r="K2170" s="336"/>
      <c r="L2170" s="336"/>
      <c r="M2170" s="336"/>
      <c r="N2170" s="336"/>
      <c r="S2170" s="336"/>
      <c r="V2170" s="336"/>
      <c r="W2170" s="336"/>
      <c r="X2170" s="336"/>
      <c r="Y2170" s="336"/>
      <c r="Z2170" s="336"/>
      <c r="AA2170" s="336"/>
      <c r="AB2170" s="336"/>
      <c r="AC2170" s="336"/>
    </row>
    <row r="2171" spans="4:29">
      <c r="D2171" s="336"/>
      <c r="G2171" s="336"/>
      <c r="H2171" s="336"/>
      <c r="I2171" s="336"/>
      <c r="J2171" s="336"/>
      <c r="K2171" s="336"/>
      <c r="L2171" s="336"/>
      <c r="M2171" s="336"/>
      <c r="N2171" s="336"/>
      <c r="S2171" s="336"/>
      <c r="V2171" s="336"/>
      <c r="W2171" s="336"/>
      <c r="X2171" s="336"/>
      <c r="Y2171" s="336"/>
      <c r="Z2171" s="336"/>
      <c r="AA2171" s="336"/>
      <c r="AB2171" s="336"/>
      <c r="AC2171" s="336"/>
    </row>
    <row r="2172" spans="4:29">
      <c r="D2172" s="336"/>
      <c r="G2172" s="336"/>
      <c r="H2172" s="336"/>
      <c r="I2172" s="336"/>
      <c r="J2172" s="336"/>
      <c r="K2172" s="336"/>
      <c r="L2172" s="336"/>
      <c r="M2172" s="336"/>
      <c r="N2172" s="336"/>
      <c r="S2172" s="336"/>
      <c r="V2172" s="336"/>
      <c r="W2172" s="336"/>
      <c r="X2172" s="336"/>
      <c r="Y2172" s="336"/>
      <c r="Z2172" s="336"/>
      <c r="AA2172" s="336"/>
      <c r="AB2172" s="336"/>
      <c r="AC2172" s="336"/>
    </row>
    <row r="2173" spans="4:29">
      <c r="D2173" s="336"/>
      <c r="G2173" s="336"/>
      <c r="H2173" s="336"/>
      <c r="I2173" s="336"/>
      <c r="J2173" s="336"/>
      <c r="K2173" s="336"/>
      <c r="L2173" s="336"/>
      <c r="M2173" s="336"/>
      <c r="N2173" s="336"/>
      <c r="S2173" s="336"/>
      <c r="V2173" s="336"/>
      <c r="W2173" s="336"/>
      <c r="X2173" s="336"/>
      <c r="Y2173" s="336"/>
      <c r="Z2173" s="336"/>
      <c r="AA2173" s="336"/>
      <c r="AB2173" s="336"/>
      <c r="AC2173" s="336"/>
    </row>
    <row r="2174" spans="4:29">
      <c r="D2174" s="336"/>
      <c r="G2174" s="336"/>
      <c r="H2174" s="336"/>
      <c r="I2174" s="336"/>
      <c r="J2174" s="336"/>
      <c r="K2174" s="336"/>
      <c r="L2174" s="336"/>
      <c r="M2174" s="336"/>
      <c r="N2174" s="336"/>
      <c r="S2174" s="336"/>
      <c r="V2174" s="336"/>
      <c r="W2174" s="336"/>
      <c r="X2174" s="336"/>
      <c r="Y2174" s="336"/>
      <c r="Z2174" s="336"/>
      <c r="AA2174" s="336"/>
      <c r="AB2174" s="336"/>
      <c r="AC2174" s="336"/>
    </row>
    <row r="2175" spans="4:29">
      <c r="D2175" s="336"/>
      <c r="G2175" s="336"/>
      <c r="H2175" s="336"/>
      <c r="I2175" s="336"/>
      <c r="J2175" s="336"/>
      <c r="K2175" s="336"/>
      <c r="L2175" s="336"/>
      <c r="M2175" s="336"/>
      <c r="N2175" s="336"/>
      <c r="S2175" s="336"/>
      <c r="V2175" s="336"/>
      <c r="W2175" s="336"/>
      <c r="X2175" s="336"/>
      <c r="Y2175" s="336"/>
      <c r="Z2175" s="336"/>
      <c r="AA2175" s="336"/>
      <c r="AB2175" s="336"/>
      <c r="AC2175" s="336"/>
    </row>
    <row r="2176" spans="4:29">
      <c r="D2176" s="336"/>
      <c r="G2176" s="336"/>
      <c r="H2176" s="336"/>
      <c r="I2176" s="336"/>
      <c r="J2176" s="336"/>
      <c r="K2176" s="336"/>
      <c r="L2176" s="336"/>
      <c r="M2176" s="336"/>
      <c r="N2176" s="336"/>
      <c r="S2176" s="336"/>
      <c r="V2176" s="336"/>
      <c r="W2176" s="336"/>
      <c r="X2176" s="336"/>
      <c r="Y2176" s="336"/>
      <c r="Z2176" s="336"/>
      <c r="AA2176" s="336"/>
      <c r="AB2176" s="336"/>
      <c r="AC2176" s="336"/>
    </row>
    <row r="2177" spans="4:29">
      <c r="D2177" s="336"/>
      <c r="G2177" s="336"/>
      <c r="H2177" s="336"/>
      <c r="I2177" s="336"/>
      <c r="J2177" s="336"/>
      <c r="K2177" s="336"/>
      <c r="L2177" s="336"/>
      <c r="M2177" s="336"/>
      <c r="N2177" s="336"/>
      <c r="S2177" s="336"/>
      <c r="V2177" s="336"/>
      <c r="W2177" s="336"/>
      <c r="X2177" s="336"/>
      <c r="Y2177" s="336"/>
      <c r="Z2177" s="336"/>
      <c r="AA2177" s="336"/>
      <c r="AB2177" s="336"/>
      <c r="AC2177" s="336"/>
    </row>
    <row r="2178" spans="4:29">
      <c r="D2178" s="336"/>
      <c r="G2178" s="336"/>
      <c r="H2178" s="336"/>
      <c r="I2178" s="336"/>
      <c r="J2178" s="336"/>
      <c r="K2178" s="336"/>
      <c r="L2178" s="336"/>
      <c r="M2178" s="336"/>
      <c r="N2178" s="336"/>
      <c r="S2178" s="336"/>
      <c r="V2178" s="336"/>
      <c r="W2178" s="336"/>
      <c r="X2178" s="336"/>
      <c r="Y2178" s="336"/>
      <c r="Z2178" s="336"/>
      <c r="AA2178" s="336"/>
      <c r="AB2178" s="336"/>
      <c r="AC2178" s="336"/>
    </row>
    <row r="2179" spans="4:29">
      <c r="D2179" s="336"/>
      <c r="G2179" s="336"/>
      <c r="H2179" s="336"/>
      <c r="I2179" s="336"/>
      <c r="J2179" s="336"/>
      <c r="K2179" s="336"/>
      <c r="L2179" s="336"/>
      <c r="M2179" s="336"/>
      <c r="N2179" s="336"/>
      <c r="S2179" s="336"/>
      <c r="V2179" s="336"/>
      <c r="W2179" s="336"/>
      <c r="X2179" s="336"/>
      <c r="Y2179" s="336"/>
      <c r="Z2179" s="336"/>
      <c r="AA2179" s="336"/>
      <c r="AB2179" s="336"/>
      <c r="AC2179" s="336"/>
    </row>
    <row r="2180" spans="4:29">
      <c r="D2180" s="336"/>
      <c r="G2180" s="336"/>
      <c r="H2180" s="336"/>
      <c r="I2180" s="336"/>
      <c r="J2180" s="336"/>
      <c r="K2180" s="336"/>
      <c r="L2180" s="336"/>
      <c r="M2180" s="336"/>
      <c r="N2180" s="336"/>
      <c r="S2180" s="336"/>
      <c r="V2180" s="336"/>
      <c r="W2180" s="336"/>
      <c r="X2180" s="336"/>
      <c r="Y2180" s="336"/>
      <c r="Z2180" s="336"/>
      <c r="AA2180" s="336"/>
      <c r="AB2180" s="336"/>
      <c r="AC2180" s="336"/>
    </row>
    <row r="2181" spans="4:29">
      <c r="D2181" s="336"/>
      <c r="G2181" s="336"/>
      <c r="H2181" s="336"/>
      <c r="I2181" s="336"/>
      <c r="J2181" s="336"/>
      <c r="K2181" s="336"/>
      <c r="L2181" s="336"/>
      <c r="M2181" s="336"/>
      <c r="N2181" s="336"/>
      <c r="S2181" s="336"/>
      <c r="V2181" s="336"/>
      <c r="W2181" s="336"/>
      <c r="X2181" s="336"/>
      <c r="Y2181" s="336"/>
      <c r="Z2181" s="336"/>
      <c r="AA2181" s="336"/>
      <c r="AB2181" s="336"/>
      <c r="AC2181" s="336"/>
    </row>
    <row r="2182" spans="4:29">
      <c r="D2182" s="336"/>
      <c r="G2182" s="336"/>
      <c r="H2182" s="336"/>
      <c r="I2182" s="336"/>
      <c r="J2182" s="336"/>
      <c r="K2182" s="336"/>
      <c r="L2182" s="336"/>
      <c r="M2182" s="336"/>
      <c r="N2182" s="336"/>
      <c r="S2182" s="336"/>
      <c r="V2182" s="336"/>
      <c r="W2182" s="336"/>
      <c r="X2182" s="336"/>
      <c r="Y2182" s="336"/>
      <c r="Z2182" s="336"/>
      <c r="AA2182" s="336"/>
      <c r="AB2182" s="336"/>
      <c r="AC2182" s="336"/>
    </row>
    <row r="2183" spans="4:29">
      <c r="D2183" s="336"/>
      <c r="G2183" s="336"/>
      <c r="H2183" s="336"/>
      <c r="I2183" s="336"/>
      <c r="J2183" s="336"/>
      <c r="K2183" s="336"/>
      <c r="L2183" s="336"/>
      <c r="M2183" s="336"/>
      <c r="N2183" s="336"/>
      <c r="S2183" s="336"/>
      <c r="V2183" s="336"/>
      <c r="W2183" s="336"/>
      <c r="X2183" s="336"/>
      <c r="Y2183" s="336"/>
      <c r="Z2183" s="336"/>
      <c r="AA2183" s="336"/>
      <c r="AB2183" s="336"/>
      <c r="AC2183" s="336"/>
    </row>
    <row r="2184" spans="4:29">
      <c r="D2184" s="336"/>
      <c r="G2184" s="336"/>
      <c r="H2184" s="336"/>
      <c r="I2184" s="336"/>
      <c r="J2184" s="336"/>
      <c r="K2184" s="336"/>
      <c r="L2184" s="336"/>
      <c r="M2184" s="336"/>
      <c r="N2184" s="336"/>
      <c r="S2184" s="336"/>
      <c r="V2184" s="336"/>
      <c r="W2184" s="336"/>
      <c r="X2184" s="336"/>
      <c r="Y2184" s="336"/>
      <c r="Z2184" s="336"/>
      <c r="AA2184" s="336"/>
      <c r="AB2184" s="336"/>
      <c r="AC2184" s="336"/>
    </row>
    <row r="2185" spans="4:29">
      <c r="D2185" s="336"/>
      <c r="G2185" s="336"/>
      <c r="H2185" s="336"/>
      <c r="I2185" s="336"/>
      <c r="J2185" s="336"/>
      <c r="K2185" s="336"/>
      <c r="L2185" s="336"/>
      <c r="M2185" s="336"/>
      <c r="N2185" s="336"/>
      <c r="S2185" s="336"/>
      <c r="V2185" s="336"/>
      <c r="W2185" s="336"/>
      <c r="X2185" s="336"/>
      <c r="Y2185" s="336"/>
      <c r="Z2185" s="336"/>
      <c r="AA2185" s="336"/>
      <c r="AB2185" s="336"/>
      <c r="AC2185" s="336"/>
    </row>
    <row r="2186" spans="4:29">
      <c r="D2186" s="336"/>
      <c r="G2186" s="336"/>
      <c r="H2186" s="336"/>
      <c r="I2186" s="336"/>
      <c r="J2186" s="336"/>
      <c r="K2186" s="336"/>
      <c r="L2186" s="336"/>
      <c r="M2186" s="336"/>
      <c r="N2186" s="336"/>
      <c r="S2186" s="336"/>
      <c r="V2186" s="336"/>
      <c r="W2186" s="336"/>
      <c r="X2186" s="336"/>
      <c r="Y2186" s="336"/>
      <c r="Z2186" s="336"/>
      <c r="AA2186" s="336"/>
      <c r="AB2186" s="336"/>
      <c r="AC2186" s="336"/>
    </row>
    <row r="2187" spans="4:29">
      <c r="D2187" s="336"/>
      <c r="G2187" s="336"/>
      <c r="H2187" s="336"/>
      <c r="I2187" s="336"/>
      <c r="J2187" s="336"/>
      <c r="K2187" s="336"/>
      <c r="L2187" s="336"/>
      <c r="M2187" s="336"/>
      <c r="N2187" s="336"/>
      <c r="S2187" s="336"/>
      <c r="V2187" s="336"/>
      <c r="W2187" s="336"/>
      <c r="X2187" s="336"/>
      <c r="Y2187" s="336"/>
      <c r="Z2187" s="336"/>
      <c r="AA2187" s="336"/>
      <c r="AB2187" s="336"/>
      <c r="AC2187" s="336"/>
    </row>
    <row r="2188" spans="4:29">
      <c r="D2188" s="336"/>
      <c r="G2188" s="336"/>
      <c r="H2188" s="336"/>
      <c r="I2188" s="336"/>
      <c r="J2188" s="336"/>
      <c r="K2188" s="336"/>
      <c r="L2188" s="336"/>
      <c r="M2188" s="336"/>
      <c r="N2188" s="336"/>
      <c r="S2188" s="336"/>
      <c r="V2188" s="336"/>
      <c r="W2188" s="336"/>
      <c r="X2188" s="336"/>
      <c r="Y2188" s="336"/>
      <c r="Z2188" s="336"/>
      <c r="AA2188" s="336"/>
      <c r="AB2188" s="336"/>
      <c r="AC2188" s="336"/>
    </row>
    <row r="2189" spans="4:29">
      <c r="D2189" s="336"/>
      <c r="G2189" s="336"/>
      <c r="H2189" s="336"/>
      <c r="I2189" s="336"/>
      <c r="J2189" s="336"/>
      <c r="K2189" s="336"/>
      <c r="L2189" s="336"/>
      <c r="M2189" s="336"/>
      <c r="N2189" s="336"/>
      <c r="S2189" s="336"/>
      <c r="V2189" s="336"/>
      <c r="W2189" s="336"/>
      <c r="X2189" s="336"/>
      <c r="Y2189" s="336"/>
      <c r="Z2189" s="336"/>
      <c r="AA2189" s="336"/>
      <c r="AB2189" s="336"/>
      <c r="AC2189" s="336"/>
    </row>
    <row r="2190" spans="4:29">
      <c r="D2190" s="336"/>
      <c r="G2190" s="336"/>
      <c r="H2190" s="336"/>
      <c r="I2190" s="336"/>
      <c r="J2190" s="336"/>
      <c r="K2190" s="336"/>
      <c r="L2190" s="336"/>
      <c r="M2190" s="336"/>
      <c r="N2190" s="336"/>
      <c r="S2190" s="336"/>
      <c r="V2190" s="336"/>
      <c r="W2190" s="336"/>
      <c r="X2190" s="336"/>
      <c r="Y2190" s="336"/>
      <c r="Z2190" s="336"/>
      <c r="AA2190" s="336"/>
      <c r="AB2190" s="336"/>
      <c r="AC2190" s="336"/>
    </row>
    <row r="2191" spans="4:29">
      <c r="D2191" s="336"/>
      <c r="G2191" s="336"/>
      <c r="H2191" s="336"/>
      <c r="I2191" s="336"/>
      <c r="J2191" s="336"/>
      <c r="K2191" s="336"/>
      <c r="L2191" s="336"/>
      <c r="M2191" s="336"/>
      <c r="N2191" s="336"/>
      <c r="S2191" s="336"/>
      <c r="V2191" s="336"/>
      <c r="W2191" s="336"/>
      <c r="X2191" s="336"/>
      <c r="Y2191" s="336"/>
      <c r="Z2191" s="336"/>
      <c r="AA2191" s="336"/>
      <c r="AB2191" s="336"/>
      <c r="AC2191" s="336"/>
    </row>
    <row r="2192" spans="4:29">
      <c r="D2192" s="336"/>
      <c r="G2192" s="336"/>
      <c r="H2192" s="336"/>
      <c r="I2192" s="336"/>
      <c r="J2192" s="336"/>
      <c r="K2192" s="336"/>
      <c r="L2192" s="336"/>
      <c r="M2192" s="336"/>
      <c r="N2192" s="336"/>
      <c r="S2192" s="336"/>
      <c r="V2192" s="336"/>
      <c r="W2192" s="336"/>
      <c r="X2192" s="336"/>
      <c r="Y2192" s="336"/>
      <c r="Z2192" s="336"/>
      <c r="AA2192" s="336"/>
      <c r="AB2192" s="336"/>
      <c r="AC2192" s="336"/>
    </row>
    <row r="2193" spans="4:29">
      <c r="D2193" s="336"/>
      <c r="G2193" s="336"/>
      <c r="H2193" s="336"/>
      <c r="I2193" s="336"/>
      <c r="J2193" s="336"/>
      <c r="K2193" s="336"/>
      <c r="L2193" s="336"/>
      <c r="M2193" s="336"/>
      <c r="N2193" s="336"/>
      <c r="S2193" s="336"/>
      <c r="V2193" s="336"/>
      <c r="W2193" s="336"/>
      <c r="X2193" s="336"/>
      <c r="Y2193" s="336"/>
      <c r="Z2193" s="336"/>
      <c r="AA2193" s="336"/>
      <c r="AB2193" s="336"/>
      <c r="AC2193" s="336"/>
    </row>
    <row r="2194" spans="4:29">
      <c r="D2194" s="336"/>
      <c r="G2194" s="336"/>
      <c r="H2194" s="336"/>
      <c r="I2194" s="336"/>
      <c r="J2194" s="336"/>
      <c r="K2194" s="336"/>
      <c r="L2194" s="336"/>
      <c r="M2194" s="336"/>
      <c r="N2194" s="336"/>
      <c r="S2194" s="336"/>
      <c r="V2194" s="336"/>
      <c r="W2194" s="336"/>
      <c r="X2194" s="336"/>
      <c r="Y2194" s="336"/>
      <c r="Z2194" s="336"/>
      <c r="AA2194" s="336"/>
      <c r="AB2194" s="336"/>
      <c r="AC2194" s="336"/>
    </row>
    <row r="2195" spans="4:29">
      <c r="D2195" s="336"/>
      <c r="G2195" s="336"/>
      <c r="H2195" s="336"/>
      <c r="I2195" s="336"/>
      <c r="J2195" s="336"/>
      <c r="K2195" s="336"/>
      <c r="L2195" s="336"/>
      <c r="M2195" s="336"/>
      <c r="N2195" s="336"/>
      <c r="S2195" s="336"/>
      <c r="V2195" s="336"/>
      <c r="W2195" s="336"/>
      <c r="X2195" s="336"/>
      <c r="Y2195" s="336"/>
      <c r="Z2195" s="336"/>
      <c r="AA2195" s="336"/>
      <c r="AB2195" s="336"/>
      <c r="AC2195" s="336"/>
    </row>
    <row r="2196" spans="4:29">
      <c r="D2196" s="336"/>
      <c r="G2196" s="336"/>
      <c r="H2196" s="336"/>
      <c r="I2196" s="336"/>
      <c r="J2196" s="336"/>
      <c r="K2196" s="336"/>
      <c r="L2196" s="336"/>
      <c r="M2196" s="336"/>
      <c r="N2196" s="336"/>
      <c r="S2196" s="336"/>
      <c r="V2196" s="336"/>
      <c r="W2196" s="336"/>
      <c r="X2196" s="336"/>
      <c r="Y2196" s="336"/>
      <c r="Z2196" s="336"/>
      <c r="AA2196" s="336"/>
      <c r="AB2196" s="336"/>
      <c r="AC2196" s="336"/>
    </row>
    <row r="2197" spans="4:29">
      <c r="D2197" s="336"/>
      <c r="G2197" s="336"/>
      <c r="H2197" s="336"/>
      <c r="I2197" s="336"/>
      <c r="J2197" s="336"/>
      <c r="K2197" s="336"/>
      <c r="L2197" s="336"/>
      <c r="M2197" s="336"/>
      <c r="N2197" s="336"/>
      <c r="S2197" s="336"/>
      <c r="V2197" s="336"/>
      <c r="W2197" s="336"/>
      <c r="X2197" s="336"/>
      <c r="Y2197" s="336"/>
      <c r="Z2197" s="336"/>
      <c r="AA2197" s="336"/>
      <c r="AB2197" s="336"/>
      <c r="AC2197" s="336"/>
    </row>
    <row r="2198" spans="4:29">
      <c r="D2198" s="336"/>
      <c r="G2198" s="336"/>
      <c r="H2198" s="336"/>
      <c r="I2198" s="336"/>
      <c r="J2198" s="336"/>
      <c r="K2198" s="336"/>
      <c r="L2198" s="336"/>
      <c r="M2198" s="336"/>
      <c r="N2198" s="336"/>
      <c r="S2198" s="336"/>
      <c r="V2198" s="336"/>
      <c r="W2198" s="336"/>
      <c r="X2198" s="336"/>
      <c r="Y2198" s="336"/>
      <c r="Z2198" s="336"/>
      <c r="AA2198" s="336"/>
      <c r="AB2198" s="336"/>
      <c r="AC2198" s="336"/>
    </row>
    <row r="2199" spans="4:29">
      <c r="D2199" s="336"/>
      <c r="G2199" s="336"/>
      <c r="H2199" s="336"/>
      <c r="I2199" s="336"/>
      <c r="J2199" s="336"/>
      <c r="K2199" s="336"/>
      <c r="L2199" s="336"/>
      <c r="M2199" s="336"/>
      <c r="N2199" s="336"/>
      <c r="S2199" s="336"/>
      <c r="V2199" s="336"/>
      <c r="W2199" s="336"/>
      <c r="X2199" s="336"/>
      <c r="Y2199" s="336"/>
      <c r="Z2199" s="336"/>
      <c r="AA2199" s="336"/>
      <c r="AB2199" s="336"/>
      <c r="AC2199" s="336"/>
    </row>
    <row r="2200" spans="4:29">
      <c r="D2200" s="336"/>
      <c r="G2200" s="336"/>
      <c r="H2200" s="336"/>
      <c r="I2200" s="336"/>
      <c r="J2200" s="336"/>
      <c r="K2200" s="336"/>
      <c r="L2200" s="336"/>
      <c r="M2200" s="336"/>
      <c r="N2200" s="336"/>
      <c r="S2200" s="336"/>
      <c r="V2200" s="336"/>
      <c r="W2200" s="336"/>
      <c r="X2200" s="336"/>
      <c r="Y2200" s="336"/>
      <c r="Z2200" s="336"/>
      <c r="AA2200" s="336"/>
      <c r="AB2200" s="336"/>
      <c r="AC2200" s="336"/>
    </row>
    <row r="2201" spans="4:29">
      <c r="D2201" s="336"/>
      <c r="G2201" s="336"/>
      <c r="H2201" s="336"/>
      <c r="I2201" s="336"/>
      <c r="J2201" s="336"/>
      <c r="K2201" s="336"/>
      <c r="L2201" s="336"/>
      <c r="M2201" s="336"/>
      <c r="N2201" s="336"/>
      <c r="S2201" s="336"/>
      <c r="V2201" s="336"/>
      <c r="W2201" s="336"/>
      <c r="X2201" s="336"/>
      <c r="Y2201" s="336"/>
      <c r="Z2201" s="336"/>
      <c r="AA2201" s="336"/>
      <c r="AB2201" s="336"/>
      <c r="AC2201" s="336"/>
    </row>
    <row r="2202" spans="4:29">
      <c r="D2202" s="336"/>
      <c r="G2202" s="336"/>
      <c r="H2202" s="336"/>
      <c r="I2202" s="336"/>
      <c r="J2202" s="336"/>
      <c r="K2202" s="336"/>
      <c r="L2202" s="336"/>
      <c r="M2202" s="336"/>
      <c r="N2202" s="336"/>
      <c r="S2202" s="336"/>
      <c r="V2202" s="336"/>
      <c r="W2202" s="336"/>
      <c r="X2202" s="336"/>
      <c r="Y2202" s="336"/>
      <c r="Z2202" s="336"/>
      <c r="AA2202" s="336"/>
      <c r="AB2202" s="336"/>
      <c r="AC2202" s="336"/>
    </row>
    <row r="2203" spans="4:29">
      <c r="D2203" s="336"/>
      <c r="G2203" s="336"/>
      <c r="H2203" s="336"/>
      <c r="I2203" s="336"/>
      <c r="J2203" s="336"/>
      <c r="K2203" s="336"/>
      <c r="L2203" s="336"/>
      <c r="M2203" s="336"/>
      <c r="N2203" s="336"/>
      <c r="S2203" s="336"/>
      <c r="V2203" s="336"/>
      <c r="W2203" s="336"/>
      <c r="X2203" s="336"/>
      <c r="Y2203" s="336"/>
      <c r="Z2203" s="336"/>
      <c r="AA2203" s="336"/>
      <c r="AB2203" s="336"/>
      <c r="AC2203" s="336"/>
    </row>
    <row r="2204" spans="4:29">
      <c r="D2204" s="336"/>
      <c r="G2204" s="336"/>
      <c r="H2204" s="336"/>
      <c r="I2204" s="336"/>
      <c r="J2204" s="336"/>
      <c r="K2204" s="336"/>
      <c r="L2204" s="336"/>
      <c r="M2204" s="336"/>
      <c r="N2204" s="336"/>
      <c r="S2204" s="336"/>
      <c r="V2204" s="336"/>
      <c r="W2204" s="336"/>
      <c r="X2204" s="336"/>
      <c r="Y2204" s="336"/>
      <c r="Z2204" s="336"/>
      <c r="AA2204" s="336"/>
      <c r="AB2204" s="336"/>
      <c r="AC2204" s="336"/>
    </row>
    <row r="2205" spans="4:29">
      <c r="D2205" s="336"/>
      <c r="G2205" s="336"/>
      <c r="H2205" s="336"/>
      <c r="I2205" s="336"/>
      <c r="J2205" s="336"/>
      <c r="K2205" s="336"/>
      <c r="L2205" s="336"/>
      <c r="M2205" s="336"/>
      <c r="N2205" s="336"/>
      <c r="S2205" s="336"/>
      <c r="V2205" s="336"/>
      <c r="W2205" s="336"/>
      <c r="X2205" s="336"/>
      <c r="Y2205" s="336"/>
      <c r="Z2205" s="336"/>
      <c r="AA2205" s="336"/>
      <c r="AB2205" s="336"/>
      <c r="AC2205" s="336"/>
    </row>
    <row r="2206" spans="4:29">
      <c r="D2206" s="336"/>
      <c r="G2206" s="336"/>
      <c r="H2206" s="336"/>
      <c r="I2206" s="336"/>
      <c r="J2206" s="336"/>
      <c r="K2206" s="336"/>
      <c r="L2206" s="336"/>
      <c r="M2206" s="336"/>
      <c r="N2206" s="336"/>
      <c r="S2206" s="336"/>
      <c r="V2206" s="336"/>
      <c r="W2206" s="336"/>
      <c r="X2206" s="336"/>
      <c r="Y2206" s="336"/>
      <c r="Z2206" s="336"/>
      <c r="AA2206" s="336"/>
      <c r="AB2206" s="336"/>
      <c r="AC2206" s="336"/>
    </row>
    <row r="2207" spans="4:29">
      <c r="D2207" s="336"/>
      <c r="G2207" s="336"/>
      <c r="H2207" s="336"/>
      <c r="I2207" s="336"/>
      <c r="J2207" s="336"/>
      <c r="K2207" s="336"/>
      <c r="L2207" s="336"/>
      <c r="M2207" s="336"/>
      <c r="N2207" s="336"/>
      <c r="S2207" s="336"/>
      <c r="V2207" s="336"/>
      <c r="W2207" s="336"/>
      <c r="X2207" s="336"/>
      <c r="Y2207" s="336"/>
      <c r="Z2207" s="336"/>
      <c r="AA2207" s="336"/>
      <c r="AB2207" s="336"/>
      <c r="AC2207" s="336"/>
    </row>
    <row r="2208" spans="4:29">
      <c r="D2208" s="336"/>
      <c r="G2208" s="336"/>
      <c r="H2208" s="336"/>
      <c r="I2208" s="336"/>
      <c r="J2208" s="336"/>
      <c r="K2208" s="336"/>
      <c r="L2208" s="336"/>
      <c r="M2208" s="336"/>
      <c r="N2208" s="336"/>
      <c r="S2208" s="336"/>
      <c r="V2208" s="336"/>
      <c r="W2208" s="336"/>
      <c r="X2208" s="336"/>
      <c r="Y2208" s="336"/>
      <c r="Z2208" s="336"/>
      <c r="AA2208" s="336"/>
      <c r="AB2208" s="336"/>
      <c r="AC2208" s="336"/>
    </row>
    <row r="2209" spans="4:29">
      <c r="D2209" s="336"/>
      <c r="G2209" s="336"/>
      <c r="H2209" s="336"/>
      <c r="I2209" s="336"/>
      <c r="J2209" s="336"/>
      <c r="K2209" s="336"/>
      <c r="L2209" s="336"/>
      <c r="M2209" s="336"/>
      <c r="N2209" s="336"/>
      <c r="S2209" s="336"/>
      <c r="V2209" s="336"/>
      <c r="W2209" s="336"/>
      <c r="X2209" s="336"/>
      <c r="Y2209" s="336"/>
      <c r="Z2209" s="336"/>
      <c r="AA2209" s="336"/>
      <c r="AB2209" s="336"/>
      <c r="AC2209" s="336"/>
    </row>
    <row r="2210" spans="4:29">
      <c r="D2210" s="336"/>
      <c r="G2210" s="336"/>
      <c r="H2210" s="336"/>
      <c r="I2210" s="336"/>
      <c r="J2210" s="336"/>
      <c r="K2210" s="336"/>
      <c r="L2210" s="336"/>
      <c r="M2210" s="336"/>
      <c r="N2210" s="336"/>
      <c r="S2210" s="336"/>
      <c r="V2210" s="336"/>
      <c r="W2210" s="336"/>
      <c r="X2210" s="336"/>
      <c r="Y2210" s="336"/>
      <c r="Z2210" s="336"/>
      <c r="AA2210" s="336"/>
      <c r="AB2210" s="336"/>
      <c r="AC2210" s="336"/>
    </row>
    <row r="2211" spans="4:29">
      <c r="D2211" s="336"/>
      <c r="G2211" s="336"/>
      <c r="H2211" s="336"/>
      <c r="I2211" s="336"/>
      <c r="J2211" s="336"/>
      <c r="K2211" s="336"/>
      <c r="L2211" s="336"/>
      <c r="M2211" s="336"/>
      <c r="N2211" s="336"/>
      <c r="S2211" s="336"/>
      <c r="V2211" s="336"/>
      <c r="W2211" s="336"/>
      <c r="X2211" s="336"/>
      <c r="Y2211" s="336"/>
      <c r="Z2211" s="336"/>
      <c r="AA2211" s="336"/>
      <c r="AB2211" s="336"/>
      <c r="AC2211" s="336"/>
    </row>
    <row r="2212" spans="4:29">
      <c r="D2212" s="336"/>
      <c r="G2212" s="336"/>
      <c r="H2212" s="336"/>
      <c r="I2212" s="336"/>
      <c r="J2212" s="336"/>
      <c r="K2212" s="336"/>
      <c r="L2212" s="336"/>
      <c r="M2212" s="336"/>
      <c r="N2212" s="336"/>
      <c r="S2212" s="336"/>
      <c r="V2212" s="336"/>
      <c r="W2212" s="336"/>
      <c r="X2212" s="336"/>
      <c r="Y2212" s="336"/>
      <c r="Z2212" s="336"/>
      <c r="AA2212" s="336"/>
      <c r="AB2212" s="336"/>
      <c r="AC2212" s="336"/>
    </row>
    <row r="2213" spans="4:29">
      <c r="D2213" s="336"/>
      <c r="G2213" s="336"/>
      <c r="H2213" s="336"/>
      <c r="I2213" s="336"/>
      <c r="J2213" s="336"/>
      <c r="K2213" s="336"/>
      <c r="L2213" s="336"/>
      <c r="M2213" s="336"/>
      <c r="N2213" s="336"/>
      <c r="S2213" s="336"/>
      <c r="V2213" s="336"/>
      <c r="W2213" s="336"/>
      <c r="X2213" s="336"/>
      <c r="Y2213" s="336"/>
      <c r="Z2213" s="336"/>
      <c r="AA2213" s="336"/>
      <c r="AB2213" s="336"/>
      <c r="AC2213" s="336"/>
    </row>
    <row r="2214" spans="4:29">
      <c r="D2214" s="336"/>
      <c r="G2214" s="336"/>
      <c r="H2214" s="336"/>
      <c r="I2214" s="336"/>
      <c r="J2214" s="336"/>
      <c r="K2214" s="336"/>
      <c r="L2214" s="336"/>
      <c r="M2214" s="336"/>
      <c r="N2214" s="336"/>
      <c r="S2214" s="336"/>
      <c r="V2214" s="336"/>
      <c r="W2214" s="336"/>
      <c r="X2214" s="336"/>
      <c r="Y2214" s="336"/>
      <c r="Z2214" s="336"/>
      <c r="AA2214" s="336"/>
      <c r="AB2214" s="336"/>
      <c r="AC2214" s="336"/>
    </row>
    <row r="2215" spans="4:29">
      <c r="D2215" s="336"/>
      <c r="G2215" s="336"/>
      <c r="H2215" s="336"/>
      <c r="I2215" s="336"/>
      <c r="J2215" s="336"/>
      <c r="K2215" s="336"/>
      <c r="L2215" s="336"/>
      <c r="M2215" s="336"/>
      <c r="N2215" s="336"/>
      <c r="S2215" s="336"/>
      <c r="V2215" s="336"/>
      <c r="W2215" s="336"/>
      <c r="X2215" s="336"/>
      <c r="Y2215" s="336"/>
      <c r="Z2215" s="336"/>
      <c r="AA2215" s="336"/>
      <c r="AB2215" s="336"/>
      <c r="AC2215" s="336"/>
    </row>
    <row r="2216" spans="4:29">
      <c r="D2216" s="336"/>
      <c r="G2216" s="336"/>
      <c r="H2216" s="336"/>
      <c r="I2216" s="336"/>
      <c r="J2216" s="336"/>
      <c r="K2216" s="336"/>
      <c r="L2216" s="336"/>
      <c r="M2216" s="336"/>
      <c r="N2216" s="336"/>
      <c r="S2216" s="336"/>
      <c r="V2216" s="336"/>
      <c r="W2216" s="336"/>
      <c r="X2216" s="336"/>
      <c r="Y2216" s="336"/>
      <c r="Z2216" s="336"/>
      <c r="AA2216" s="336"/>
      <c r="AB2216" s="336"/>
      <c r="AC2216" s="336"/>
    </row>
    <row r="2217" spans="4:29">
      <c r="D2217" s="336"/>
      <c r="G2217" s="336"/>
      <c r="H2217" s="336"/>
      <c r="I2217" s="336"/>
      <c r="J2217" s="336"/>
      <c r="K2217" s="336"/>
      <c r="L2217" s="336"/>
      <c r="M2217" s="336"/>
      <c r="N2217" s="336"/>
      <c r="S2217" s="336"/>
      <c r="V2217" s="336"/>
      <c r="W2217" s="336"/>
      <c r="X2217" s="336"/>
      <c r="Y2217" s="336"/>
      <c r="Z2217" s="336"/>
      <c r="AA2217" s="336"/>
      <c r="AB2217" s="336"/>
      <c r="AC2217" s="336"/>
    </row>
    <row r="2218" spans="4:29">
      <c r="D2218" s="336"/>
      <c r="G2218" s="336"/>
      <c r="H2218" s="336"/>
      <c r="I2218" s="336"/>
      <c r="J2218" s="336"/>
      <c r="K2218" s="336"/>
      <c r="L2218" s="336"/>
      <c r="M2218" s="336"/>
      <c r="N2218" s="336"/>
      <c r="S2218" s="336"/>
      <c r="V2218" s="336"/>
      <c r="W2218" s="336"/>
      <c r="X2218" s="336"/>
      <c r="Y2218" s="336"/>
      <c r="Z2218" s="336"/>
      <c r="AA2218" s="336"/>
      <c r="AB2218" s="336"/>
      <c r="AC2218" s="336"/>
    </row>
    <row r="2219" spans="4:29">
      <c r="D2219" s="336"/>
      <c r="G2219" s="336"/>
      <c r="H2219" s="336"/>
      <c r="I2219" s="336"/>
      <c r="J2219" s="336"/>
      <c r="K2219" s="336"/>
      <c r="L2219" s="336"/>
      <c r="M2219" s="336"/>
      <c r="N2219" s="336"/>
      <c r="S2219" s="336"/>
      <c r="V2219" s="336"/>
      <c r="W2219" s="336"/>
      <c r="X2219" s="336"/>
      <c r="Y2219" s="336"/>
      <c r="Z2219" s="336"/>
      <c r="AA2219" s="336"/>
      <c r="AB2219" s="336"/>
      <c r="AC2219" s="336"/>
    </row>
    <row r="2220" spans="4:29">
      <c r="D2220" s="336"/>
      <c r="G2220" s="336"/>
      <c r="H2220" s="336"/>
      <c r="I2220" s="336"/>
      <c r="J2220" s="336"/>
      <c r="K2220" s="336"/>
      <c r="L2220" s="336"/>
      <c r="M2220" s="336"/>
      <c r="N2220" s="336"/>
      <c r="S2220" s="336"/>
      <c r="V2220" s="336"/>
      <c r="W2220" s="336"/>
      <c r="X2220" s="336"/>
      <c r="Y2220" s="336"/>
      <c r="Z2220" s="336"/>
      <c r="AA2220" s="336"/>
      <c r="AB2220" s="336"/>
      <c r="AC2220" s="336"/>
    </row>
    <row r="2221" spans="4:29">
      <c r="D2221" s="336"/>
      <c r="G2221" s="336"/>
      <c r="H2221" s="336"/>
      <c r="I2221" s="336"/>
      <c r="J2221" s="336"/>
      <c r="K2221" s="336"/>
      <c r="L2221" s="336"/>
      <c r="M2221" s="336"/>
      <c r="N2221" s="336"/>
      <c r="S2221" s="336"/>
      <c r="V2221" s="336"/>
      <c r="W2221" s="336"/>
      <c r="X2221" s="336"/>
      <c r="Y2221" s="336"/>
      <c r="Z2221" s="336"/>
      <c r="AA2221" s="336"/>
      <c r="AB2221" s="336"/>
      <c r="AC2221" s="336"/>
    </row>
    <row r="2222" spans="4:29">
      <c r="D2222" s="336"/>
      <c r="G2222" s="336"/>
      <c r="H2222" s="336"/>
      <c r="I2222" s="336"/>
      <c r="J2222" s="336"/>
      <c r="K2222" s="336"/>
      <c r="L2222" s="336"/>
      <c r="M2222" s="336"/>
      <c r="N2222" s="336"/>
      <c r="S2222" s="336"/>
      <c r="V2222" s="336"/>
      <c r="W2222" s="336"/>
      <c r="X2222" s="336"/>
      <c r="Y2222" s="336"/>
      <c r="Z2222" s="336"/>
      <c r="AA2222" s="336"/>
      <c r="AB2222" s="336"/>
      <c r="AC2222" s="336"/>
    </row>
    <row r="2223" spans="4:29">
      <c r="D2223" s="336"/>
      <c r="G2223" s="336"/>
      <c r="H2223" s="336"/>
      <c r="I2223" s="336"/>
      <c r="J2223" s="336"/>
      <c r="K2223" s="336"/>
      <c r="L2223" s="336"/>
      <c r="M2223" s="336"/>
      <c r="N2223" s="336"/>
      <c r="S2223" s="336"/>
      <c r="V2223" s="336"/>
      <c r="W2223" s="336"/>
      <c r="X2223" s="336"/>
      <c r="Y2223" s="336"/>
      <c r="Z2223" s="336"/>
      <c r="AA2223" s="336"/>
      <c r="AB2223" s="336"/>
      <c r="AC2223" s="336"/>
    </row>
    <row r="2224" spans="4:29">
      <c r="D2224" s="336"/>
      <c r="G2224" s="336"/>
      <c r="H2224" s="336"/>
      <c r="I2224" s="336"/>
      <c r="J2224" s="336"/>
      <c r="K2224" s="336"/>
      <c r="L2224" s="336"/>
      <c r="M2224" s="336"/>
      <c r="N2224" s="336"/>
      <c r="S2224" s="336"/>
      <c r="V2224" s="336"/>
      <c r="W2224" s="336"/>
      <c r="X2224" s="336"/>
      <c r="Y2224" s="336"/>
      <c r="Z2224" s="336"/>
      <c r="AA2224" s="336"/>
      <c r="AB2224" s="336"/>
      <c r="AC2224" s="336"/>
    </row>
    <row r="2225" spans="4:29">
      <c r="D2225" s="336"/>
      <c r="G2225" s="336"/>
      <c r="H2225" s="336"/>
      <c r="I2225" s="336"/>
      <c r="J2225" s="336"/>
      <c r="K2225" s="336"/>
      <c r="L2225" s="336"/>
      <c r="M2225" s="336"/>
      <c r="N2225" s="336"/>
      <c r="S2225" s="336"/>
      <c r="V2225" s="336"/>
      <c r="W2225" s="336"/>
      <c r="X2225" s="336"/>
      <c r="Y2225" s="336"/>
      <c r="Z2225" s="336"/>
      <c r="AA2225" s="336"/>
      <c r="AB2225" s="336"/>
      <c r="AC2225" s="336"/>
    </row>
    <row r="2226" spans="4:29">
      <c r="D2226" s="336"/>
      <c r="G2226" s="336"/>
      <c r="H2226" s="336"/>
      <c r="I2226" s="336"/>
      <c r="J2226" s="336"/>
      <c r="K2226" s="336"/>
      <c r="L2226" s="336"/>
      <c r="M2226" s="336"/>
      <c r="N2226" s="336"/>
      <c r="S2226" s="336"/>
      <c r="V2226" s="336"/>
      <c r="W2226" s="336"/>
      <c r="X2226" s="336"/>
      <c r="Y2226" s="336"/>
      <c r="Z2226" s="336"/>
      <c r="AA2226" s="336"/>
      <c r="AB2226" s="336"/>
      <c r="AC2226" s="336"/>
    </row>
    <row r="2227" spans="4:29">
      <c r="D2227" s="336"/>
      <c r="G2227" s="336"/>
      <c r="H2227" s="336"/>
      <c r="I2227" s="336"/>
      <c r="J2227" s="336"/>
      <c r="K2227" s="336"/>
      <c r="L2227" s="336"/>
      <c r="M2227" s="336"/>
      <c r="N2227" s="336"/>
      <c r="S2227" s="336"/>
      <c r="V2227" s="336"/>
      <c r="W2227" s="336"/>
      <c r="X2227" s="336"/>
      <c r="Y2227" s="336"/>
      <c r="Z2227" s="336"/>
      <c r="AA2227" s="336"/>
      <c r="AB2227" s="336"/>
      <c r="AC2227" s="336"/>
    </row>
    <row r="2228" spans="4:29">
      <c r="D2228" s="336"/>
      <c r="G2228" s="336"/>
      <c r="H2228" s="336"/>
      <c r="I2228" s="336"/>
      <c r="J2228" s="336"/>
      <c r="K2228" s="336"/>
      <c r="L2228" s="336"/>
      <c r="M2228" s="336"/>
      <c r="N2228" s="336"/>
      <c r="S2228" s="336"/>
      <c r="V2228" s="336"/>
      <c r="W2228" s="336"/>
      <c r="X2228" s="336"/>
      <c r="Y2228" s="336"/>
      <c r="Z2228" s="336"/>
      <c r="AA2228" s="336"/>
      <c r="AB2228" s="336"/>
      <c r="AC2228" s="336"/>
    </row>
    <row r="2229" spans="4:29">
      <c r="D2229" s="336"/>
      <c r="G2229" s="336"/>
      <c r="H2229" s="336"/>
      <c r="I2229" s="336"/>
      <c r="J2229" s="336"/>
      <c r="K2229" s="336"/>
      <c r="L2229" s="336"/>
      <c r="M2229" s="336"/>
      <c r="N2229" s="336"/>
      <c r="S2229" s="336"/>
      <c r="V2229" s="336"/>
      <c r="W2229" s="336"/>
      <c r="X2229" s="336"/>
      <c r="Y2229" s="336"/>
      <c r="Z2229" s="336"/>
      <c r="AA2229" s="336"/>
      <c r="AB2229" s="336"/>
      <c r="AC2229" s="336"/>
    </row>
    <row r="2230" spans="4:29">
      <c r="D2230" s="336"/>
      <c r="G2230" s="336"/>
      <c r="H2230" s="336"/>
      <c r="I2230" s="336"/>
      <c r="J2230" s="336"/>
      <c r="K2230" s="336"/>
      <c r="L2230" s="336"/>
      <c r="M2230" s="336"/>
      <c r="N2230" s="336"/>
      <c r="S2230" s="336"/>
      <c r="V2230" s="336"/>
      <c r="W2230" s="336"/>
      <c r="X2230" s="336"/>
      <c r="Y2230" s="336"/>
      <c r="Z2230" s="336"/>
      <c r="AA2230" s="336"/>
      <c r="AB2230" s="336"/>
      <c r="AC2230" s="336"/>
    </row>
    <row r="2231" spans="4:29">
      <c r="D2231" s="336"/>
      <c r="G2231" s="336"/>
      <c r="H2231" s="336"/>
      <c r="I2231" s="336"/>
      <c r="J2231" s="336"/>
      <c r="K2231" s="336"/>
      <c r="L2231" s="336"/>
      <c r="M2231" s="336"/>
      <c r="N2231" s="336"/>
      <c r="S2231" s="336"/>
      <c r="V2231" s="336"/>
      <c r="W2231" s="336"/>
      <c r="X2231" s="336"/>
      <c r="Y2231" s="336"/>
      <c r="Z2231" s="336"/>
      <c r="AA2231" s="336"/>
      <c r="AB2231" s="336"/>
      <c r="AC2231" s="336"/>
    </row>
    <row r="2232" spans="4:29">
      <c r="D2232" s="336"/>
      <c r="G2232" s="336"/>
      <c r="H2232" s="336"/>
      <c r="I2232" s="336"/>
      <c r="J2232" s="336"/>
      <c r="K2232" s="336"/>
      <c r="L2232" s="336"/>
      <c r="M2232" s="336"/>
      <c r="N2232" s="336"/>
      <c r="S2232" s="336"/>
      <c r="V2232" s="336"/>
      <c r="W2232" s="336"/>
      <c r="X2232" s="336"/>
      <c r="Y2232" s="336"/>
      <c r="Z2232" s="336"/>
      <c r="AA2232" s="336"/>
      <c r="AB2232" s="336"/>
      <c r="AC2232" s="336"/>
    </row>
    <row r="2233" spans="4:29">
      <c r="D2233" s="336"/>
      <c r="G2233" s="336"/>
      <c r="H2233" s="336"/>
      <c r="I2233" s="336"/>
      <c r="J2233" s="336"/>
      <c r="K2233" s="336"/>
      <c r="L2233" s="336"/>
      <c r="M2233" s="336"/>
      <c r="N2233" s="336"/>
      <c r="S2233" s="336"/>
      <c r="V2233" s="336"/>
      <c r="W2233" s="336"/>
      <c r="X2233" s="336"/>
      <c r="Y2233" s="336"/>
      <c r="Z2233" s="336"/>
      <c r="AA2233" s="336"/>
      <c r="AB2233" s="336"/>
      <c r="AC2233" s="336"/>
    </row>
    <row r="2234" spans="4:29">
      <c r="D2234" s="336"/>
      <c r="G2234" s="336"/>
      <c r="H2234" s="336"/>
      <c r="I2234" s="336"/>
      <c r="J2234" s="336"/>
      <c r="K2234" s="336"/>
      <c r="L2234" s="336"/>
      <c r="M2234" s="336"/>
      <c r="N2234" s="336"/>
      <c r="S2234" s="336"/>
      <c r="V2234" s="336"/>
      <c r="W2234" s="336"/>
      <c r="X2234" s="336"/>
      <c r="Y2234" s="336"/>
      <c r="Z2234" s="336"/>
      <c r="AA2234" s="336"/>
      <c r="AB2234" s="336"/>
      <c r="AC2234" s="336"/>
    </row>
    <row r="2235" spans="4:29">
      <c r="D2235" s="336"/>
      <c r="G2235" s="336"/>
      <c r="H2235" s="336"/>
      <c r="I2235" s="336"/>
      <c r="J2235" s="336"/>
      <c r="K2235" s="336"/>
      <c r="L2235" s="336"/>
      <c r="M2235" s="336"/>
      <c r="N2235" s="336"/>
      <c r="S2235" s="336"/>
      <c r="V2235" s="336"/>
      <c r="W2235" s="336"/>
      <c r="X2235" s="336"/>
      <c r="Y2235" s="336"/>
      <c r="Z2235" s="336"/>
      <c r="AA2235" s="336"/>
      <c r="AB2235" s="336"/>
      <c r="AC2235" s="336"/>
    </row>
    <row r="2236" spans="4:29">
      <c r="D2236" s="336"/>
      <c r="G2236" s="336"/>
      <c r="H2236" s="336"/>
      <c r="I2236" s="336"/>
      <c r="J2236" s="336"/>
      <c r="K2236" s="336"/>
      <c r="L2236" s="336"/>
      <c r="M2236" s="336"/>
      <c r="N2236" s="336"/>
      <c r="S2236" s="336"/>
      <c r="V2236" s="336"/>
      <c r="W2236" s="336"/>
      <c r="X2236" s="336"/>
      <c r="Y2236" s="336"/>
      <c r="Z2236" s="336"/>
      <c r="AA2236" s="336"/>
      <c r="AB2236" s="336"/>
      <c r="AC2236" s="336"/>
    </row>
    <row r="2237" spans="4:29">
      <c r="D2237" s="336"/>
      <c r="G2237" s="336"/>
      <c r="H2237" s="336"/>
      <c r="I2237" s="336"/>
      <c r="J2237" s="336"/>
      <c r="K2237" s="336"/>
      <c r="L2237" s="336"/>
      <c r="M2237" s="336"/>
      <c r="N2237" s="336"/>
      <c r="S2237" s="336"/>
      <c r="V2237" s="336"/>
      <c r="W2237" s="336"/>
      <c r="X2237" s="336"/>
      <c r="Y2237" s="336"/>
      <c r="Z2237" s="336"/>
      <c r="AA2237" s="336"/>
      <c r="AB2237" s="336"/>
      <c r="AC2237" s="336"/>
    </row>
    <row r="2238" spans="4:29">
      <c r="D2238" s="336"/>
      <c r="G2238" s="336"/>
      <c r="H2238" s="336"/>
      <c r="I2238" s="336"/>
      <c r="J2238" s="336"/>
      <c r="K2238" s="336"/>
      <c r="L2238" s="336"/>
      <c r="M2238" s="336"/>
      <c r="N2238" s="336"/>
      <c r="S2238" s="336"/>
      <c r="V2238" s="336"/>
      <c r="W2238" s="336"/>
      <c r="X2238" s="336"/>
      <c r="Y2238" s="336"/>
      <c r="Z2238" s="336"/>
      <c r="AA2238" s="336"/>
      <c r="AB2238" s="336"/>
      <c r="AC2238" s="336"/>
    </row>
    <row r="2239" spans="4:29">
      <c r="D2239" s="336"/>
      <c r="G2239" s="336"/>
      <c r="H2239" s="336"/>
      <c r="I2239" s="336"/>
      <c r="J2239" s="336"/>
      <c r="K2239" s="336"/>
      <c r="L2239" s="336"/>
      <c r="M2239" s="336"/>
      <c r="N2239" s="336"/>
      <c r="S2239" s="336"/>
      <c r="V2239" s="336"/>
      <c r="W2239" s="336"/>
      <c r="X2239" s="336"/>
      <c r="Y2239" s="336"/>
      <c r="Z2239" s="336"/>
      <c r="AA2239" s="336"/>
      <c r="AB2239" s="336"/>
      <c r="AC2239" s="336"/>
    </row>
    <row r="2240" spans="4:29">
      <c r="D2240" s="336"/>
      <c r="G2240" s="336"/>
      <c r="H2240" s="336"/>
      <c r="I2240" s="336"/>
      <c r="J2240" s="336"/>
      <c r="K2240" s="336"/>
      <c r="L2240" s="336"/>
      <c r="M2240" s="336"/>
      <c r="N2240" s="336"/>
      <c r="S2240" s="336"/>
      <c r="V2240" s="336"/>
      <c r="W2240" s="336"/>
      <c r="X2240" s="336"/>
      <c r="Y2240" s="336"/>
      <c r="Z2240" s="336"/>
      <c r="AA2240" s="336"/>
      <c r="AB2240" s="336"/>
      <c r="AC2240" s="336"/>
    </row>
    <row r="2241" spans="4:29">
      <c r="D2241" s="336"/>
      <c r="G2241" s="336"/>
      <c r="H2241" s="336"/>
      <c r="I2241" s="336"/>
      <c r="J2241" s="336"/>
      <c r="K2241" s="336"/>
      <c r="L2241" s="336"/>
      <c r="M2241" s="336"/>
      <c r="N2241" s="336"/>
      <c r="S2241" s="336"/>
      <c r="V2241" s="336"/>
      <c r="W2241" s="336"/>
      <c r="X2241" s="336"/>
      <c r="Y2241" s="336"/>
      <c r="Z2241" s="336"/>
      <c r="AA2241" s="336"/>
      <c r="AB2241" s="336"/>
      <c r="AC2241" s="336"/>
    </row>
    <row r="2242" spans="4:29">
      <c r="D2242" s="336"/>
      <c r="G2242" s="336"/>
      <c r="H2242" s="336"/>
      <c r="I2242" s="336"/>
      <c r="J2242" s="336"/>
      <c r="K2242" s="336"/>
      <c r="L2242" s="336"/>
      <c r="M2242" s="336"/>
      <c r="N2242" s="336"/>
      <c r="S2242" s="336"/>
      <c r="V2242" s="336"/>
      <c r="W2242" s="336"/>
      <c r="X2242" s="336"/>
      <c r="Y2242" s="336"/>
      <c r="Z2242" s="336"/>
      <c r="AA2242" s="336"/>
      <c r="AB2242" s="336"/>
      <c r="AC2242" s="336"/>
    </row>
    <row r="2243" spans="4:29">
      <c r="D2243" s="336"/>
      <c r="G2243" s="336"/>
      <c r="H2243" s="336"/>
      <c r="I2243" s="336"/>
      <c r="J2243" s="336"/>
      <c r="K2243" s="336"/>
      <c r="L2243" s="336"/>
      <c r="M2243" s="336"/>
      <c r="N2243" s="336"/>
      <c r="S2243" s="336"/>
      <c r="V2243" s="336"/>
      <c r="W2243" s="336"/>
      <c r="X2243" s="336"/>
      <c r="Y2243" s="336"/>
      <c r="Z2243" s="336"/>
      <c r="AA2243" s="336"/>
      <c r="AB2243" s="336"/>
      <c r="AC2243" s="336"/>
    </row>
    <row r="2244" spans="4:29">
      <c r="D2244" s="336"/>
      <c r="G2244" s="336"/>
      <c r="H2244" s="336"/>
      <c r="I2244" s="336"/>
      <c r="J2244" s="336"/>
      <c r="K2244" s="336"/>
      <c r="L2244" s="336"/>
      <c r="M2244" s="336"/>
      <c r="N2244" s="336"/>
      <c r="S2244" s="336"/>
      <c r="V2244" s="336"/>
      <c r="W2244" s="336"/>
      <c r="X2244" s="336"/>
      <c r="Y2244" s="336"/>
      <c r="Z2244" s="336"/>
      <c r="AA2244" s="336"/>
      <c r="AB2244" s="336"/>
      <c r="AC2244" s="336"/>
    </row>
    <row r="2245" spans="4:29">
      <c r="D2245" s="336"/>
      <c r="G2245" s="336"/>
      <c r="H2245" s="336"/>
      <c r="I2245" s="336"/>
      <c r="J2245" s="336"/>
      <c r="K2245" s="336"/>
      <c r="L2245" s="336"/>
      <c r="M2245" s="336"/>
      <c r="N2245" s="336"/>
      <c r="S2245" s="336"/>
      <c r="V2245" s="336"/>
      <c r="W2245" s="336"/>
      <c r="X2245" s="336"/>
      <c r="Y2245" s="336"/>
      <c r="Z2245" s="336"/>
      <c r="AA2245" s="336"/>
      <c r="AB2245" s="336"/>
      <c r="AC2245" s="336"/>
    </row>
    <row r="2246" spans="4:29">
      <c r="D2246" s="336"/>
      <c r="G2246" s="336"/>
      <c r="H2246" s="336"/>
      <c r="I2246" s="336"/>
      <c r="J2246" s="336"/>
      <c r="K2246" s="336"/>
      <c r="L2246" s="336"/>
      <c r="M2246" s="336"/>
      <c r="N2246" s="336"/>
      <c r="S2246" s="336"/>
      <c r="V2246" s="336"/>
      <c r="W2246" s="336"/>
      <c r="X2246" s="336"/>
      <c r="Y2246" s="336"/>
      <c r="Z2246" s="336"/>
      <c r="AA2246" s="336"/>
      <c r="AB2246" s="336"/>
      <c r="AC2246" s="336"/>
    </row>
    <row r="2247" spans="4:29">
      <c r="D2247" s="336"/>
      <c r="G2247" s="336"/>
      <c r="H2247" s="336"/>
      <c r="I2247" s="336"/>
      <c r="J2247" s="336"/>
      <c r="K2247" s="336"/>
      <c r="L2247" s="336"/>
      <c r="M2247" s="336"/>
      <c r="N2247" s="336"/>
      <c r="S2247" s="336"/>
      <c r="V2247" s="336"/>
      <c r="W2247" s="336"/>
      <c r="X2247" s="336"/>
      <c r="Y2247" s="336"/>
      <c r="Z2247" s="336"/>
      <c r="AA2247" s="336"/>
      <c r="AB2247" s="336"/>
      <c r="AC2247" s="336"/>
    </row>
    <row r="2248" spans="4:29">
      <c r="D2248" s="336"/>
      <c r="G2248" s="336"/>
      <c r="H2248" s="336"/>
      <c r="I2248" s="336"/>
      <c r="J2248" s="336"/>
      <c r="K2248" s="336"/>
      <c r="L2248" s="336"/>
      <c r="M2248" s="336"/>
      <c r="N2248" s="336"/>
      <c r="S2248" s="336"/>
      <c r="V2248" s="336"/>
      <c r="W2248" s="336"/>
      <c r="X2248" s="336"/>
      <c r="Y2248" s="336"/>
      <c r="Z2248" s="336"/>
      <c r="AA2248" s="336"/>
      <c r="AB2248" s="336"/>
      <c r="AC2248" s="336"/>
    </row>
    <row r="2249" spans="4:29">
      <c r="D2249" s="336"/>
      <c r="G2249" s="336"/>
      <c r="H2249" s="336"/>
      <c r="I2249" s="336"/>
      <c r="J2249" s="336"/>
      <c r="K2249" s="336"/>
      <c r="L2249" s="336"/>
      <c r="M2249" s="336"/>
      <c r="N2249" s="336"/>
      <c r="S2249" s="336"/>
      <c r="V2249" s="336"/>
      <c r="W2249" s="336"/>
      <c r="X2249" s="336"/>
      <c r="Y2249" s="336"/>
      <c r="Z2249" s="336"/>
      <c r="AA2249" s="336"/>
      <c r="AB2249" s="336"/>
      <c r="AC2249" s="336"/>
    </row>
    <row r="2250" spans="4:29">
      <c r="D2250" s="336"/>
      <c r="G2250" s="336"/>
      <c r="H2250" s="336"/>
      <c r="I2250" s="336"/>
      <c r="J2250" s="336"/>
      <c r="K2250" s="336"/>
      <c r="L2250" s="336"/>
      <c r="M2250" s="336"/>
      <c r="N2250" s="336"/>
      <c r="S2250" s="336"/>
      <c r="V2250" s="336"/>
      <c r="W2250" s="336"/>
      <c r="X2250" s="336"/>
      <c r="Y2250" s="336"/>
      <c r="Z2250" s="336"/>
      <c r="AA2250" s="336"/>
      <c r="AB2250" s="336"/>
      <c r="AC2250" s="336"/>
    </row>
    <row r="2251" spans="4:29">
      <c r="D2251" s="336"/>
      <c r="G2251" s="336"/>
      <c r="H2251" s="336"/>
      <c r="I2251" s="336"/>
      <c r="J2251" s="336"/>
      <c r="K2251" s="336"/>
      <c r="L2251" s="336"/>
      <c r="M2251" s="336"/>
      <c r="N2251" s="336"/>
      <c r="S2251" s="336"/>
      <c r="V2251" s="336"/>
      <c r="W2251" s="336"/>
      <c r="X2251" s="336"/>
      <c r="Y2251" s="336"/>
      <c r="Z2251" s="336"/>
      <c r="AA2251" s="336"/>
      <c r="AB2251" s="336"/>
      <c r="AC2251" s="336"/>
    </row>
    <row r="2252" spans="4:29">
      <c r="D2252" s="336"/>
      <c r="G2252" s="336"/>
      <c r="H2252" s="336"/>
      <c r="I2252" s="336"/>
      <c r="J2252" s="336"/>
      <c r="K2252" s="336"/>
      <c r="L2252" s="336"/>
      <c r="M2252" s="336"/>
      <c r="N2252" s="336"/>
      <c r="S2252" s="336"/>
      <c r="V2252" s="336"/>
      <c r="W2252" s="336"/>
      <c r="X2252" s="336"/>
      <c r="Y2252" s="336"/>
      <c r="Z2252" s="336"/>
      <c r="AA2252" s="336"/>
      <c r="AB2252" s="336"/>
      <c r="AC2252" s="336"/>
    </row>
    <row r="2253" spans="4:29">
      <c r="D2253" s="336"/>
      <c r="G2253" s="336"/>
      <c r="H2253" s="336"/>
      <c r="I2253" s="336"/>
      <c r="J2253" s="336"/>
      <c r="K2253" s="336"/>
      <c r="L2253" s="336"/>
      <c r="M2253" s="336"/>
      <c r="N2253" s="336"/>
      <c r="S2253" s="336"/>
      <c r="V2253" s="336"/>
      <c r="W2253" s="336"/>
      <c r="X2253" s="336"/>
      <c r="Y2253" s="336"/>
      <c r="Z2253" s="336"/>
      <c r="AA2253" s="336"/>
      <c r="AB2253" s="336"/>
      <c r="AC2253" s="336"/>
    </row>
    <row r="2254" spans="4:29">
      <c r="D2254" s="336"/>
      <c r="G2254" s="336"/>
      <c r="H2254" s="336"/>
      <c r="I2254" s="336"/>
      <c r="J2254" s="336"/>
      <c r="K2254" s="336"/>
      <c r="L2254" s="336"/>
      <c r="M2254" s="336"/>
      <c r="N2254" s="336"/>
      <c r="S2254" s="336"/>
      <c r="V2254" s="336"/>
      <c r="W2254" s="336"/>
      <c r="X2254" s="336"/>
      <c r="Y2254" s="336"/>
      <c r="Z2254" s="336"/>
      <c r="AA2254" s="336"/>
      <c r="AB2254" s="336"/>
      <c r="AC2254" s="336"/>
    </row>
    <row r="2255" spans="4:29">
      <c r="D2255" s="336"/>
      <c r="G2255" s="336"/>
      <c r="H2255" s="336"/>
      <c r="I2255" s="336"/>
      <c r="J2255" s="336"/>
      <c r="K2255" s="336"/>
      <c r="L2255" s="336"/>
      <c r="M2255" s="336"/>
      <c r="N2255" s="336"/>
      <c r="S2255" s="336"/>
      <c r="V2255" s="336"/>
      <c r="W2255" s="336"/>
      <c r="X2255" s="336"/>
      <c r="Y2255" s="336"/>
      <c r="Z2255" s="336"/>
      <c r="AA2255" s="336"/>
      <c r="AB2255" s="336"/>
      <c r="AC2255" s="336"/>
    </row>
    <row r="2256" spans="4:29">
      <c r="D2256" s="336"/>
      <c r="G2256" s="336"/>
      <c r="H2256" s="336"/>
      <c r="I2256" s="336"/>
      <c r="J2256" s="336"/>
      <c r="K2256" s="336"/>
      <c r="L2256" s="336"/>
      <c r="M2256" s="336"/>
      <c r="N2256" s="336"/>
      <c r="S2256" s="336"/>
      <c r="V2256" s="336"/>
      <c r="W2256" s="336"/>
      <c r="X2256" s="336"/>
      <c r="Y2256" s="336"/>
      <c r="Z2256" s="336"/>
      <c r="AA2256" s="336"/>
      <c r="AB2256" s="336"/>
      <c r="AC2256" s="336"/>
    </row>
    <row r="2257" spans="4:29">
      <c r="D2257" s="336"/>
      <c r="G2257" s="336"/>
      <c r="H2257" s="336"/>
      <c r="I2257" s="336"/>
      <c r="J2257" s="336"/>
      <c r="K2257" s="336"/>
      <c r="L2257" s="336"/>
      <c r="M2257" s="336"/>
      <c r="N2257" s="336"/>
      <c r="S2257" s="336"/>
      <c r="V2257" s="336"/>
      <c r="W2257" s="336"/>
      <c r="X2257" s="336"/>
      <c r="Y2257" s="336"/>
      <c r="Z2257" s="336"/>
      <c r="AA2257" s="336"/>
      <c r="AB2257" s="336"/>
      <c r="AC2257" s="336"/>
    </row>
    <row r="2258" spans="4:29">
      <c r="D2258" s="336"/>
      <c r="G2258" s="336"/>
      <c r="H2258" s="336"/>
      <c r="I2258" s="336"/>
      <c r="J2258" s="336"/>
      <c r="K2258" s="336"/>
      <c r="L2258" s="336"/>
      <c r="M2258" s="336"/>
      <c r="N2258" s="336"/>
      <c r="S2258" s="336"/>
      <c r="V2258" s="336"/>
      <c r="W2258" s="336"/>
      <c r="X2258" s="336"/>
      <c r="Y2258" s="336"/>
      <c r="Z2258" s="336"/>
      <c r="AA2258" s="336"/>
      <c r="AB2258" s="336"/>
      <c r="AC2258" s="336"/>
    </row>
    <row r="2259" spans="4:29">
      <c r="D2259" s="336"/>
      <c r="G2259" s="336"/>
      <c r="H2259" s="336"/>
      <c r="I2259" s="336"/>
      <c r="J2259" s="336"/>
      <c r="K2259" s="336"/>
      <c r="L2259" s="336"/>
      <c r="M2259" s="336"/>
      <c r="N2259" s="336"/>
      <c r="S2259" s="336"/>
      <c r="V2259" s="336"/>
      <c r="W2259" s="336"/>
      <c r="X2259" s="336"/>
      <c r="Y2259" s="336"/>
      <c r="Z2259" s="336"/>
      <c r="AA2259" s="336"/>
      <c r="AB2259" s="336"/>
      <c r="AC2259" s="336"/>
    </row>
    <row r="2260" spans="4:29">
      <c r="D2260" s="336"/>
      <c r="G2260" s="336"/>
      <c r="H2260" s="336"/>
      <c r="I2260" s="336"/>
      <c r="J2260" s="336"/>
      <c r="K2260" s="336"/>
      <c r="L2260" s="336"/>
      <c r="M2260" s="336"/>
      <c r="N2260" s="336"/>
      <c r="S2260" s="336"/>
      <c r="V2260" s="336"/>
      <c r="W2260" s="336"/>
      <c r="X2260" s="336"/>
      <c r="Y2260" s="336"/>
      <c r="Z2260" s="336"/>
      <c r="AA2260" s="336"/>
      <c r="AB2260" s="336"/>
      <c r="AC2260" s="336"/>
    </row>
    <row r="2261" spans="4:29">
      <c r="D2261" s="336"/>
      <c r="G2261" s="336"/>
      <c r="H2261" s="336"/>
      <c r="I2261" s="336"/>
      <c r="J2261" s="336"/>
      <c r="K2261" s="336"/>
      <c r="L2261" s="336"/>
      <c r="M2261" s="336"/>
      <c r="N2261" s="336"/>
      <c r="S2261" s="336"/>
      <c r="V2261" s="336"/>
      <c r="W2261" s="336"/>
      <c r="X2261" s="336"/>
      <c r="Y2261" s="336"/>
      <c r="Z2261" s="336"/>
      <c r="AA2261" s="336"/>
      <c r="AB2261" s="336"/>
      <c r="AC2261" s="336"/>
    </row>
    <row r="2262" spans="4:29">
      <c r="D2262" s="336"/>
      <c r="G2262" s="336"/>
      <c r="H2262" s="336"/>
      <c r="I2262" s="336"/>
      <c r="J2262" s="336"/>
      <c r="K2262" s="336"/>
      <c r="L2262" s="336"/>
      <c r="M2262" s="336"/>
      <c r="N2262" s="336"/>
      <c r="S2262" s="336"/>
      <c r="V2262" s="336"/>
      <c r="W2262" s="336"/>
      <c r="X2262" s="336"/>
      <c r="Y2262" s="336"/>
      <c r="Z2262" s="336"/>
      <c r="AA2262" s="336"/>
      <c r="AB2262" s="336"/>
      <c r="AC2262" s="336"/>
    </row>
    <row r="2263" spans="4:29">
      <c r="D2263" s="336"/>
      <c r="G2263" s="336"/>
      <c r="H2263" s="336"/>
      <c r="I2263" s="336"/>
      <c r="J2263" s="336"/>
      <c r="K2263" s="336"/>
      <c r="L2263" s="336"/>
      <c r="M2263" s="336"/>
      <c r="N2263" s="336"/>
      <c r="S2263" s="336"/>
      <c r="V2263" s="336"/>
      <c r="W2263" s="336"/>
      <c r="X2263" s="336"/>
      <c r="Y2263" s="336"/>
      <c r="Z2263" s="336"/>
      <c r="AA2263" s="336"/>
      <c r="AB2263" s="336"/>
      <c r="AC2263" s="336"/>
    </row>
    <row r="2264" spans="4:29">
      <c r="D2264" s="336"/>
      <c r="G2264" s="336"/>
      <c r="H2264" s="336"/>
      <c r="I2264" s="336"/>
      <c r="J2264" s="336"/>
      <c r="K2264" s="336"/>
      <c r="L2264" s="336"/>
      <c r="M2264" s="336"/>
      <c r="N2264" s="336"/>
      <c r="S2264" s="336"/>
      <c r="V2264" s="336"/>
      <c r="W2264" s="336"/>
      <c r="X2264" s="336"/>
      <c r="Y2264" s="336"/>
      <c r="Z2264" s="336"/>
      <c r="AA2264" s="336"/>
      <c r="AB2264" s="336"/>
      <c r="AC2264" s="336"/>
    </row>
    <row r="2265" spans="4:29">
      <c r="D2265" s="336"/>
      <c r="G2265" s="336"/>
      <c r="H2265" s="336"/>
      <c r="I2265" s="336"/>
      <c r="J2265" s="336"/>
      <c r="K2265" s="336"/>
      <c r="L2265" s="336"/>
      <c r="M2265" s="336"/>
      <c r="N2265" s="336"/>
      <c r="S2265" s="336"/>
      <c r="V2265" s="336"/>
      <c r="W2265" s="336"/>
      <c r="X2265" s="336"/>
      <c r="Y2265" s="336"/>
      <c r="Z2265" s="336"/>
      <c r="AA2265" s="336"/>
      <c r="AB2265" s="336"/>
      <c r="AC2265" s="336"/>
    </row>
    <row r="2266" spans="4:29">
      <c r="D2266" s="336"/>
      <c r="G2266" s="336"/>
      <c r="H2266" s="336"/>
      <c r="I2266" s="336"/>
      <c r="J2266" s="336"/>
      <c r="K2266" s="336"/>
      <c r="L2266" s="336"/>
      <c r="M2266" s="336"/>
      <c r="N2266" s="336"/>
      <c r="S2266" s="336"/>
      <c r="V2266" s="336"/>
      <c r="W2266" s="336"/>
      <c r="X2266" s="336"/>
      <c r="Y2266" s="336"/>
      <c r="Z2266" s="336"/>
      <c r="AA2266" s="336"/>
      <c r="AB2266" s="336"/>
      <c r="AC2266" s="336"/>
    </row>
    <row r="2267" spans="4:29">
      <c r="D2267" s="336"/>
      <c r="G2267" s="336"/>
      <c r="H2267" s="336"/>
      <c r="I2267" s="336"/>
      <c r="J2267" s="336"/>
      <c r="K2267" s="336"/>
      <c r="L2267" s="336"/>
      <c r="M2267" s="336"/>
      <c r="N2267" s="336"/>
      <c r="S2267" s="336"/>
      <c r="V2267" s="336"/>
      <c r="W2267" s="336"/>
      <c r="X2267" s="336"/>
      <c r="Y2267" s="336"/>
      <c r="Z2267" s="336"/>
      <c r="AA2267" s="336"/>
      <c r="AB2267" s="336"/>
      <c r="AC2267" s="336"/>
    </row>
    <row r="2268" spans="4:29">
      <c r="D2268" s="336"/>
      <c r="G2268" s="336"/>
      <c r="H2268" s="336"/>
      <c r="I2268" s="336"/>
      <c r="J2268" s="336"/>
      <c r="K2268" s="336"/>
      <c r="L2268" s="336"/>
      <c r="M2268" s="336"/>
      <c r="N2268" s="336"/>
      <c r="S2268" s="336"/>
      <c r="V2268" s="336"/>
      <c r="W2268" s="336"/>
      <c r="X2268" s="336"/>
      <c r="Y2268" s="336"/>
      <c r="Z2268" s="336"/>
      <c r="AA2268" s="336"/>
      <c r="AB2268" s="336"/>
      <c r="AC2268" s="336"/>
    </row>
    <row r="2269" spans="4:29">
      <c r="D2269" s="336"/>
      <c r="G2269" s="336"/>
      <c r="H2269" s="336"/>
      <c r="I2269" s="336"/>
      <c r="J2269" s="336"/>
      <c r="K2269" s="336"/>
      <c r="L2269" s="336"/>
      <c r="M2269" s="336"/>
      <c r="N2269" s="336"/>
      <c r="S2269" s="336"/>
      <c r="V2269" s="336"/>
      <c r="W2269" s="336"/>
      <c r="X2269" s="336"/>
      <c r="Y2269" s="336"/>
      <c r="Z2269" s="336"/>
      <c r="AA2269" s="336"/>
      <c r="AB2269" s="336"/>
      <c r="AC2269" s="336"/>
    </row>
    <row r="2270" spans="4:29">
      <c r="D2270" s="336"/>
      <c r="G2270" s="336"/>
      <c r="H2270" s="336"/>
      <c r="I2270" s="336"/>
      <c r="J2270" s="336"/>
      <c r="K2270" s="336"/>
      <c r="L2270" s="336"/>
      <c r="M2270" s="336"/>
      <c r="N2270" s="336"/>
      <c r="S2270" s="336"/>
      <c r="V2270" s="336"/>
      <c r="W2270" s="336"/>
      <c r="X2270" s="336"/>
      <c r="Y2270" s="336"/>
      <c r="Z2270" s="336"/>
      <c r="AA2270" s="336"/>
      <c r="AB2270" s="336"/>
      <c r="AC2270" s="336"/>
    </row>
    <row r="2271" spans="4:29">
      <c r="D2271" s="336"/>
      <c r="G2271" s="336"/>
      <c r="H2271" s="336"/>
      <c r="I2271" s="336"/>
      <c r="J2271" s="336"/>
      <c r="K2271" s="336"/>
      <c r="L2271" s="336"/>
      <c r="M2271" s="336"/>
      <c r="N2271" s="336"/>
      <c r="S2271" s="336"/>
      <c r="V2271" s="336"/>
      <c r="W2271" s="336"/>
      <c r="X2271" s="336"/>
      <c r="Y2271" s="336"/>
      <c r="Z2271" s="336"/>
      <c r="AA2271" s="336"/>
      <c r="AB2271" s="336"/>
      <c r="AC2271" s="336"/>
    </row>
    <row r="2272" spans="4:29">
      <c r="D2272" s="336"/>
      <c r="G2272" s="336"/>
      <c r="H2272" s="336"/>
      <c r="I2272" s="336"/>
      <c r="J2272" s="336"/>
      <c r="K2272" s="336"/>
      <c r="L2272" s="336"/>
      <c r="M2272" s="336"/>
      <c r="N2272" s="336"/>
      <c r="S2272" s="336"/>
      <c r="V2272" s="336"/>
      <c r="W2272" s="336"/>
      <c r="X2272" s="336"/>
      <c r="Y2272" s="336"/>
      <c r="Z2272" s="336"/>
      <c r="AA2272" s="336"/>
      <c r="AB2272" s="336"/>
      <c r="AC2272" s="336"/>
    </row>
    <row r="2273" spans="4:29">
      <c r="D2273" s="336"/>
      <c r="G2273" s="336"/>
      <c r="H2273" s="336"/>
      <c r="I2273" s="336"/>
      <c r="J2273" s="336"/>
      <c r="K2273" s="336"/>
      <c r="L2273" s="336"/>
      <c r="M2273" s="336"/>
      <c r="N2273" s="336"/>
      <c r="S2273" s="336"/>
      <c r="V2273" s="336"/>
      <c r="W2273" s="336"/>
      <c r="X2273" s="336"/>
      <c r="Y2273" s="336"/>
      <c r="Z2273" s="336"/>
      <c r="AA2273" s="336"/>
      <c r="AB2273" s="336"/>
      <c r="AC2273" s="336"/>
    </row>
    <row r="2274" spans="4:29">
      <c r="D2274" s="336"/>
      <c r="G2274" s="336"/>
      <c r="H2274" s="336"/>
      <c r="I2274" s="336"/>
      <c r="J2274" s="336"/>
      <c r="K2274" s="336"/>
      <c r="L2274" s="336"/>
      <c r="M2274" s="336"/>
      <c r="N2274" s="336"/>
      <c r="S2274" s="336"/>
      <c r="V2274" s="336"/>
      <c r="W2274" s="336"/>
      <c r="X2274" s="336"/>
      <c r="Y2274" s="336"/>
      <c r="Z2274" s="336"/>
      <c r="AA2274" s="336"/>
      <c r="AB2274" s="336"/>
      <c r="AC2274" s="336"/>
    </row>
    <row r="2275" spans="4:29">
      <c r="D2275" s="336"/>
      <c r="G2275" s="336"/>
      <c r="H2275" s="336"/>
      <c r="I2275" s="336"/>
      <c r="J2275" s="336"/>
      <c r="K2275" s="336"/>
      <c r="L2275" s="336"/>
      <c r="M2275" s="336"/>
      <c r="N2275" s="336"/>
      <c r="S2275" s="336"/>
      <c r="V2275" s="336"/>
      <c r="W2275" s="336"/>
      <c r="X2275" s="336"/>
      <c r="Y2275" s="336"/>
      <c r="Z2275" s="336"/>
      <c r="AA2275" s="336"/>
      <c r="AB2275" s="336"/>
      <c r="AC2275" s="336"/>
    </row>
    <row r="2276" spans="4:29">
      <c r="D2276" s="336"/>
      <c r="G2276" s="336"/>
      <c r="H2276" s="336"/>
      <c r="I2276" s="336"/>
      <c r="J2276" s="336"/>
      <c r="K2276" s="336"/>
      <c r="L2276" s="336"/>
      <c r="M2276" s="336"/>
      <c r="N2276" s="336"/>
      <c r="S2276" s="336"/>
      <c r="V2276" s="336"/>
      <c r="W2276" s="336"/>
      <c r="X2276" s="336"/>
      <c r="Y2276" s="336"/>
      <c r="Z2276" s="336"/>
      <c r="AA2276" s="336"/>
      <c r="AB2276" s="336"/>
      <c r="AC2276" s="336"/>
    </row>
    <row r="2277" spans="4:29">
      <c r="D2277" s="336"/>
      <c r="G2277" s="336"/>
      <c r="H2277" s="336"/>
      <c r="I2277" s="336"/>
      <c r="J2277" s="336"/>
      <c r="K2277" s="336"/>
      <c r="L2277" s="336"/>
      <c r="M2277" s="336"/>
      <c r="N2277" s="336"/>
      <c r="S2277" s="336"/>
      <c r="V2277" s="336"/>
      <c r="W2277" s="336"/>
      <c r="X2277" s="336"/>
      <c r="Y2277" s="336"/>
      <c r="Z2277" s="336"/>
      <c r="AA2277" s="336"/>
      <c r="AB2277" s="336"/>
      <c r="AC2277" s="336"/>
    </row>
    <row r="2278" spans="4:29">
      <c r="D2278" s="336"/>
      <c r="G2278" s="336"/>
      <c r="H2278" s="336"/>
      <c r="I2278" s="336"/>
      <c r="J2278" s="336"/>
      <c r="K2278" s="336"/>
      <c r="L2278" s="336"/>
      <c r="M2278" s="336"/>
      <c r="N2278" s="336"/>
      <c r="S2278" s="336"/>
      <c r="V2278" s="336"/>
      <c r="W2278" s="336"/>
      <c r="X2278" s="336"/>
      <c r="Y2278" s="336"/>
      <c r="Z2278" s="336"/>
      <c r="AA2278" s="336"/>
      <c r="AB2278" s="336"/>
      <c r="AC2278" s="336"/>
    </row>
    <row r="2279" spans="4:29">
      <c r="D2279" s="336"/>
      <c r="G2279" s="336"/>
      <c r="H2279" s="336"/>
      <c r="I2279" s="336"/>
      <c r="J2279" s="336"/>
      <c r="K2279" s="336"/>
      <c r="L2279" s="336"/>
      <c r="M2279" s="336"/>
      <c r="N2279" s="336"/>
      <c r="S2279" s="336"/>
      <c r="V2279" s="336"/>
      <c r="W2279" s="336"/>
      <c r="X2279" s="336"/>
      <c r="Y2279" s="336"/>
      <c r="Z2279" s="336"/>
      <c r="AA2279" s="336"/>
      <c r="AB2279" s="336"/>
      <c r="AC2279" s="336"/>
    </row>
    <row r="2280" spans="4:29">
      <c r="D2280" s="336"/>
      <c r="G2280" s="336"/>
      <c r="H2280" s="336"/>
      <c r="I2280" s="336"/>
      <c r="J2280" s="336"/>
      <c r="K2280" s="336"/>
      <c r="L2280" s="336"/>
      <c r="M2280" s="336"/>
      <c r="N2280" s="336"/>
      <c r="S2280" s="336"/>
      <c r="V2280" s="336"/>
      <c r="W2280" s="336"/>
      <c r="X2280" s="336"/>
      <c r="Y2280" s="336"/>
      <c r="Z2280" s="336"/>
      <c r="AA2280" s="336"/>
      <c r="AB2280" s="336"/>
      <c r="AC2280" s="336"/>
    </row>
    <row r="2281" spans="4:29">
      <c r="D2281" s="336"/>
      <c r="G2281" s="336"/>
      <c r="H2281" s="336"/>
      <c r="I2281" s="336"/>
      <c r="J2281" s="336"/>
      <c r="K2281" s="336"/>
      <c r="L2281" s="336"/>
      <c r="M2281" s="336"/>
      <c r="N2281" s="336"/>
      <c r="S2281" s="336"/>
      <c r="V2281" s="336"/>
      <c r="W2281" s="336"/>
      <c r="X2281" s="336"/>
      <c r="Y2281" s="336"/>
      <c r="Z2281" s="336"/>
      <c r="AA2281" s="336"/>
      <c r="AB2281" s="336"/>
      <c r="AC2281" s="336"/>
    </row>
    <row r="2282" spans="4:29">
      <c r="D2282" s="336"/>
      <c r="G2282" s="336"/>
      <c r="H2282" s="336"/>
      <c r="I2282" s="336"/>
      <c r="J2282" s="336"/>
      <c r="K2282" s="336"/>
      <c r="L2282" s="336"/>
      <c r="M2282" s="336"/>
      <c r="N2282" s="336"/>
      <c r="S2282" s="336"/>
      <c r="V2282" s="336"/>
      <c r="W2282" s="336"/>
      <c r="X2282" s="336"/>
      <c r="Y2282" s="336"/>
      <c r="Z2282" s="336"/>
      <c r="AA2282" s="336"/>
      <c r="AB2282" s="336"/>
      <c r="AC2282" s="336"/>
    </row>
    <row r="2283" spans="4:29">
      <c r="D2283" s="336"/>
      <c r="G2283" s="336"/>
      <c r="H2283" s="336"/>
      <c r="I2283" s="336"/>
      <c r="J2283" s="336"/>
      <c r="K2283" s="336"/>
      <c r="L2283" s="336"/>
      <c r="M2283" s="336"/>
      <c r="N2283" s="336"/>
      <c r="S2283" s="336"/>
      <c r="V2283" s="336"/>
      <c r="W2283" s="336"/>
      <c r="X2283" s="336"/>
      <c r="Y2283" s="336"/>
      <c r="Z2283" s="336"/>
      <c r="AA2283" s="336"/>
      <c r="AB2283" s="336"/>
      <c r="AC2283" s="336"/>
    </row>
    <row r="2284" spans="4:29">
      <c r="D2284" s="336"/>
      <c r="G2284" s="336"/>
      <c r="H2284" s="336"/>
      <c r="I2284" s="336"/>
      <c r="J2284" s="336"/>
      <c r="K2284" s="336"/>
      <c r="L2284" s="336"/>
      <c r="M2284" s="336"/>
      <c r="N2284" s="336"/>
      <c r="S2284" s="336"/>
      <c r="V2284" s="336"/>
      <c r="W2284" s="336"/>
      <c r="X2284" s="336"/>
      <c r="Y2284" s="336"/>
      <c r="Z2284" s="336"/>
      <c r="AA2284" s="336"/>
      <c r="AB2284" s="336"/>
      <c r="AC2284" s="336"/>
    </row>
    <row r="2285" spans="4:29">
      <c r="D2285" s="336"/>
      <c r="G2285" s="336"/>
      <c r="H2285" s="336"/>
      <c r="I2285" s="336"/>
      <c r="J2285" s="336"/>
      <c r="K2285" s="336"/>
      <c r="L2285" s="336"/>
      <c r="M2285" s="336"/>
      <c r="N2285" s="336"/>
      <c r="S2285" s="336"/>
      <c r="V2285" s="336"/>
      <c r="W2285" s="336"/>
      <c r="X2285" s="336"/>
      <c r="Y2285" s="336"/>
      <c r="Z2285" s="336"/>
      <c r="AA2285" s="336"/>
      <c r="AB2285" s="336"/>
      <c r="AC2285" s="336"/>
    </row>
    <row r="2286" spans="4:29">
      <c r="D2286" s="336"/>
      <c r="G2286" s="336"/>
      <c r="H2286" s="336"/>
      <c r="I2286" s="336"/>
      <c r="J2286" s="336"/>
      <c r="K2286" s="336"/>
      <c r="L2286" s="336"/>
      <c r="M2286" s="336"/>
      <c r="N2286" s="336"/>
      <c r="S2286" s="336"/>
      <c r="V2286" s="336"/>
      <c r="W2286" s="336"/>
      <c r="X2286" s="336"/>
      <c r="Y2286" s="336"/>
      <c r="Z2286" s="336"/>
      <c r="AA2286" s="336"/>
      <c r="AB2286" s="336"/>
      <c r="AC2286" s="336"/>
    </row>
    <row r="2287" spans="4:29">
      <c r="D2287" s="336"/>
      <c r="G2287" s="336"/>
      <c r="H2287" s="336"/>
      <c r="I2287" s="336"/>
      <c r="J2287" s="336"/>
      <c r="K2287" s="336"/>
      <c r="L2287" s="336"/>
      <c r="M2287" s="336"/>
      <c r="N2287" s="336"/>
      <c r="S2287" s="336"/>
      <c r="V2287" s="336"/>
      <c r="W2287" s="336"/>
      <c r="X2287" s="336"/>
      <c r="Y2287" s="336"/>
      <c r="Z2287" s="336"/>
      <c r="AA2287" s="336"/>
      <c r="AB2287" s="336"/>
      <c r="AC2287" s="336"/>
    </row>
    <row r="2288" spans="4:29">
      <c r="D2288" s="336"/>
      <c r="G2288" s="336"/>
      <c r="H2288" s="336"/>
      <c r="I2288" s="336"/>
      <c r="J2288" s="336"/>
      <c r="K2288" s="336"/>
      <c r="L2288" s="336"/>
      <c r="M2288" s="336"/>
      <c r="N2288" s="336"/>
      <c r="S2288" s="336"/>
      <c r="V2288" s="336"/>
      <c r="W2288" s="336"/>
      <c r="X2288" s="336"/>
      <c r="Y2288" s="336"/>
      <c r="Z2288" s="336"/>
      <c r="AA2288" s="336"/>
      <c r="AB2288" s="336"/>
      <c r="AC2288" s="336"/>
    </row>
    <row r="2289" spans="4:29">
      <c r="D2289" s="336"/>
      <c r="G2289" s="336"/>
      <c r="H2289" s="336"/>
      <c r="I2289" s="336"/>
      <c r="J2289" s="336"/>
      <c r="K2289" s="336"/>
      <c r="L2289" s="336"/>
      <c r="M2289" s="336"/>
      <c r="N2289" s="336"/>
      <c r="S2289" s="336"/>
      <c r="V2289" s="336"/>
      <c r="W2289" s="336"/>
      <c r="X2289" s="336"/>
      <c r="Y2289" s="336"/>
      <c r="Z2289" s="336"/>
      <c r="AA2289" s="336"/>
      <c r="AB2289" s="336"/>
      <c r="AC2289" s="336"/>
    </row>
    <row r="2290" spans="4:29">
      <c r="D2290" s="336"/>
      <c r="G2290" s="336"/>
      <c r="H2290" s="336"/>
      <c r="I2290" s="336"/>
      <c r="J2290" s="336"/>
      <c r="K2290" s="336"/>
      <c r="L2290" s="336"/>
      <c r="M2290" s="336"/>
      <c r="N2290" s="336"/>
      <c r="S2290" s="336"/>
      <c r="V2290" s="336"/>
      <c r="W2290" s="336"/>
      <c r="X2290" s="336"/>
      <c r="Y2290" s="336"/>
      <c r="Z2290" s="336"/>
      <c r="AA2290" s="336"/>
      <c r="AB2290" s="336"/>
      <c r="AC2290" s="336"/>
    </row>
    <row r="2291" spans="4:29">
      <c r="D2291" s="336"/>
      <c r="G2291" s="336"/>
      <c r="H2291" s="336"/>
      <c r="I2291" s="336"/>
      <c r="J2291" s="336"/>
      <c r="K2291" s="336"/>
      <c r="L2291" s="336"/>
      <c r="M2291" s="336"/>
      <c r="N2291" s="336"/>
      <c r="S2291" s="336"/>
      <c r="V2291" s="336"/>
      <c r="W2291" s="336"/>
      <c r="X2291" s="336"/>
      <c r="Y2291" s="336"/>
      <c r="Z2291" s="336"/>
      <c r="AA2291" s="336"/>
      <c r="AB2291" s="336"/>
      <c r="AC2291" s="336"/>
    </row>
    <row r="2292" spans="4:29">
      <c r="D2292" s="336"/>
      <c r="G2292" s="336"/>
      <c r="H2292" s="336"/>
      <c r="I2292" s="336"/>
      <c r="J2292" s="336"/>
      <c r="K2292" s="336"/>
      <c r="L2292" s="336"/>
      <c r="M2292" s="336"/>
      <c r="N2292" s="336"/>
      <c r="S2292" s="336"/>
      <c r="V2292" s="336"/>
      <c r="W2292" s="336"/>
      <c r="X2292" s="336"/>
      <c r="Y2292" s="336"/>
      <c r="Z2292" s="336"/>
      <c r="AA2292" s="336"/>
      <c r="AB2292" s="336"/>
      <c r="AC2292" s="336"/>
    </row>
    <row r="2293" spans="4:29">
      <c r="D2293" s="336"/>
      <c r="G2293" s="336"/>
      <c r="H2293" s="336"/>
      <c r="I2293" s="336"/>
      <c r="J2293" s="336"/>
      <c r="K2293" s="336"/>
      <c r="L2293" s="336"/>
      <c r="M2293" s="336"/>
      <c r="N2293" s="336"/>
      <c r="S2293" s="336"/>
      <c r="V2293" s="336"/>
      <c r="W2293" s="336"/>
      <c r="X2293" s="336"/>
      <c r="Y2293" s="336"/>
      <c r="Z2293" s="336"/>
      <c r="AA2293" s="336"/>
      <c r="AB2293" s="336"/>
      <c r="AC2293" s="336"/>
    </row>
    <row r="2294" spans="4:29">
      <c r="D2294" s="336"/>
      <c r="G2294" s="336"/>
      <c r="H2294" s="336"/>
      <c r="I2294" s="336"/>
      <c r="J2294" s="336"/>
      <c r="K2294" s="336"/>
      <c r="L2294" s="336"/>
      <c r="M2294" s="336"/>
      <c r="N2294" s="336"/>
      <c r="S2294" s="336"/>
      <c r="V2294" s="336"/>
      <c r="W2294" s="336"/>
      <c r="X2294" s="336"/>
      <c r="Y2294" s="336"/>
      <c r="Z2294" s="336"/>
      <c r="AA2294" s="336"/>
      <c r="AB2294" s="336"/>
      <c r="AC2294" s="336"/>
    </row>
    <row r="2295" spans="4:29">
      <c r="D2295" s="336"/>
      <c r="G2295" s="336"/>
      <c r="H2295" s="336"/>
      <c r="I2295" s="336"/>
      <c r="J2295" s="336"/>
      <c r="K2295" s="336"/>
      <c r="L2295" s="336"/>
      <c r="M2295" s="336"/>
      <c r="N2295" s="336"/>
      <c r="S2295" s="336"/>
      <c r="V2295" s="336"/>
      <c r="W2295" s="336"/>
      <c r="X2295" s="336"/>
      <c r="Y2295" s="336"/>
      <c r="Z2295" s="336"/>
      <c r="AA2295" s="336"/>
      <c r="AB2295" s="336"/>
      <c r="AC2295" s="336"/>
    </row>
    <row r="2296" spans="4:29">
      <c r="D2296" s="336"/>
      <c r="G2296" s="336"/>
      <c r="H2296" s="336"/>
      <c r="I2296" s="336"/>
      <c r="J2296" s="336"/>
      <c r="K2296" s="336"/>
      <c r="L2296" s="336"/>
      <c r="M2296" s="336"/>
      <c r="N2296" s="336"/>
      <c r="S2296" s="336"/>
      <c r="V2296" s="336"/>
      <c r="W2296" s="336"/>
      <c r="X2296" s="336"/>
      <c r="Y2296" s="336"/>
      <c r="Z2296" s="336"/>
      <c r="AA2296" s="336"/>
      <c r="AB2296" s="336"/>
      <c r="AC2296" s="336"/>
    </row>
    <row r="2297" spans="4:29">
      <c r="D2297" s="336"/>
      <c r="G2297" s="336"/>
      <c r="H2297" s="336"/>
      <c r="I2297" s="336"/>
      <c r="J2297" s="336"/>
      <c r="K2297" s="336"/>
      <c r="L2297" s="336"/>
      <c r="M2297" s="336"/>
      <c r="N2297" s="336"/>
      <c r="S2297" s="336"/>
      <c r="V2297" s="336"/>
      <c r="W2297" s="336"/>
      <c r="X2297" s="336"/>
      <c r="Y2297" s="336"/>
      <c r="Z2297" s="336"/>
      <c r="AA2297" s="336"/>
      <c r="AB2297" s="336"/>
      <c r="AC2297" s="336"/>
    </row>
    <row r="2298" spans="4:29">
      <c r="D2298" s="336"/>
      <c r="G2298" s="336"/>
      <c r="H2298" s="336"/>
      <c r="I2298" s="336"/>
      <c r="J2298" s="336"/>
      <c r="K2298" s="336"/>
      <c r="L2298" s="336"/>
      <c r="M2298" s="336"/>
      <c r="N2298" s="336"/>
      <c r="S2298" s="336"/>
      <c r="V2298" s="336"/>
      <c r="W2298" s="336"/>
      <c r="X2298" s="336"/>
      <c r="Y2298" s="336"/>
      <c r="Z2298" s="336"/>
      <c r="AA2298" s="336"/>
      <c r="AB2298" s="336"/>
      <c r="AC2298" s="336"/>
    </row>
    <row r="2299" spans="4:29">
      <c r="D2299" s="336"/>
      <c r="G2299" s="336"/>
      <c r="H2299" s="336"/>
      <c r="I2299" s="336"/>
      <c r="J2299" s="336"/>
      <c r="K2299" s="336"/>
      <c r="L2299" s="336"/>
      <c r="M2299" s="336"/>
      <c r="N2299" s="336"/>
      <c r="S2299" s="336"/>
      <c r="V2299" s="336"/>
      <c r="W2299" s="336"/>
      <c r="X2299" s="336"/>
      <c r="Y2299" s="336"/>
      <c r="Z2299" s="336"/>
      <c r="AA2299" s="336"/>
      <c r="AB2299" s="336"/>
      <c r="AC2299" s="336"/>
    </row>
    <row r="2300" spans="4:29">
      <c r="D2300" s="336"/>
      <c r="G2300" s="336"/>
      <c r="H2300" s="336"/>
      <c r="I2300" s="336"/>
      <c r="J2300" s="336"/>
      <c r="K2300" s="336"/>
      <c r="L2300" s="336"/>
      <c r="M2300" s="336"/>
      <c r="N2300" s="336"/>
      <c r="S2300" s="336"/>
      <c r="V2300" s="336"/>
      <c r="W2300" s="336"/>
      <c r="X2300" s="336"/>
      <c r="Y2300" s="336"/>
      <c r="Z2300" s="336"/>
      <c r="AA2300" s="336"/>
      <c r="AB2300" s="336"/>
      <c r="AC2300" s="336"/>
    </row>
    <row r="2301" spans="4:29">
      <c r="D2301" s="336"/>
      <c r="G2301" s="336"/>
      <c r="H2301" s="336"/>
      <c r="I2301" s="336"/>
      <c r="J2301" s="336"/>
      <c r="K2301" s="336"/>
      <c r="L2301" s="336"/>
      <c r="M2301" s="336"/>
      <c r="N2301" s="336"/>
      <c r="S2301" s="336"/>
      <c r="V2301" s="336"/>
      <c r="W2301" s="336"/>
      <c r="X2301" s="336"/>
      <c r="Y2301" s="336"/>
      <c r="Z2301" s="336"/>
      <c r="AA2301" s="336"/>
      <c r="AB2301" s="336"/>
      <c r="AC2301" s="336"/>
    </row>
    <row r="2302" spans="4:29">
      <c r="D2302" s="336"/>
      <c r="G2302" s="336"/>
      <c r="H2302" s="336"/>
      <c r="I2302" s="336"/>
      <c r="J2302" s="336"/>
      <c r="K2302" s="336"/>
      <c r="L2302" s="336"/>
      <c r="M2302" s="336"/>
      <c r="N2302" s="336"/>
      <c r="S2302" s="336"/>
      <c r="V2302" s="336"/>
      <c r="W2302" s="336"/>
      <c r="X2302" s="336"/>
      <c r="Y2302" s="336"/>
      <c r="Z2302" s="336"/>
      <c r="AA2302" s="336"/>
      <c r="AB2302" s="336"/>
      <c r="AC2302" s="336"/>
    </row>
    <row r="2303" spans="4:29">
      <c r="D2303" s="336"/>
      <c r="G2303" s="336"/>
      <c r="H2303" s="336"/>
      <c r="I2303" s="336"/>
      <c r="J2303" s="336"/>
      <c r="K2303" s="336"/>
      <c r="L2303" s="336"/>
      <c r="M2303" s="336"/>
      <c r="N2303" s="336"/>
      <c r="S2303" s="336"/>
      <c r="V2303" s="336"/>
      <c r="W2303" s="336"/>
      <c r="X2303" s="336"/>
      <c r="Y2303" s="336"/>
      <c r="Z2303" s="336"/>
      <c r="AA2303" s="336"/>
      <c r="AB2303" s="336"/>
      <c r="AC2303" s="336"/>
    </row>
    <row r="2304" spans="4:29">
      <c r="D2304" s="336"/>
      <c r="G2304" s="336"/>
      <c r="H2304" s="336"/>
      <c r="I2304" s="336"/>
      <c r="J2304" s="336"/>
      <c r="K2304" s="336"/>
      <c r="L2304" s="336"/>
      <c r="M2304" s="336"/>
      <c r="N2304" s="336"/>
      <c r="S2304" s="336"/>
      <c r="V2304" s="336"/>
      <c r="W2304" s="336"/>
      <c r="X2304" s="336"/>
      <c r="Y2304" s="336"/>
      <c r="Z2304" s="336"/>
      <c r="AA2304" s="336"/>
      <c r="AB2304" s="336"/>
      <c r="AC2304" s="336"/>
    </row>
    <row r="2305" spans="4:29">
      <c r="D2305" s="336"/>
      <c r="G2305" s="336"/>
      <c r="H2305" s="336"/>
      <c r="I2305" s="336"/>
      <c r="J2305" s="336"/>
      <c r="K2305" s="336"/>
      <c r="L2305" s="336"/>
      <c r="M2305" s="336"/>
      <c r="N2305" s="336"/>
      <c r="S2305" s="336"/>
      <c r="V2305" s="336"/>
      <c r="W2305" s="336"/>
      <c r="X2305" s="336"/>
      <c r="Y2305" s="336"/>
      <c r="Z2305" s="336"/>
      <c r="AA2305" s="336"/>
      <c r="AB2305" s="336"/>
      <c r="AC2305" s="336"/>
    </row>
    <row r="2306" spans="4:29">
      <c r="D2306" s="336"/>
      <c r="G2306" s="336"/>
      <c r="H2306" s="336"/>
      <c r="I2306" s="336"/>
      <c r="J2306" s="336"/>
      <c r="K2306" s="336"/>
      <c r="L2306" s="336"/>
      <c r="M2306" s="336"/>
      <c r="N2306" s="336"/>
      <c r="S2306" s="336"/>
      <c r="V2306" s="336"/>
      <c r="W2306" s="336"/>
      <c r="X2306" s="336"/>
      <c r="Y2306" s="336"/>
      <c r="Z2306" s="336"/>
      <c r="AA2306" s="336"/>
      <c r="AB2306" s="336"/>
      <c r="AC2306" s="336"/>
    </row>
    <row r="2307" spans="4:29">
      <c r="D2307" s="336"/>
      <c r="G2307" s="336"/>
      <c r="H2307" s="336"/>
      <c r="I2307" s="336"/>
      <c r="J2307" s="336"/>
      <c r="K2307" s="336"/>
      <c r="L2307" s="336"/>
      <c r="M2307" s="336"/>
      <c r="N2307" s="336"/>
      <c r="S2307" s="336"/>
      <c r="V2307" s="336"/>
      <c r="W2307" s="336"/>
      <c r="X2307" s="336"/>
      <c r="Y2307" s="336"/>
      <c r="Z2307" s="336"/>
      <c r="AA2307" s="336"/>
      <c r="AB2307" s="336"/>
      <c r="AC2307" s="336"/>
    </row>
    <row r="2308" spans="4:29">
      <c r="D2308" s="336"/>
      <c r="G2308" s="336"/>
      <c r="H2308" s="336"/>
      <c r="I2308" s="336"/>
      <c r="J2308" s="336"/>
      <c r="K2308" s="336"/>
      <c r="L2308" s="336"/>
      <c r="M2308" s="336"/>
      <c r="N2308" s="336"/>
      <c r="S2308" s="336"/>
      <c r="V2308" s="336"/>
      <c r="W2308" s="336"/>
      <c r="X2308" s="336"/>
      <c r="Y2308" s="336"/>
      <c r="Z2308" s="336"/>
      <c r="AA2308" s="336"/>
      <c r="AB2308" s="336"/>
      <c r="AC2308" s="336"/>
    </row>
    <row r="2309" spans="4:29">
      <c r="D2309" s="336"/>
      <c r="G2309" s="336"/>
      <c r="H2309" s="336"/>
      <c r="I2309" s="336"/>
      <c r="J2309" s="336"/>
      <c r="K2309" s="336"/>
      <c r="L2309" s="336"/>
      <c r="M2309" s="336"/>
      <c r="N2309" s="336"/>
      <c r="S2309" s="336"/>
      <c r="V2309" s="336"/>
      <c r="W2309" s="336"/>
      <c r="X2309" s="336"/>
      <c r="Y2309" s="336"/>
      <c r="Z2309" s="336"/>
      <c r="AA2309" s="336"/>
      <c r="AB2309" s="336"/>
      <c r="AC2309" s="336"/>
    </row>
    <row r="2310" spans="4:29">
      <c r="D2310" s="336"/>
      <c r="G2310" s="336"/>
      <c r="H2310" s="336"/>
      <c r="I2310" s="336"/>
      <c r="J2310" s="336"/>
      <c r="K2310" s="336"/>
      <c r="L2310" s="336"/>
      <c r="M2310" s="336"/>
      <c r="N2310" s="336"/>
      <c r="S2310" s="336"/>
      <c r="V2310" s="336"/>
      <c r="W2310" s="336"/>
      <c r="X2310" s="336"/>
      <c r="Y2310" s="336"/>
      <c r="Z2310" s="336"/>
      <c r="AA2310" s="336"/>
      <c r="AB2310" s="336"/>
      <c r="AC2310" s="336"/>
    </row>
    <row r="2311" spans="4:29">
      <c r="D2311" s="336"/>
      <c r="G2311" s="336"/>
      <c r="H2311" s="336"/>
      <c r="I2311" s="336"/>
      <c r="J2311" s="336"/>
      <c r="K2311" s="336"/>
      <c r="L2311" s="336"/>
      <c r="M2311" s="336"/>
      <c r="N2311" s="336"/>
      <c r="S2311" s="336"/>
      <c r="V2311" s="336"/>
      <c r="W2311" s="336"/>
      <c r="X2311" s="336"/>
      <c r="Y2311" s="336"/>
      <c r="Z2311" s="336"/>
      <c r="AA2311" s="336"/>
      <c r="AB2311" s="336"/>
      <c r="AC2311" s="336"/>
    </row>
    <row r="2312" spans="4:29">
      <c r="D2312" s="336"/>
      <c r="G2312" s="336"/>
      <c r="H2312" s="336"/>
      <c r="I2312" s="336"/>
      <c r="J2312" s="336"/>
      <c r="K2312" s="336"/>
      <c r="L2312" s="336"/>
      <c r="M2312" s="336"/>
      <c r="N2312" s="336"/>
      <c r="S2312" s="336"/>
      <c r="V2312" s="336"/>
      <c r="W2312" s="336"/>
      <c r="X2312" s="336"/>
      <c r="Y2312" s="336"/>
      <c r="Z2312" s="336"/>
      <c r="AA2312" s="336"/>
      <c r="AB2312" s="336"/>
      <c r="AC2312" s="336"/>
    </row>
    <row r="2313" spans="4:29">
      <c r="D2313" s="336"/>
      <c r="G2313" s="336"/>
      <c r="H2313" s="336"/>
      <c r="I2313" s="336"/>
      <c r="J2313" s="336"/>
      <c r="K2313" s="336"/>
      <c r="L2313" s="336"/>
      <c r="M2313" s="336"/>
      <c r="N2313" s="336"/>
      <c r="S2313" s="336"/>
      <c r="V2313" s="336"/>
      <c r="W2313" s="336"/>
      <c r="X2313" s="336"/>
      <c r="Y2313" s="336"/>
      <c r="Z2313" s="336"/>
      <c r="AA2313" s="336"/>
      <c r="AB2313" s="336"/>
      <c r="AC2313" s="336"/>
    </row>
    <row r="2314" spans="4:29">
      <c r="D2314" s="336"/>
      <c r="G2314" s="336"/>
      <c r="H2314" s="336"/>
      <c r="I2314" s="336"/>
      <c r="J2314" s="336"/>
      <c r="K2314" s="336"/>
      <c r="L2314" s="336"/>
      <c r="M2314" s="336"/>
      <c r="N2314" s="336"/>
      <c r="S2314" s="336"/>
      <c r="V2314" s="336"/>
      <c r="W2314" s="336"/>
      <c r="X2314" s="336"/>
      <c r="Y2314" s="336"/>
      <c r="Z2314" s="336"/>
      <c r="AA2314" s="336"/>
      <c r="AB2314" s="336"/>
      <c r="AC2314" s="336"/>
    </row>
    <row r="2315" spans="4:29">
      <c r="D2315" s="336"/>
      <c r="G2315" s="336"/>
      <c r="H2315" s="336"/>
      <c r="I2315" s="336"/>
      <c r="J2315" s="336"/>
      <c r="K2315" s="336"/>
      <c r="L2315" s="336"/>
      <c r="M2315" s="336"/>
      <c r="N2315" s="336"/>
      <c r="S2315" s="336"/>
      <c r="V2315" s="336"/>
      <c r="W2315" s="336"/>
      <c r="X2315" s="336"/>
      <c r="Y2315" s="336"/>
      <c r="Z2315" s="336"/>
      <c r="AA2315" s="336"/>
      <c r="AB2315" s="336"/>
      <c r="AC2315" s="336"/>
    </row>
    <row r="2316" spans="4:29">
      <c r="D2316" s="336"/>
      <c r="G2316" s="336"/>
      <c r="H2316" s="336"/>
      <c r="I2316" s="336"/>
      <c r="J2316" s="336"/>
      <c r="K2316" s="336"/>
      <c r="L2316" s="336"/>
      <c r="M2316" s="336"/>
      <c r="N2316" s="336"/>
      <c r="S2316" s="336"/>
      <c r="V2316" s="336"/>
      <c r="W2316" s="336"/>
      <c r="X2316" s="336"/>
      <c r="Y2316" s="336"/>
      <c r="Z2316" s="336"/>
      <c r="AA2316" s="336"/>
      <c r="AB2316" s="336"/>
      <c r="AC2316" s="336"/>
    </row>
    <row r="2317" spans="4:29">
      <c r="D2317" s="336"/>
      <c r="G2317" s="336"/>
      <c r="H2317" s="336"/>
      <c r="I2317" s="336"/>
      <c r="J2317" s="336"/>
      <c r="K2317" s="336"/>
      <c r="L2317" s="336"/>
      <c r="M2317" s="336"/>
      <c r="N2317" s="336"/>
      <c r="S2317" s="336"/>
      <c r="V2317" s="336"/>
      <c r="W2317" s="336"/>
      <c r="X2317" s="336"/>
      <c r="Y2317" s="336"/>
      <c r="Z2317" s="336"/>
      <c r="AA2317" s="336"/>
      <c r="AB2317" s="336"/>
      <c r="AC2317" s="336"/>
    </row>
    <row r="2318" spans="4:29">
      <c r="D2318" s="336"/>
      <c r="G2318" s="336"/>
      <c r="H2318" s="336"/>
      <c r="I2318" s="336"/>
      <c r="J2318" s="336"/>
      <c r="K2318" s="336"/>
      <c r="L2318" s="336"/>
      <c r="M2318" s="336"/>
      <c r="N2318" s="336"/>
      <c r="S2318" s="336"/>
      <c r="V2318" s="336"/>
      <c r="W2318" s="336"/>
      <c r="X2318" s="336"/>
      <c r="Y2318" s="336"/>
      <c r="Z2318" s="336"/>
      <c r="AA2318" s="336"/>
      <c r="AB2318" s="336"/>
      <c r="AC2318" s="336"/>
    </row>
    <row r="2319" spans="4:29">
      <c r="D2319" s="336"/>
      <c r="G2319" s="336"/>
      <c r="H2319" s="336"/>
      <c r="I2319" s="336"/>
      <c r="J2319" s="336"/>
      <c r="K2319" s="336"/>
      <c r="L2319" s="336"/>
      <c r="M2319" s="336"/>
      <c r="N2319" s="336"/>
      <c r="S2319" s="336"/>
      <c r="V2319" s="336"/>
      <c r="W2319" s="336"/>
      <c r="X2319" s="336"/>
      <c r="Y2319" s="336"/>
      <c r="Z2319" s="336"/>
      <c r="AA2319" s="336"/>
      <c r="AB2319" s="336"/>
      <c r="AC2319" s="336"/>
    </row>
    <row r="2320" spans="4:29">
      <c r="D2320" s="336"/>
      <c r="G2320" s="336"/>
      <c r="H2320" s="336"/>
      <c r="I2320" s="336"/>
      <c r="J2320" s="336"/>
      <c r="K2320" s="336"/>
      <c r="L2320" s="336"/>
      <c r="M2320" s="336"/>
      <c r="N2320" s="336"/>
      <c r="S2320" s="336"/>
      <c r="V2320" s="336"/>
      <c r="W2320" s="336"/>
      <c r="X2320" s="336"/>
      <c r="Y2320" s="336"/>
      <c r="Z2320" s="336"/>
      <c r="AA2320" s="336"/>
      <c r="AB2320" s="336"/>
      <c r="AC2320" s="336"/>
    </row>
    <row r="2321" spans="4:29">
      <c r="D2321" s="336"/>
      <c r="G2321" s="336"/>
      <c r="H2321" s="336"/>
      <c r="I2321" s="336"/>
      <c r="J2321" s="336"/>
      <c r="K2321" s="336"/>
      <c r="L2321" s="336"/>
      <c r="M2321" s="336"/>
      <c r="N2321" s="336"/>
      <c r="S2321" s="336"/>
      <c r="V2321" s="336"/>
      <c r="W2321" s="336"/>
      <c r="X2321" s="336"/>
      <c r="Y2321" s="336"/>
      <c r="Z2321" s="336"/>
      <c r="AA2321" s="336"/>
      <c r="AB2321" s="336"/>
      <c r="AC2321" s="336"/>
    </row>
    <row r="2322" spans="4:29">
      <c r="D2322" s="336"/>
      <c r="G2322" s="336"/>
      <c r="H2322" s="336"/>
      <c r="I2322" s="336"/>
      <c r="J2322" s="336"/>
      <c r="K2322" s="336"/>
      <c r="L2322" s="336"/>
      <c r="M2322" s="336"/>
      <c r="N2322" s="336"/>
      <c r="S2322" s="336"/>
      <c r="V2322" s="336"/>
      <c r="W2322" s="336"/>
      <c r="X2322" s="336"/>
      <c r="Y2322" s="336"/>
      <c r="Z2322" s="336"/>
      <c r="AA2322" s="336"/>
      <c r="AB2322" s="336"/>
      <c r="AC2322" s="336"/>
    </row>
    <row r="2323" spans="4:29">
      <c r="D2323" s="336"/>
      <c r="G2323" s="336"/>
      <c r="H2323" s="336"/>
      <c r="I2323" s="336"/>
      <c r="J2323" s="336"/>
      <c r="K2323" s="336"/>
      <c r="L2323" s="336"/>
      <c r="M2323" s="336"/>
      <c r="N2323" s="336"/>
      <c r="S2323" s="336"/>
      <c r="V2323" s="336"/>
      <c r="W2323" s="336"/>
      <c r="X2323" s="336"/>
      <c r="Y2323" s="336"/>
      <c r="Z2323" s="336"/>
      <c r="AA2323" s="336"/>
      <c r="AB2323" s="336"/>
      <c r="AC2323" s="336"/>
    </row>
    <row r="2324" spans="4:29">
      <c r="D2324" s="336"/>
      <c r="G2324" s="336"/>
      <c r="H2324" s="336"/>
      <c r="I2324" s="336"/>
      <c r="J2324" s="336"/>
      <c r="K2324" s="336"/>
      <c r="L2324" s="336"/>
      <c r="M2324" s="336"/>
      <c r="N2324" s="336"/>
      <c r="S2324" s="336"/>
      <c r="V2324" s="336"/>
      <c r="W2324" s="336"/>
      <c r="X2324" s="336"/>
      <c r="Y2324" s="336"/>
      <c r="Z2324" s="336"/>
      <c r="AA2324" s="336"/>
      <c r="AB2324" s="336"/>
      <c r="AC2324" s="336"/>
    </row>
    <row r="2325" spans="4:29">
      <c r="D2325" s="336"/>
      <c r="G2325" s="336"/>
      <c r="H2325" s="336"/>
      <c r="I2325" s="336"/>
      <c r="J2325" s="336"/>
      <c r="K2325" s="336"/>
      <c r="L2325" s="336"/>
      <c r="M2325" s="336"/>
      <c r="N2325" s="336"/>
      <c r="S2325" s="336"/>
      <c r="V2325" s="336"/>
      <c r="W2325" s="336"/>
      <c r="X2325" s="336"/>
      <c r="Y2325" s="336"/>
      <c r="Z2325" s="336"/>
      <c r="AA2325" s="336"/>
      <c r="AB2325" s="336"/>
      <c r="AC2325" s="336"/>
    </row>
    <row r="2326" spans="4:29">
      <c r="D2326" s="336"/>
      <c r="G2326" s="336"/>
      <c r="H2326" s="336"/>
      <c r="I2326" s="336"/>
      <c r="J2326" s="336"/>
      <c r="K2326" s="336"/>
      <c r="L2326" s="336"/>
      <c r="M2326" s="336"/>
      <c r="N2326" s="336"/>
      <c r="S2326" s="336"/>
      <c r="V2326" s="336"/>
      <c r="W2326" s="336"/>
      <c r="X2326" s="336"/>
      <c r="Y2326" s="336"/>
      <c r="Z2326" s="336"/>
      <c r="AA2326" s="336"/>
      <c r="AB2326" s="336"/>
      <c r="AC2326" s="336"/>
    </row>
    <row r="2327" spans="4:29">
      <c r="D2327" s="336"/>
      <c r="G2327" s="336"/>
      <c r="H2327" s="336"/>
      <c r="I2327" s="336"/>
      <c r="J2327" s="336"/>
      <c r="K2327" s="336"/>
      <c r="L2327" s="336"/>
      <c r="M2327" s="336"/>
      <c r="N2327" s="336"/>
      <c r="S2327" s="336"/>
      <c r="V2327" s="336"/>
      <c r="W2327" s="336"/>
      <c r="X2327" s="336"/>
      <c r="Y2327" s="336"/>
      <c r="Z2327" s="336"/>
      <c r="AA2327" s="336"/>
      <c r="AB2327" s="336"/>
      <c r="AC2327" s="336"/>
    </row>
    <row r="2328" spans="4:29">
      <c r="D2328" s="336"/>
      <c r="G2328" s="336"/>
      <c r="H2328" s="336"/>
      <c r="I2328" s="336"/>
      <c r="J2328" s="336"/>
      <c r="K2328" s="336"/>
      <c r="L2328" s="336"/>
      <c r="M2328" s="336"/>
      <c r="N2328" s="336"/>
      <c r="S2328" s="336"/>
      <c r="V2328" s="336"/>
      <c r="W2328" s="336"/>
      <c r="X2328" s="336"/>
      <c r="Y2328" s="336"/>
      <c r="Z2328" s="336"/>
      <c r="AA2328" s="336"/>
      <c r="AB2328" s="336"/>
      <c r="AC2328" s="336"/>
    </row>
    <row r="2329" spans="4:29">
      <c r="D2329" s="336"/>
      <c r="G2329" s="336"/>
      <c r="H2329" s="336"/>
      <c r="I2329" s="336"/>
      <c r="J2329" s="336"/>
      <c r="K2329" s="336"/>
      <c r="L2329" s="336"/>
      <c r="M2329" s="336"/>
      <c r="N2329" s="336"/>
      <c r="S2329" s="336"/>
      <c r="V2329" s="336"/>
      <c r="W2329" s="336"/>
      <c r="X2329" s="336"/>
      <c r="Y2329" s="336"/>
      <c r="Z2329" s="336"/>
      <c r="AA2329" s="336"/>
      <c r="AB2329" s="336"/>
      <c r="AC2329" s="336"/>
    </row>
    <row r="2330" spans="4:29">
      <c r="D2330" s="336"/>
      <c r="G2330" s="336"/>
      <c r="H2330" s="336"/>
      <c r="I2330" s="336"/>
      <c r="J2330" s="336"/>
      <c r="K2330" s="336"/>
      <c r="L2330" s="336"/>
      <c r="M2330" s="336"/>
      <c r="N2330" s="336"/>
      <c r="S2330" s="336"/>
      <c r="V2330" s="336"/>
      <c r="W2330" s="336"/>
      <c r="X2330" s="336"/>
      <c r="Y2330" s="336"/>
      <c r="Z2330" s="336"/>
      <c r="AA2330" s="336"/>
      <c r="AB2330" s="336"/>
      <c r="AC2330" s="336"/>
    </row>
    <row r="2331" spans="4:29">
      <c r="D2331" s="336"/>
      <c r="G2331" s="336"/>
      <c r="H2331" s="336"/>
      <c r="I2331" s="336"/>
      <c r="J2331" s="336"/>
      <c r="K2331" s="336"/>
      <c r="L2331" s="336"/>
      <c r="M2331" s="336"/>
      <c r="N2331" s="336"/>
      <c r="S2331" s="336"/>
      <c r="V2331" s="336"/>
      <c r="W2331" s="336"/>
      <c r="X2331" s="336"/>
      <c r="Y2331" s="336"/>
      <c r="Z2331" s="336"/>
      <c r="AA2331" s="336"/>
      <c r="AB2331" s="336"/>
      <c r="AC2331" s="336"/>
    </row>
    <row r="2332" spans="4:29">
      <c r="D2332" s="336"/>
      <c r="G2332" s="336"/>
      <c r="H2332" s="336"/>
      <c r="I2332" s="336"/>
      <c r="J2332" s="336"/>
      <c r="K2332" s="336"/>
      <c r="L2332" s="336"/>
      <c r="M2332" s="336"/>
      <c r="N2332" s="336"/>
      <c r="S2332" s="336"/>
      <c r="V2332" s="336"/>
      <c r="W2332" s="336"/>
      <c r="X2332" s="336"/>
      <c r="Y2332" s="336"/>
      <c r="Z2332" s="336"/>
      <c r="AA2332" s="336"/>
      <c r="AB2332" s="336"/>
      <c r="AC2332" s="336"/>
    </row>
    <row r="2333" spans="4:29">
      <c r="D2333" s="336"/>
      <c r="G2333" s="336"/>
      <c r="H2333" s="336"/>
      <c r="I2333" s="336"/>
      <c r="J2333" s="336"/>
      <c r="K2333" s="336"/>
      <c r="L2333" s="336"/>
      <c r="M2333" s="336"/>
      <c r="N2333" s="336"/>
      <c r="S2333" s="336"/>
      <c r="V2333" s="336"/>
      <c r="W2333" s="336"/>
      <c r="X2333" s="336"/>
      <c r="Y2333" s="336"/>
      <c r="Z2333" s="336"/>
      <c r="AA2333" s="336"/>
      <c r="AB2333" s="336"/>
      <c r="AC2333" s="336"/>
    </row>
    <row r="2334" spans="4:29">
      <c r="D2334" s="336"/>
      <c r="G2334" s="336"/>
      <c r="H2334" s="336"/>
      <c r="I2334" s="336"/>
      <c r="J2334" s="336"/>
      <c r="K2334" s="336"/>
      <c r="L2334" s="336"/>
      <c r="M2334" s="336"/>
      <c r="N2334" s="336"/>
      <c r="S2334" s="336"/>
      <c r="V2334" s="336"/>
      <c r="W2334" s="336"/>
      <c r="X2334" s="336"/>
      <c r="Y2334" s="336"/>
      <c r="Z2334" s="336"/>
      <c r="AA2334" s="336"/>
      <c r="AB2334" s="336"/>
      <c r="AC2334" s="336"/>
    </row>
    <row r="2335" spans="4:29">
      <c r="D2335" s="336"/>
      <c r="G2335" s="336"/>
      <c r="H2335" s="336"/>
      <c r="I2335" s="336"/>
      <c r="J2335" s="336"/>
      <c r="K2335" s="336"/>
      <c r="L2335" s="336"/>
      <c r="M2335" s="336"/>
      <c r="N2335" s="336"/>
      <c r="S2335" s="336"/>
      <c r="V2335" s="336"/>
      <c r="W2335" s="336"/>
      <c r="X2335" s="336"/>
      <c r="Y2335" s="336"/>
      <c r="Z2335" s="336"/>
      <c r="AA2335" s="336"/>
      <c r="AB2335" s="336"/>
      <c r="AC2335" s="336"/>
    </row>
    <row r="2336" spans="4:29">
      <c r="D2336" s="336"/>
      <c r="G2336" s="336"/>
      <c r="H2336" s="336"/>
      <c r="I2336" s="336"/>
      <c r="J2336" s="336"/>
      <c r="K2336" s="336"/>
      <c r="L2336" s="336"/>
      <c r="M2336" s="336"/>
      <c r="N2336" s="336"/>
      <c r="S2336" s="336"/>
      <c r="V2336" s="336"/>
      <c r="W2336" s="336"/>
      <c r="X2336" s="336"/>
      <c r="Y2336" s="336"/>
      <c r="Z2336" s="336"/>
      <c r="AA2336" s="336"/>
      <c r="AB2336" s="336"/>
      <c r="AC2336" s="336"/>
    </row>
    <row r="2337" spans="4:29">
      <c r="D2337" s="336"/>
      <c r="G2337" s="336"/>
      <c r="H2337" s="336"/>
      <c r="I2337" s="336"/>
      <c r="J2337" s="336"/>
      <c r="K2337" s="336"/>
      <c r="L2337" s="336"/>
      <c r="M2337" s="336"/>
      <c r="N2337" s="336"/>
      <c r="S2337" s="336"/>
      <c r="V2337" s="336"/>
      <c r="W2337" s="336"/>
      <c r="X2337" s="336"/>
      <c r="Y2337" s="336"/>
      <c r="Z2337" s="336"/>
      <c r="AA2337" s="336"/>
      <c r="AB2337" s="336"/>
      <c r="AC2337" s="336"/>
    </row>
    <row r="2338" spans="4:29">
      <c r="D2338" s="336"/>
      <c r="G2338" s="336"/>
      <c r="H2338" s="336"/>
      <c r="I2338" s="336"/>
      <c r="J2338" s="336"/>
      <c r="K2338" s="336"/>
      <c r="L2338" s="336"/>
      <c r="M2338" s="336"/>
      <c r="N2338" s="336"/>
      <c r="S2338" s="336"/>
      <c r="V2338" s="336"/>
      <c r="W2338" s="336"/>
      <c r="X2338" s="336"/>
      <c r="Y2338" s="336"/>
      <c r="Z2338" s="336"/>
      <c r="AA2338" s="336"/>
      <c r="AB2338" s="336"/>
      <c r="AC2338" s="336"/>
    </row>
    <row r="2339" spans="4:29">
      <c r="D2339" s="336"/>
      <c r="G2339" s="336"/>
      <c r="H2339" s="336"/>
      <c r="I2339" s="336"/>
      <c r="J2339" s="336"/>
      <c r="K2339" s="336"/>
      <c r="L2339" s="336"/>
      <c r="M2339" s="336"/>
      <c r="N2339" s="336"/>
      <c r="S2339" s="336"/>
      <c r="V2339" s="336"/>
      <c r="W2339" s="336"/>
      <c r="X2339" s="336"/>
      <c r="Y2339" s="336"/>
      <c r="Z2339" s="336"/>
      <c r="AA2339" s="336"/>
      <c r="AB2339" s="336"/>
      <c r="AC2339" s="336"/>
    </row>
    <row r="2340" spans="4:29">
      <c r="D2340" s="336"/>
      <c r="G2340" s="336"/>
      <c r="H2340" s="336"/>
      <c r="I2340" s="336"/>
      <c r="J2340" s="336"/>
      <c r="K2340" s="336"/>
      <c r="L2340" s="336"/>
      <c r="M2340" s="336"/>
      <c r="N2340" s="336"/>
      <c r="S2340" s="336"/>
      <c r="V2340" s="336"/>
      <c r="W2340" s="336"/>
      <c r="X2340" s="336"/>
      <c r="Y2340" s="336"/>
      <c r="Z2340" s="336"/>
      <c r="AA2340" s="336"/>
      <c r="AB2340" s="336"/>
      <c r="AC2340" s="336"/>
    </row>
    <row r="2341" spans="4:29">
      <c r="D2341" s="336"/>
      <c r="G2341" s="336"/>
      <c r="H2341" s="336"/>
      <c r="I2341" s="336"/>
      <c r="J2341" s="336"/>
      <c r="K2341" s="336"/>
      <c r="L2341" s="336"/>
      <c r="M2341" s="336"/>
      <c r="N2341" s="336"/>
      <c r="S2341" s="336"/>
      <c r="V2341" s="336"/>
      <c r="W2341" s="336"/>
      <c r="X2341" s="336"/>
      <c r="Y2341" s="336"/>
      <c r="Z2341" s="336"/>
      <c r="AA2341" s="336"/>
      <c r="AB2341" s="336"/>
      <c r="AC2341" s="336"/>
    </row>
    <row r="2342" spans="4:29">
      <c r="D2342" s="336"/>
      <c r="G2342" s="336"/>
      <c r="H2342" s="336"/>
      <c r="I2342" s="336"/>
      <c r="J2342" s="336"/>
      <c r="K2342" s="336"/>
      <c r="L2342" s="336"/>
      <c r="M2342" s="336"/>
      <c r="N2342" s="336"/>
      <c r="S2342" s="336"/>
      <c r="V2342" s="336"/>
      <c r="W2342" s="336"/>
      <c r="X2342" s="336"/>
      <c r="Y2342" s="336"/>
      <c r="Z2342" s="336"/>
      <c r="AA2342" s="336"/>
      <c r="AB2342" s="336"/>
      <c r="AC2342" s="336"/>
    </row>
    <row r="2343" spans="4:29">
      <c r="D2343" s="336"/>
      <c r="G2343" s="336"/>
      <c r="H2343" s="336"/>
      <c r="I2343" s="336"/>
      <c r="J2343" s="336"/>
      <c r="K2343" s="336"/>
      <c r="L2343" s="336"/>
      <c r="M2343" s="336"/>
      <c r="N2343" s="336"/>
      <c r="S2343" s="336"/>
      <c r="V2343" s="336"/>
      <c r="W2343" s="336"/>
      <c r="X2343" s="336"/>
      <c r="Y2343" s="336"/>
      <c r="Z2343" s="336"/>
      <c r="AA2343" s="336"/>
      <c r="AB2343" s="336"/>
      <c r="AC2343" s="336"/>
    </row>
    <row r="2344" spans="4:29">
      <c r="D2344" s="336"/>
      <c r="G2344" s="336"/>
      <c r="H2344" s="336"/>
      <c r="I2344" s="336"/>
      <c r="J2344" s="336"/>
      <c r="K2344" s="336"/>
      <c r="L2344" s="336"/>
      <c r="M2344" s="336"/>
      <c r="N2344" s="336"/>
      <c r="S2344" s="336"/>
      <c r="V2344" s="336"/>
      <c r="W2344" s="336"/>
      <c r="X2344" s="336"/>
      <c r="Y2344" s="336"/>
      <c r="Z2344" s="336"/>
      <c r="AA2344" s="336"/>
      <c r="AB2344" s="336"/>
      <c r="AC2344" s="336"/>
    </row>
    <row r="2345" spans="4:29">
      <c r="D2345" s="336"/>
      <c r="G2345" s="336"/>
      <c r="H2345" s="336"/>
      <c r="I2345" s="336"/>
      <c r="J2345" s="336"/>
      <c r="K2345" s="336"/>
      <c r="L2345" s="336"/>
      <c r="M2345" s="336"/>
      <c r="N2345" s="336"/>
      <c r="S2345" s="336"/>
      <c r="V2345" s="336"/>
      <c r="W2345" s="336"/>
      <c r="X2345" s="336"/>
      <c r="Y2345" s="336"/>
      <c r="Z2345" s="336"/>
      <c r="AA2345" s="336"/>
      <c r="AB2345" s="336"/>
      <c r="AC2345" s="336"/>
    </row>
    <row r="2346" spans="4:29">
      <c r="D2346" s="336"/>
      <c r="G2346" s="336"/>
      <c r="H2346" s="336"/>
      <c r="I2346" s="336"/>
      <c r="J2346" s="336"/>
      <c r="K2346" s="336"/>
      <c r="L2346" s="336"/>
      <c r="M2346" s="336"/>
      <c r="N2346" s="336"/>
      <c r="S2346" s="336"/>
      <c r="V2346" s="336"/>
      <c r="W2346" s="336"/>
      <c r="X2346" s="336"/>
      <c r="Y2346" s="336"/>
      <c r="Z2346" s="336"/>
      <c r="AA2346" s="336"/>
      <c r="AB2346" s="336"/>
      <c r="AC2346" s="336"/>
    </row>
    <row r="2347" spans="4:29">
      <c r="D2347" s="336"/>
      <c r="G2347" s="336"/>
      <c r="H2347" s="336"/>
      <c r="I2347" s="336"/>
      <c r="J2347" s="336"/>
      <c r="K2347" s="336"/>
      <c r="L2347" s="336"/>
      <c r="M2347" s="336"/>
      <c r="N2347" s="336"/>
      <c r="S2347" s="336"/>
      <c r="V2347" s="336"/>
      <c r="W2347" s="336"/>
      <c r="X2347" s="336"/>
      <c r="Y2347" s="336"/>
      <c r="Z2347" s="336"/>
      <c r="AA2347" s="336"/>
      <c r="AB2347" s="336"/>
      <c r="AC2347" s="336"/>
    </row>
    <row r="2348" spans="4:29">
      <c r="D2348" s="336"/>
      <c r="G2348" s="336"/>
      <c r="H2348" s="336"/>
      <c r="I2348" s="336"/>
      <c r="J2348" s="336"/>
      <c r="K2348" s="336"/>
      <c r="L2348" s="336"/>
      <c r="M2348" s="336"/>
      <c r="N2348" s="336"/>
      <c r="S2348" s="336"/>
      <c r="V2348" s="336"/>
      <c r="W2348" s="336"/>
      <c r="X2348" s="336"/>
      <c r="Y2348" s="336"/>
      <c r="Z2348" s="336"/>
      <c r="AA2348" s="336"/>
      <c r="AB2348" s="336"/>
      <c r="AC2348" s="336"/>
    </row>
    <row r="2349" spans="4:29">
      <c r="D2349" s="336"/>
      <c r="G2349" s="336"/>
      <c r="H2349" s="336"/>
      <c r="I2349" s="336"/>
      <c r="J2349" s="336"/>
      <c r="K2349" s="336"/>
      <c r="L2349" s="336"/>
      <c r="M2349" s="336"/>
      <c r="N2349" s="336"/>
      <c r="S2349" s="336"/>
      <c r="V2349" s="336"/>
      <c r="W2349" s="336"/>
      <c r="X2349" s="336"/>
      <c r="Y2349" s="336"/>
      <c r="Z2349" s="336"/>
      <c r="AA2349" s="336"/>
      <c r="AB2349" s="336"/>
      <c r="AC2349" s="336"/>
    </row>
    <row r="2350" spans="4:29">
      <c r="D2350" s="336"/>
      <c r="G2350" s="336"/>
      <c r="H2350" s="336"/>
      <c r="I2350" s="336"/>
      <c r="J2350" s="336"/>
      <c r="K2350" s="336"/>
      <c r="L2350" s="336"/>
      <c r="M2350" s="336"/>
      <c r="N2350" s="336"/>
      <c r="S2350" s="336"/>
      <c r="V2350" s="336"/>
      <c r="W2350" s="336"/>
      <c r="X2350" s="336"/>
      <c r="Y2350" s="336"/>
      <c r="Z2350" s="336"/>
      <c r="AA2350" s="336"/>
      <c r="AB2350" s="336"/>
      <c r="AC2350" s="336"/>
    </row>
    <row r="2351" spans="4:29">
      <c r="D2351" s="336"/>
      <c r="G2351" s="336"/>
      <c r="H2351" s="336"/>
      <c r="I2351" s="336"/>
      <c r="J2351" s="336"/>
      <c r="K2351" s="336"/>
      <c r="L2351" s="336"/>
      <c r="M2351" s="336"/>
      <c r="N2351" s="336"/>
      <c r="S2351" s="336"/>
      <c r="V2351" s="336"/>
      <c r="W2351" s="336"/>
      <c r="X2351" s="336"/>
      <c r="Y2351" s="336"/>
      <c r="Z2351" s="336"/>
      <c r="AA2351" s="336"/>
      <c r="AB2351" s="336"/>
      <c r="AC2351" s="336"/>
    </row>
    <row r="2352" spans="4:29">
      <c r="D2352" s="336"/>
      <c r="G2352" s="336"/>
      <c r="H2352" s="336"/>
      <c r="I2352" s="336"/>
      <c r="J2352" s="336"/>
      <c r="K2352" s="336"/>
      <c r="L2352" s="336"/>
      <c r="M2352" s="336"/>
      <c r="N2352" s="336"/>
      <c r="S2352" s="336"/>
      <c r="V2352" s="336"/>
      <c r="W2352" s="336"/>
      <c r="X2352" s="336"/>
      <c r="Y2352" s="336"/>
      <c r="Z2352" s="336"/>
      <c r="AA2352" s="336"/>
      <c r="AB2352" s="336"/>
      <c r="AC2352" s="336"/>
    </row>
    <row r="2353" spans="4:29">
      <c r="D2353" s="336"/>
      <c r="G2353" s="336"/>
      <c r="H2353" s="336"/>
      <c r="I2353" s="336"/>
      <c r="J2353" s="336"/>
      <c r="K2353" s="336"/>
      <c r="L2353" s="336"/>
      <c r="M2353" s="336"/>
      <c r="N2353" s="336"/>
      <c r="S2353" s="336"/>
      <c r="V2353" s="336"/>
      <c r="W2353" s="336"/>
      <c r="X2353" s="336"/>
      <c r="Y2353" s="336"/>
      <c r="Z2353" s="336"/>
      <c r="AA2353" s="336"/>
      <c r="AB2353" s="336"/>
      <c r="AC2353" s="336"/>
    </row>
    <row r="2354" spans="4:29">
      <c r="D2354" s="336"/>
      <c r="G2354" s="336"/>
      <c r="H2354" s="336"/>
      <c r="I2354" s="336"/>
      <c r="J2354" s="336"/>
      <c r="K2354" s="336"/>
      <c r="L2354" s="336"/>
      <c r="M2354" s="336"/>
      <c r="N2354" s="336"/>
      <c r="S2354" s="336"/>
      <c r="V2354" s="336"/>
      <c r="W2354" s="336"/>
      <c r="X2354" s="336"/>
      <c r="Y2354" s="336"/>
      <c r="Z2354" s="336"/>
      <c r="AA2354" s="336"/>
      <c r="AB2354" s="336"/>
      <c r="AC2354" s="336"/>
    </row>
    <row r="2355" spans="4:29">
      <c r="D2355" s="336"/>
      <c r="G2355" s="336"/>
      <c r="H2355" s="336"/>
      <c r="I2355" s="336"/>
      <c r="J2355" s="336"/>
      <c r="K2355" s="336"/>
      <c r="L2355" s="336"/>
      <c r="M2355" s="336"/>
      <c r="N2355" s="336"/>
      <c r="S2355" s="336"/>
      <c r="V2355" s="336"/>
      <c r="W2355" s="336"/>
      <c r="X2355" s="336"/>
      <c r="Y2355" s="336"/>
      <c r="Z2355" s="336"/>
      <c r="AA2355" s="336"/>
      <c r="AB2355" s="336"/>
      <c r="AC2355" s="336"/>
    </row>
    <row r="2356" spans="4:29">
      <c r="D2356" s="336"/>
      <c r="G2356" s="336"/>
      <c r="H2356" s="336"/>
      <c r="I2356" s="336"/>
      <c r="J2356" s="336"/>
      <c r="K2356" s="336"/>
      <c r="L2356" s="336"/>
      <c r="M2356" s="336"/>
      <c r="N2356" s="336"/>
      <c r="S2356" s="336"/>
      <c r="V2356" s="336"/>
      <c r="W2356" s="336"/>
      <c r="X2356" s="336"/>
      <c r="Y2356" s="336"/>
      <c r="Z2356" s="336"/>
      <c r="AA2356" s="336"/>
      <c r="AB2356" s="336"/>
      <c r="AC2356" s="336"/>
    </row>
    <row r="2357" spans="4:29">
      <c r="D2357" s="336"/>
      <c r="G2357" s="336"/>
      <c r="H2357" s="336"/>
      <c r="I2357" s="336"/>
      <c r="J2357" s="336"/>
      <c r="K2357" s="336"/>
      <c r="L2357" s="336"/>
      <c r="M2357" s="336"/>
      <c r="N2357" s="336"/>
      <c r="S2357" s="336"/>
      <c r="V2357" s="336"/>
      <c r="W2357" s="336"/>
      <c r="X2357" s="336"/>
      <c r="Y2357" s="336"/>
      <c r="Z2357" s="336"/>
      <c r="AA2357" s="336"/>
      <c r="AB2357" s="336"/>
      <c r="AC2357" s="336"/>
    </row>
    <row r="2358" spans="4:29">
      <c r="D2358" s="336"/>
      <c r="G2358" s="336"/>
      <c r="H2358" s="336"/>
      <c r="I2358" s="336"/>
      <c r="J2358" s="336"/>
      <c r="K2358" s="336"/>
      <c r="L2358" s="336"/>
      <c r="M2358" s="336"/>
      <c r="N2358" s="336"/>
      <c r="S2358" s="336"/>
      <c r="V2358" s="336"/>
      <c r="W2358" s="336"/>
      <c r="X2358" s="336"/>
      <c r="Y2358" s="336"/>
      <c r="Z2358" s="336"/>
      <c r="AA2358" s="336"/>
      <c r="AB2358" s="336"/>
      <c r="AC2358" s="336"/>
    </row>
    <row r="2359" spans="4:29">
      <c r="D2359" s="336"/>
      <c r="G2359" s="336"/>
      <c r="H2359" s="336"/>
      <c r="I2359" s="336"/>
      <c r="J2359" s="336"/>
      <c r="K2359" s="336"/>
      <c r="L2359" s="336"/>
      <c r="M2359" s="336"/>
      <c r="N2359" s="336"/>
      <c r="S2359" s="336"/>
      <c r="V2359" s="336"/>
      <c r="W2359" s="336"/>
      <c r="X2359" s="336"/>
      <c r="Y2359" s="336"/>
      <c r="Z2359" s="336"/>
      <c r="AA2359" s="336"/>
      <c r="AB2359" s="336"/>
      <c r="AC2359" s="336"/>
    </row>
    <row r="2360" spans="4:29">
      <c r="D2360" s="336"/>
      <c r="G2360" s="336"/>
      <c r="H2360" s="336"/>
      <c r="I2360" s="336"/>
      <c r="J2360" s="336"/>
      <c r="K2360" s="336"/>
      <c r="L2360" s="336"/>
      <c r="M2360" s="336"/>
      <c r="N2360" s="336"/>
      <c r="S2360" s="336"/>
      <c r="V2360" s="336"/>
      <c r="W2360" s="336"/>
      <c r="X2360" s="336"/>
      <c r="Y2360" s="336"/>
      <c r="Z2360" s="336"/>
      <c r="AA2360" s="336"/>
      <c r="AB2360" s="336"/>
      <c r="AC2360" s="336"/>
    </row>
    <row r="2361" spans="4:29">
      <c r="D2361" s="336"/>
      <c r="G2361" s="336"/>
      <c r="H2361" s="336"/>
      <c r="I2361" s="336"/>
      <c r="J2361" s="336"/>
      <c r="K2361" s="336"/>
      <c r="L2361" s="336"/>
      <c r="M2361" s="336"/>
      <c r="N2361" s="336"/>
      <c r="S2361" s="336"/>
      <c r="V2361" s="336"/>
      <c r="W2361" s="336"/>
      <c r="X2361" s="336"/>
      <c r="Y2361" s="336"/>
      <c r="Z2361" s="336"/>
      <c r="AA2361" s="336"/>
      <c r="AB2361" s="336"/>
      <c r="AC2361" s="336"/>
    </row>
    <row r="2362" spans="4:29">
      <c r="D2362" s="336"/>
      <c r="G2362" s="336"/>
      <c r="H2362" s="336"/>
      <c r="I2362" s="336"/>
      <c r="J2362" s="336"/>
      <c r="K2362" s="336"/>
      <c r="L2362" s="336"/>
      <c r="M2362" s="336"/>
      <c r="N2362" s="336"/>
      <c r="S2362" s="336"/>
      <c r="V2362" s="336"/>
      <c r="W2362" s="336"/>
      <c r="X2362" s="336"/>
      <c r="Y2362" s="336"/>
      <c r="Z2362" s="336"/>
      <c r="AA2362" s="336"/>
      <c r="AB2362" s="336"/>
      <c r="AC2362" s="336"/>
    </row>
    <row r="2363" spans="4:29">
      <c r="D2363" s="336"/>
      <c r="G2363" s="336"/>
      <c r="H2363" s="336"/>
      <c r="I2363" s="336"/>
      <c r="J2363" s="336"/>
      <c r="K2363" s="336"/>
      <c r="L2363" s="336"/>
      <c r="M2363" s="336"/>
      <c r="N2363" s="336"/>
      <c r="S2363" s="336"/>
      <c r="V2363" s="336"/>
      <c r="W2363" s="336"/>
      <c r="X2363" s="336"/>
      <c r="Y2363" s="336"/>
      <c r="Z2363" s="336"/>
      <c r="AA2363" s="336"/>
      <c r="AB2363" s="336"/>
      <c r="AC2363" s="336"/>
    </row>
    <row r="2364" spans="4:29">
      <c r="D2364" s="336"/>
      <c r="G2364" s="336"/>
      <c r="H2364" s="336"/>
      <c r="I2364" s="336"/>
      <c r="J2364" s="336"/>
      <c r="K2364" s="336"/>
      <c r="L2364" s="336"/>
      <c r="M2364" s="336"/>
      <c r="N2364" s="336"/>
      <c r="S2364" s="336"/>
      <c r="V2364" s="336"/>
      <c r="W2364" s="336"/>
      <c r="X2364" s="336"/>
      <c r="Y2364" s="336"/>
      <c r="Z2364" s="336"/>
      <c r="AA2364" s="336"/>
      <c r="AB2364" s="336"/>
      <c r="AC2364" s="336"/>
    </row>
    <row r="2365" spans="4:29">
      <c r="D2365" s="336"/>
      <c r="G2365" s="336"/>
      <c r="H2365" s="336"/>
      <c r="I2365" s="336"/>
      <c r="J2365" s="336"/>
      <c r="K2365" s="336"/>
      <c r="L2365" s="336"/>
      <c r="M2365" s="336"/>
      <c r="N2365" s="336"/>
      <c r="S2365" s="336"/>
      <c r="V2365" s="336"/>
      <c r="W2365" s="336"/>
      <c r="X2365" s="336"/>
      <c r="Y2365" s="336"/>
      <c r="Z2365" s="336"/>
      <c r="AA2365" s="336"/>
      <c r="AB2365" s="336"/>
      <c r="AC2365" s="336"/>
    </row>
    <row r="2366" spans="4:29">
      <c r="D2366" s="336"/>
      <c r="G2366" s="336"/>
      <c r="H2366" s="336"/>
      <c r="I2366" s="336"/>
      <c r="J2366" s="336"/>
      <c r="K2366" s="336"/>
      <c r="L2366" s="336"/>
      <c r="M2366" s="336"/>
      <c r="N2366" s="336"/>
      <c r="S2366" s="336"/>
      <c r="V2366" s="336"/>
      <c r="W2366" s="336"/>
      <c r="X2366" s="336"/>
      <c r="Y2366" s="336"/>
      <c r="Z2366" s="336"/>
      <c r="AA2366" s="336"/>
      <c r="AB2366" s="336"/>
      <c r="AC2366" s="336"/>
    </row>
    <row r="2367" spans="4:29">
      <c r="D2367" s="336"/>
      <c r="G2367" s="336"/>
      <c r="H2367" s="336"/>
      <c r="I2367" s="336"/>
      <c r="J2367" s="336"/>
      <c r="K2367" s="336"/>
      <c r="L2367" s="336"/>
      <c r="M2367" s="336"/>
      <c r="N2367" s="336"/>
      <c r="S2367" s="336"/>
      <c r="V2367" s="336"/>
      <c r="W2367" s="336"/>
      <c r="X2367" s="336"/>
      <c r="Y2367" s="336"/>
      <c r="Z2367" s="336"/>
      <c r="AA2367" s="336"/>
      <c r="AB2367" s="336"/>
      <c r="AC2367" s="336"/>
    </row>
    <row r="2368" spans="4:29">
      <c r="D2368" s="336"/>
      <c r="G2368" s="336"/>
      <c r="H2368" s="336"/>
      <c r="I2368" s="336"/>
      <c r="J2368" s="336"/>
      <c r="K2368" s="336"/>
      <c r="L2368" s="336"/>
      <c r="M2368" s="336"/>
      <c r="N2368" s="336"/>
      <c r="S2368" s="336"/>
      <c r="V2368" s="336"/>
      <c r="W2368" s="336"/>
      <c r="X2368" s="336"/>
      <c r="Y2368" s="336"/>
      <c r="Z2368" s="336"/>
      <c r="AA2368" s="336"/>
      <c r="AB2368" s="336"/>
      <c r="AC2368" s="336"/>
    </row>
    <row r="2369" spans="4:29">
      <c r="D2369" s="336"/>
      <c r="G2369" s="336"/>
      <c r="H2369" s="336"/>
      <c r="I2369" s="336"/>
      <c r="J2369" s="336"/>
      <c r="K2369" s="336"/>
      <c r="L2369" s="336"/>
      <c r="M2369" s="336"/>
      <c r="N2369" s="336"/>
      <c r="S2369" s="336"/>
      <c r="V2369" s="336"/>
      <c r="W2369" s="336"/>
      <c r="X2369" s="336"/>
      <c r="Y2369" s="336"/>
      <c r="Z2369" s="336"/>
      <c r="AA2369" s="336"/>
      <c r="AB2369" s="336"/>
      <c r="AC2369" s="336"/>
    </row>
    <row r="2370" spans="4:29">
      <c r="D2370" s="336"/>
      <c r="G2370" s="336"/>
      <c r="H2370" s="336"/>
      <c r="I2370" s="336"/>
      <c r="J2370" s="336"/>
      <c r="K2370" s="336"/>
      <c r="L2370" s="336"/>
      <c r="M2370" s="336"/>
      <c r="N2370" s="336"/>
      <c r="S2370" s="336"/>
      <c r="V2370" s="336"/>
      <c r="W2370" s="336"/>
      <c r="X2370" s="336"/>
      <c r="Y2370" s="336"/>
      <c r="Z2370" s="336"/>
      <c r="AA2370" s="336"/>
      <c r="AB2370" s="336"/>
      <c r="AC2370" s="336"/>
    </row>
    <row r="2371" spans="4:29">
      <c r="D2371" s="336"/>
      <c r="G2371" s="336"/>
      <c r="H2371" s="336"/>
      <c r="I2371" s="336"/>
      <c r="J2371" s="336"/>
      <c r="K2371" s="336"/>
      <c r="L2371" s="336"/>
      <c r="M2371" s="336"/>
      <c r="N2371" s="336"/>
      <c r="S2371" s="336"/>
      <c r="V2371" s="336"/>
      <c r="W2371" s="336"/>
      <c r="X2371" s="336"/>
      <c r="Y2371" s="336"/>
      <c r="Z2371" s="336"/>
      <c r="AA2371" s="336"/>
      <c r="AB2371" s="336"/>
      <c r="AC2371" s="336"/>
    </row>
    <row r="2372" spans="4:29">
      <c r="D2372" s="336"/>
      <c r="G2372" s="336"/>
      <c r="H2372" s="336"/>
      <c r="I2372" s="336"/>
      <c r="J2372" s="336"/>
      <c r="K2372" s="336"/>
      <c r="L2372" s="336"/>
      <c r="M2372" s="336"/>
      <c r="N2372" s="336"/>
      <c r="S2372" s="336"/>
      <c r="V2372" s="336"/>
      <c r="W2372" s="336"/>
      <c r="X2372" s="336"/>
      <c r="Y2372" s="336"/>
      <c r="Z2372" s="336"/>
      <c r="AA2372" s="336"/>
      <c r="AB2372" s="336"/>
      <c r="AC2372" s="336"/>
    </row>
    <row r="2373" spans="4:29">
      <c r="D2373" s="336"/>
      <c r="G2373" s="336"/>
      <c r="H2373" s="336"/>
      <c r="I2373" s="336"/>
      <c r="J2373" s="336"/>
      <c r="K2373" s="336"/>
      <c r="L2373" s="336"/>
      <c r="M2373" s="336"/>
      <c r="N2373" s="336"/>
      <c r="S2373" s="336"/>
      <c r="V2373" s="336"/>
      <c r="W2373" s="336"/>
      <c r="X2373" s="336"/>
      <c r="Y2373" s="336"/>
      <c r="Z2373" s="336"/>
      <c r="AA2373" s="336"/>
      <c r="AB2373" s="336"/>
      <c r="AC2373" s="336"/>
    </row>
    <row r="2374" spans="4:29">
      <c r="D2374" s="336"/>
      <c r="G2374" s="336"/>
      <c r="H2374" s="336"/>
      <c r="I2374" s="336"/>
      <c r="J2374" s="336"/>
      <c r="K2374" s="336"/>
      <c r="L2374" s="336"/>
      <c r="M2374" s="336"/>
      <c r="N2374" s="336"/>
      <c r="S2374" s="336"/>
      <c r="V2374" s="336"/>
      <c r="W2374" s="336"/>
      <c r="X2374" s="336"/>
      <c r="Y2374" s="336"/>
      <c r="Z2374" s="336"/>
      <c r="AA2374" s="336"/>
      <c r="AB2374" s="336"/>
      <c r="AC2374" s="336"/>
    </row>
    <row r="2375" spans="4:29">
      <c r="D2375" s="336"/>
      <c r="G2375" s="336"/>
      <c r="H2375" s="336"/>
      <c r="I2375" s="336"/>
      <c r="J2375" s="336"/>
      <c r="K2375" s="336"/>
      <c r="L2375" s="336"/>
      <c r="M2375" s="336"/>
      <c r="N2375" s="336"/>
      <c r="S2375" s="336"/>
      <c r="V2375" s="336"/>
      <c r="W2375" s="336"/>
      <c r="X2375" s="336"/>
      <c r="Y2375" s="336"/>
      <c r="Z2375" s="336"/>
      <c r="AA2375" s="336"/>
      <c r="AB2375" s="336"/>
      <c r="AC2375" s="336"/>
    </row>
    <row r="2376" spans="4:29">
      <c r="D2376" s="336"/>
      <c r="G2376" s="336"/>
      <c r="H2376" s="336"/>
      <c r="I2376" s="336"/>
      <c r="J2376" s="336"/>
      <c r="K2376" s="336"/>
      <c r="L2376" s="336"/>
      <c r="M2376" s="336"/>
      <c r="N2376" s="336"/>
      <c r="S2376" s="336"/>
      <c r="V2376" s="336"/>
      <c r="W2376" s="336"/>
      <c r="X2376" s="336"/>
      <c r="Y2376" s="336"/>
      <c r="Z2376" s="336"/>
      <c r="AA2376" s="336"/>
      <c r="AB2376" s="336"/>
      <c r="AC2376" s="336"/>
    </row>
    <row r="2377" spans="4:29">
      <c r="D2377" s="336"/>
      <c r="G2377" s="336"/>
      <c r="H2377" s="336"/>
      <c r="I2377" s="336"/>
      <c r="J2377" s="336"/>
      <c r="K2377" s="336"/>
      <c r="L2377" s="336"/>
      <c r="M2377" s="336"/>
      <c r="N2377" s="336"/>
      <c r="S2377" s="336"/>
      <c r="V2377" s="336"/>
      <c r="W2377" s="336"/>
      <c r="X2377" s="336"/>
      <c r="Y2377" s="336"/>
      <c r="Z2377" s="336"/>
      <c r="AA2377" s="336"/>
      <c r="AB2377" s="336"/>
      <c r="AC2377" s="336"/>
    </row>
    <row r="2378" spans="4:29">
      <c r="D2378" s="336"/>
      <c r="G2378" s="336"/>
      <c r="H2378" s="336"/>
      <c r="I2378" s="336"/>
      <c r="J2378" s="336"/>
      <c r="K2378" s="336"/>
      <c r="L2378" s="336"/>
      <c r="M2378" s="336"/>
      <c r="N2378" s="336"/>
      <c r="S2378" s="336"/>
      <c r="V2378" s="336"/>
      <c r="W2378" s="336"/>
      <c r="X2378" s="336"/>
      <c r="Y2378" s="336"/>
      <c r="Z2378" s="336"/>
      <c r="AA2378" s="336"/>
      <c r="AB2378" s="336"/>
      <c r="AC2378" s="336"/>
    </row>
    <row r="2379" spans="4:29">
      <c r="D2379" s="336"/>
      <c r="G2379" s="336"/>
      <c r="H2379" s="336"/>
      <c r="I2379" s="336"/>
      <c r="J2379" s="336"/>
      <c r="K2379" s="336"/>
      <c r="L2379" s="336"/>
      <c r="M2379" s="336"/>
      <c r="N2379" s="336"/>
      <c r="S2379" s="336"/>
      <c r="V2379" s="336"/>
      <c r="W2379" s="336"/>
      <c r="X2379" s="336"/>
      <c r="Y2379" s="336"/>
      <c r="Z2379" s="336"/>
      <c r="AA2379" s="336"/>
      <c r="AB2379" s="336"/>
      <c r="AC2379" s="336"/>
    </row>
    <row r="2380" spans="4:29">
      <c r="D2380" s="336"/>
      <c r="G2380" s="336"/>
      <c r="H2380" s="336"/>
      <c r="I2380" s="336"/>
      <c r="J2380" s="336"/>
      <c r="K2380" s="336"/>
      <c r="L2380" s="336"/>
      <c r="M2380" s="336"/>
      <c r="N2380" s="336"/>
      <c r="S2380" s="336"/>
      <c r="V2380" s="336"/>
      <c r="W2380" s="336"/>
      <c r="X2380" s="336"/>
      <c r="Y2380" s="336"/>
      <c r="Z2380" s="336"/>
      <c r="AA2380" s="336"/>
      <c r="AB2380" s="336"/>
      <c r="AC2380" s="336"/>
    </row>
    <row r="2381" spans="4:29">
      <c r="D2381" s="336"/>
      <c r="G2381" s="336"/>
      <c r="H2381" s="336"/>
      <c r="I2381" s="336"/>
      <c r="J2381" s="336"/>
      <c r="K2381" s="336"/>
      <c r="L2381" s="336"/>
      <c r="M2381" s="336"/>
      <c r="N2381" s="336"/>
      <c r="S2381" s="336"/>
      <c r="V2381" s="336"/>
      <c r="W2381" s="336"/>
      <c r="X2381" s="336"/>
      <c r="Y2381" s="336"/>
      <c r="Z2381" s="336"/>
      <c r="AA2381" s="336"/>
      <c r="AB2381" s="336"/>
      <c r="AC2381" s="336"/>
    </row>
    <row r="2382" spans="4:29">
      <c r="D2382" s="336"/>
      <c r="G2382" s="336"/>
      <c r="H2382" s="336"/>
      <c r="I2382" s="336"/>
      <c r="J2382" s="336"/>
      <c r="K2382" s="336"/>
      <c r="L2382" s="336"/>
      <c r="M2382" s="336"/>
      <c r="N2382" s="336"/>
      <c r="S2382" s="336"/>
      <c r="V2382" s="336"/>
      <c r="W2382" s="336"/>
      <c r="X2382" s="336"/>
      <c r="Y2382" s="336"/>
      <c r="Z2382" s="336"/>
      <c r="AA2382" s="336"/>
      <c r="AB2382" s="336"/>
      <c r="AC2382" s="336"/>
    </row>
    <row r="2383" spans="4:29">
      <c r="D2383" s="336"/>
      <c r="G2383" s="336"/>
      <c r="H2383" s="336"/>
      <c r="I2383" s="336"/>
      <c r="J2383" s="336"/>
      <c r="K2383" s="336"/>
      <c r="L2383" s="336"/>
      <c r="M2383" s="336"/>
      <c r="N2383" s="336"/>
      <c r="S2383" s="336"/>
      <c r="V2383" s="336"/>
      <c r="W2383" s="336"/>
      <c r="X2383" s="336"/>
      <c r="Y2383" s="336"/>
      <c r="Z2383" s="336"/>
      <c r="AA2383" s="336"/>
      <c r="AB2383" s="336"/>
      <c r="AC2383" s="336"/>
    </row>
    <row r="2384" spans="4:29">
      <c r="D2384" s="336"/>
      <c r="G2384" s="336"/>
      <c r="H2384" s="336"/>
      <c r="I2384" s="336"/>
      <c r="J2384" s="336"/>
      <c r="K2384" s="336"/>
      <c r="L2384" s="336"/>
      <c r="M2384" s="336"/>
      <c r="N2384" s="336"/>
      <c r="S2384" s="336"/>
      <c r="V2384" s="336"/>
      <c r="W2384" s="336"/>
      <c r="X2384" s="336"/>
      <c r="Y2384" s="336"/>
      <c r="Z2384" s="336"/>
      <c r="AA2384" s="336"/>
      <c r="AB2384" s="336"/>
      <c r="AC2384" s="336"/>
    </row>
    <row r="2385" spans="4:29">
      <c r="D2385" s="336"/>
      <c r="G2385" s="336"/>
      <c r="H2385" s="336"/>
      <c r="I2385" s="336"/>
      <c r="J2385" s="336"/>
      <c r="K2385" s="336"/>
      <c r="L2385" s="336"/>
      <c r="M2385" s="336"/>
      <c r="N2385" s="336"/>
      <c r="S2385" s="336"/>
      <c r="V2385" s="336"/>
      <c r="W2385" s="336"/>
      <c r="X2385" s="336"/>
      <c r="Y2385" s="336"/>
      <c r="Z2385" s="336"/>
      <c r="AA2385" s="336"/>
      <c r="AB2385" s="336"/>
      <c r="AC2385" s="336"/>
    </row>
    <row r="2386" spans="4:29">
      <c r="D2386" s="336"/>
      <c r="G2386" s="336"/>
      <c r="H2386" s="336"/>
      <c r="I2386" s="336"/>
      <c r="J2386" s="336"/>
      <c r="K2386" s="336"/>
      <c r="L2386" s="336"/>
      <c r="M2386" s="336"/>
      <c r="N2386" s="336"/>
      <c r="S2386" s="336"/>
      <c r="V2386" s="336"/>
      <c r="W2386" s="336"/>
      <c r="X2386" s="336"/>
      <c r="Y2386" s="336"/>
      <c r="Z2386" s="336"/>
      <c r="AA2386" s="336"/>
      <c r="AB2386" s="336"/>
      <c r="AC2386" s="336"/>
    </row>
    <row r="2387" spans="4:29">
      <c r="D2387" s="336"/>
      <c r="G2387" s="336"/>
      <c r="H2387" s="336"/>
      <c r="I2387" s="336"/>
      <c r="J2387" s="336"/>
      <c r="K2387" s="336"/>
      <c r="L2387" s="336"/>
      <c r="M2387" s="336"/>
      <c r="N2387" s="336"/>
      <c r="S2387" s="336"/>
      <c r="V2387" s="336"/>
      <c r="W2387" s="336"/>
      <c r="X2387" s="336"/>
      <c r="Y2387" s="336"/>
      <c r="Z2387" s="336"/>
      <c r="AA2387" s="336"/>
      <c r="AB2387" s="336"/>
      <c r="AC2387" s="336"/>
    </row>
    <row r="2388" spans="4:29">
      <c r="D2388" s="336"/>
      <c r="G2388" s="336"/>
      <c r="H2388" s="336"/>
      <c r="I2388" s="336"/>
      <c r="J2388" s="336"/>
      <c r="K2388" s="336"/>
      <c r="L2388" s="336"/>
      <c r="M2388" s="336"/>
      <c r="N2388" s="336"/>
      <c r="S2388" s="336"/>
      <c r="V2388" s="336"/>
      <c r="W2388" s="336"/>
      <c r="X2388" s="336"/>
      <c r="Y2388" s="336"/>
      <c r="Z2388" s="336"/>
      <c r="AA2388" s="336"/>
      <c r="AB2388" s="336"/>
      <c r="AC2388" s="336"/>
    </row>
    <row r="2389" spans="4:29">
      <c r="D2389" s="336"/>
      <c r="G2389" s="336"/>
      <c r="H2389" s="336"/>
      <c r="I2389" s="336"/>
      <c r="J2389" s="336"/>
      <c r="K2389" s="336"/>
      <c r="L2389" s="336"/>
      <c r="M2389" s="336"/>
      <c r="N2389" s="336"/>
      <c r="S2389" s="336"/>
      <c r="V2389" s="336"/>
      <c r="W2389" s="336"/>
      <c r="X2389" s="336"/>
      <c r="Y2389" s="336"/>
      <c r="Z2389" s="336"/>
      <c r="AA2389" s="336"/>
      <c r="AB2389" s="336"/>
      <c r="AC2389" s="336"/>
    </row>
    <row r="2390" spans="4:29">
      <c r="D2390" s="336"/>
      <c r="G2390" s="336"/>
      <c r="H2390" s="336"/>
      <c r="I2390" s="336"/>
      <c r="J2390" s="336"/>
      <c r="K2390" s="336"/>
      <c r="L2390" s="336"/>
      <c r="M2390" s="336"/>
      <c r="N2390" s="336"/>
      <c r="S2390" s="336"/>
      <c r="V2390" s="336"/>
      <c r="W2390" s="336"/>
      <c r="X2390" s="336"/>
      <c r="Y2390" s="336"/>
      <c r="Z2390" s="336"/>
      <c r="AA2390" s="336"/>
      <c r="AB2390" s="336"/>
      <c r="AC2390" s="336"/>
    </row>
    <row r="2391" spans="4:29">
      <c r="D2391" s="336"/>
      <c r="G2391" s="336"/>
      <c r="H2391" s="336"/>
      <c r="I2391" s="336"/>
      <c r="J2391" s="336"/>
      <c r="K2391" s="336"/>
      <c r="L2391" s="336"/>
      <c r="M2391" s="336"/>
      <c r="N2391" s="336"/>
      <c r="S2391" s="336"/>
      <c r="V2391" s="336"/>
      <c r="W2391" s="336"/>
      <c r="X2391" s="336"/>
      <c r="Y2391" s="336"/>
      <c r="Z2391" s="336"/>
      <c r="AA2391" s="336"/>
      <c r="AB2391" s="336"/>
      <c r="AC2391" s="336"/>
    </row>
    <row r="2392" spans="4:29">
      <c r="D2392" s="336"/>
      <c r="G2392" s="336"/>
      <c r="H2392" s="336"/>
      <c r="I2392" s="336"/>
      <c r="J2392" s="336"/>
      <c r="K2392" s="336"/>
      <c r="L2392" s="336"/>
      <c r="M2392" s="336"/>
      <c r="N2392" s="336"/>
      <c r="S2392" s="336"/>
      <c r="V2392" s="336"/>
      <c r="W2392" s="336"/>
      <c r="X2392" s="336"/>
      <c r="Y2392" s="336"/>
      <c r="Z2392" s="336"/>
      <c r="AA2392" s="336"/>
      <c r="AB2392" s="336"/>
      <c r="AC2392" s="336"/>
    </row>
    <row r="2393" spans="4:29">
      <c r="D2393" s="336"/>
      <c r="G2393" s="336"/>
      <c r="H2393" s="336"/>
      <c r="I2393" s="336"/>
      <c r="J2393" s="336"/>
      <c r="K2393" s="336"/>
      <c r="L2393" s="336"/>
      <c r="M2393" s="336"/>
      <c r="N2393" s="336"/>
      <c r="S2393" s="336"/>
      <c r="V2393" s="336"/>
      <c r="W2393" s="336"/>
      <c r="X2393" s="336"/>
      <c r="Y2393" s="336"/>
      <c r="Z2393" s="336"/>
      <c r="AA2393" s="336"/>
      <c r="AB2393" s="336"/>
      <c r="AC2393" s="336"/>
    </row>
    <row r="2394" spans="4:29">
      <c r="D2394" s="336"/>
      <c r="G2394" s="336"/>
      <c r="H2394" s="336"/>
      <c r="I2394" s="336"/>
      <c r="J2394" s="336"/>
      <c r="K2394" s="336"/>
      <c r="L2394" s="336"/>
      <c r="M2394" s="336"/>
      <c r="N2394" s="336"/>
      <c r="S2394" s="336"/>
      <c r="V2394" s="336"/>
      <c r="W2394" s="336"/>
      <c r="X2394" s="336"/>
      <c r="Y2394" s="336"/>
      <c r="Z2394" s="336"/>
      <c r="AA2394" s="336"/>
      <c r="AB2394" s="336"/>
      <c r="AC2394" s="336"/>
    </row>
    <row r="2395" spans="4:29">
      <c r="D2395" s="336"/>
      <c r="G2395" s="336"/>
      <c r="H2395" s="336"/>
      <c r="I2395" s="336"/>
      <c r="J2395" s="336"/>
      <c r="K2395" s="336"/>
      <c r="L2395" s="336"/>
      <c r="M2395" s="336"/>
      <c r="N2395" s="336"/>
      <c r="S2395" s="336"/>
      <c r="V2395" s="336"/>
      <c r="W2395" s="336"/>
      <c r="X2395" s="336"/>
      <c r="Y2395" s="336"/>
      <c r="Z2395" s="336"/>
      <c r="AA2395" s="336"/>
      <c r="AB2395" s="336"/>
      <c r="AC2395" s="336"/>
    </row>
    <row r="2396" spans="4:29">
      <c r="D2396" s="336"/>
      <c r="G2396" s="336"/>
      <c r="H2396" s="336"/>
      <c r="I2396" s="336"/>
      <c r="J2396" s="336"/>
      <c r="K2396" s="336"/>
      <c r="L2396" s="336"/>
      <c r="M2396" s="336"/>
      <c r="N2396" s="336"/>
      <c r="S2396" s="336"/>
      <c r="V2396" s="336"/>
      <c r="W2396" s="336"/>
      <c r="X2396" s="336"/>
      <c r="Y2396" s="336"/>
      <c r="Z2396" s="336"/>
      <c r="AA2396" s="336"/>
      <c r="AB2396" s="336"/>
      <c r="AC2396" s="336"/>
    </row>
    <row r="2397" spans="4:29">
      <c r="D2397" s="336"/>
      <c r="G2397" s="336"/>
      <c r="H2397" s="336"/>
      <c r="I2397" s="336"/>
      <c r="J2397" s="336"/>
      <c r="K2397" s="336"/>
      <c r="L2397" s="336"/>
      <c r="M2397" s="336"/>
      <c r="N2397" s="336"/>
      <c r="S2397" s="336"/>
      <c r="V2397" s="336"/>
      <c r="W2397" s="336"/>
      <c r="X2397" s="336"/>
      <c r="Y2397" s="336"/>
      <c r="Z2397" s="336"/>
      <c r="AA2397" s="336"/>
      <c r="AB2397" s="336"/>
      <c r="AC2397" s="336"/>
    </row>
    <row r="2398" spans="4:29">
      <c r="D2398" s="336"/>
      <c r="G2398" s="336"/>
      <c r="H2398" s="336"/>
      <c r="I2398" s="336"/>
      <c r="J2398" s="336"/>
      <c r="K2398" s="336"/>
      <c r="L2398" s="336"/>
      <c r="M2398" s="336"/>
      <c r="N2398" s="336"/>
      <c r="S2398" s="336"/>
      <c r="V2398" s="336"/>
      <c r="W2398" s="336"/>
      <c r="X2398" s="336"/>
      <c r="Y2398" s="336"/>
      <c r="Z2398" s="336"/>
      <c r="AA2398" s="336"/>
      <c r="AB2398" s="336"/>
      <c r="AC2398" s="336"/>
    </row>
    <row r="2399" spans="4:29">
      <c r="D2399" s="336"/>
      <c r="G2399" s="336"/>
      <c r="H2399" s="336"/>
      <c r="I2399" s="336"/>
      <c r="J2399" s="336"/>
      <c r="K2399" s="336"/>
      <c r="L2399" s="336"/>
      <c r="M2399" s="336"/>
      <c r="N2399" s="336"/>
      <c r="S2399" s="336"/>
      <c r="V2399" s="336"/>
      <c r="W2399" s="336"/>
      <c r="X2399" s="336"/>
      <c r="Y2399" s="336"/>
      <c r="Z2399" s="336"/>
      <c r="AA2399" s="336"/>
      <c r="AB2399" s="336"/>
      <c r="AC2399" s="336"/>
    </row>
    <row r="2400" spans="4:29">
      <c r="D2400" s="336"/>
      <c r="G2400" s="336"/>
      <c r="H2400" s="336"/>
      <c r="I2400" s="336"/>
      <c r="J2400" s="336"/>
      <c r="K2400" s="336"/>
      <c r="L2400" s="336"/>
      <c r="M2400" s="336"/>
      <c r="N2400" s="336"/>
      <c r="S2400" s="336"/>
      <c r="V2400" s="336"/>
      <c r="W2400" s="336"/>
      <c r="X2400" s="336"/>
      <c r="Y2400" s="336"/>
      <c r="Z2400" s="336"/>
      <c r="AA2400" s="336"/>
      <c r="AB2400" s="336"/>
      <c r="AC2400" s="336"/>
    </row>
    <row r="2401" spans="4:29">
      <c r="D2401" s="336"/>
      <c r="G2401" s="336"/>
      <c r="H2401" s="336"/>
      <c r="I2401" s="336"/>
      <c r="J2401" s="336"/>
      <c r="K2401" s="336"/>
      <c r="L2401" s="336"/>
      <c r="M2401" s="336"/>
      <c r="N2401" s="336"/>
      <c r="S2401" s="336"/>
      <c r="V2401" s="336"/>
      <c r="W2401" s="336"/>
      <c r="X2401" s="336"/>
      <c r="Y2401" s="336"/>
      <c r="Z2401" s="336"/>
      <c r="AA2401" s="336"/>
      <c r="AB2401" s="336"/>
      <c r="AC2401" s="336"/>
    </row>
    <row r="2402" spans="4:29">
      <c r="D2402" s="336"/>
      <c r="G2402" s="336"/>
      <c r="H2402" s="336"/>
      <c r="I2402" s="336"/>
      <c r="J2402" s="336"/>
      <c r="K2402" s="336"/>
      <c r="L2402" s="336"/>
      <c r="M2402" s="336"/>
      <c r="N2402" s="336"/>
      <c r="S2402" s="336"/>
      <c r="V2402" s="336"/>
      <c r="W2402" s="336"/>
      <c r="X2402" s="336"/>
      <c r="Y2402" s="336"/>
      <c r="Z2402" s="336"/>
      <c r="AA2402" s="336"/>
      <c r="AB2402" s="336"/>
      <c r="AC2402" s="336"/>
    </row>
    <row r="2403" spans="4:29">
      <c r="D2403" s="336"/>
      <c r="G2403" s="336"/>
      <c r="H2403" s="336"/>
      <c r="I2403" s="336"/>
      <c r="J2403" s="336"/>
      <c r="K2403" s="336"/>
      <c r="L2403" s="336"/>
      <c r="M2403" s="336"/>
      <c r="N2403" s="336"/>
      <c r="S2403" s="336"/>
      <c r="V2403" s="336"/>
      <c r="W2403" s="336"/>
      <c r="X2403" s="336"/>
      <c r="Y2403" s="336"/>
      <c r="Z2403" s="336"/>
      <c r="AA2403" s="336"/>
      <c r="AB2403" s="336"/>
      <c r="AC2403" s="336"/>
    </row>
    <row r="2404" spans="4:29">
      <c r="D2404" s="336"/>
      <c r="G2404" s="336"/>
      <c r="H2404" s="336"/>
      <c r="I2404" s="336"/>
      <c r="J2404" s="336"/>
      <c r="K2404" s="336"/>
      <c r="L2404" s="336"/>
      <c r="M2404" s="336"/>
      <c r="N2404" s="336"/>
      <c r="S2404" s="336"/>
      <c r="V2404" s="336"/>
      <c r="W2404" s="336"/>
      <c r="X2404" s="336"/>
      <c r="Y2404" s="336"/>
      <c r="Z2404" s="336"/>
      <c r="AA2404" s="336"/>
      <c r="AB2404" s="336"/>
      <c r="AC2404" s="336"/>
    </row>
    <row r="2405" spans="4:29">
      <c r="D2405" s="336"/>
      <c r="G2405" s="336"/>
      <c r="H2405" s="336"/>
      <c r="I2405" s="336"/>
      <c r="J2405" s="336"/>
      <c r="K2405" s="336"/>
      <c r="L2405" s="336"/>
      <c r="M2405" s="336"/>
      <c r="N2405" s="336"/>
      <c r="S2405" s="336"/>
      <c r="V2405" s="336"/>
      <c r="W2405" s="336"/>
      <c r="X2405" s="336"/>
      <c r="Y2405" s="336"/>
      <c r="Z2405" s="336"/>
      <c r="AA2405" s="336"/>
      <c r="AB2405" s="336"/>
      <c r="AC2405" s="336"/>
    </row>
    <row r="2406" spans="4:29">
      <c r="D2406" s="336"/>
      <c r="G2406" s="336"/>
      <c r="H2406" s="336"/>
      <c r="I2406" s="336"/>
      <c r="J2406" s="336"/>
      <c r="K2406" s="336"/>
      <c r="L2406" s="336"/>
      <c r="M2406" s="336"/>
      <c r="N2406" s="336"/>
      <c r="S2406" s="336"/>
      <c r="V2406" s="336"/>
      <c r="W2406" s="336"/>
      <c r="X2406" s="336"/>
      <c r="Y2406" s="336"/>
      <c r="Z2406" s="336"/>
      <c r="AA2406" s="336"/>
      <c r="AB2406" s="336"/>
      <c r="AC2406" s="336"/>
    </row>
    <row r="2407" spans="4:29">
      <c r="D2407" s="336"/>
      <c r="G2407" s="336"/>
      <c r="H2407" s="336"/>
      <c r="I2407" s="336"/>
      <c r="J2407" s="336"/>
      <c r="K2407" s="336"/>
      <c r="L2407" s="336"/>
      <c r="M2407" s="336"/>
      <c r="N2407" s="336"/>
      <c r="S2407" s="336"/>
      <c r="V2407" s="336"/>
      <c r="W2407" s="336"/>
      <c r="X2407" s="336"/>
      <c r="Y2407" s="336"/>
      <c r="Z2407" s="336"/>
      <c r="AA2407" s="336"/>
      <c r="AB2407" s="336"/>
      <c r="AC2407" s="336"/>
    </row>
    <row r="2408" spans="4:29">
      <c r="D2408" s="336"/>
      <c r="G2408" s="336"/>
      <c r="H2408" s="336"/>
      <c r="I2408" s="336"/>
      <c r="J2408" s="336"/>
      <c r="K2408" s="336"/>
      <c r="L2408" s="336"/>
      <c r="M2408" s="336"/>
      <c r="N2408" s="336"/>
      <c r="S2408" s="336"/>
      <c r="V2408" s="336"/>
      <c r="W2408" s="336"/>
      <c r="X2408" s="336"/>
      <c r="Y2408" s="336"/>
      <c r="Z2408" s="336"/>
      <c r="AA2408" s="336"/>
      <c r="AB2408" s="336"/>
      <c r="AC2408" s="336"/>
    </row>
    <row r="2409" spans="4:29">
      <c r="D2409" s="336"/>
      <c r="G2409" s="336"/>
      <c r="H2409" s="336"/>
      <c r="I2409" s="336"/>
      <c r="J2409" s="336"/>
      <c r="K2409" s="336"/>
      <c r="L2409" s="336"/>
      <c r="M2409" s="336"/>
      <c r="N2409" s="336"/>
      <c r="S2409" s="336"/>
      <c r="V2409" s="336"/>
      <c r="W2409" s="336"/>
      <c r="X2409" s="336"/>
      <c r="Y2409" s="336"/>
      <c r="Z2409" s="336"/>
      <c r="AA2409" s="336"/>
      <c r="AB2409" s="336"/>
      <c r="AC2409" s="336"/>
    </row>
    <row r="2410" spans="4:29">
      <c r="D2410" s="336"/>
      <c r="G2410" s="336"/>
      <c r="H2410" s="336"/>
      <c r="I2410" s="336"/>
      <c r="J2410" s="336"/>
      <c r="K2410" s="336"/>
      <c r="L2410" s="336"/>
      <c r="M2410" s="336"/>
      <c r="N2410" s="336"/>
      <c r="S2410" s="336"/>
      <c r="V2410" s="336"/>
      <c r="W2410" s="336"/>
      <c r="X2410" s="336"/>
      <c r="Y2410" s="336"/>
      <c r="Z2410" s="336"/>
      <c r="AA2410" s="336"/>
      <c r="AB2410" s="336"/>
      <c r="AC2410" s="336"/>
    </row>
    <row r="2411" spans="4:29">
      <c r="D2411" s="336"/>
      <c r="G2411" s="336"/>
      <c r="H2411" s="336"/>
      <c r="I2411" s="336"/>
      <c r="J2411" s="336"/>
      <c r="K2411" s="336"/>
      <c r="L2411" s="336"/>
      <c r="M2411" s="336"/>
      <c r="N2411" s="336"/>
      <c r="S2411" s="336"/>
      <c r="V2411" s="336"/>
      <c r="W2411" s="336"/>
      <c r="X2411" s="336"/>
      <c r="Y2411" s="336"/>
      <c r="Z2411" s="336"/>
      <c r="AA2411" s="336"/>
      <c r="AB2411" s="336"/>
      <c r="AC2411" s="336"/>
    </row>
    <row r="2412" spans="4:29">
      <c r="D2412" s="336"/>
      <c r="G2412" s="336"/>
      <c r="H2412" s="336"/>
      <c r="I2412" s="336"/>
      <c r="J2412" s="336"/>
      <c r="K2412" s="336"/>
      <c r="L2412" s="336"/>
      <c r="M2412" s="336"/>
      <c r="N2412" s="336"/>
      <c r="S2412" s="336"/>
      <c r="V2412" s="336"/>
      <c r="W2412" s="336"/>
      <c r="X2412" s="336"/>
      <c r="Y2412" s="336"/>
      <c r="Z2412" s="336"/>
      <c r="AA2412" s="336"/>
      <c r="AB2412" s="336"/>
      <c r="AC2412" s="336"/>
    </row>
    <row r="2413" spans="4:29">
      <c r="D2413" s="336"/>
      <c r="G2413" s="336"/>
      <c r="H2413" s="336"/>
      <c r="I2413" s="336"/>
      <c r="J2413" s="336"/>
      <c r="K2413" s="336"/>
      <c r="L2413" s="336"/>
      <c r="M2413" s="336"/>
      <c r="N2413" s="336"/>
      <c r="S2413" s="336"/>
      <c r="V2413" s="336"/>
      <c r="W2413" s="336"/>
      <c r="X2413" s="336"/>
      <c r="Y2413" s="336"/>
      <c r="Z2413" s="336"/>
      <c r="AA2413" s="336"/>
      <c r="AB2413" s="336"/>
      <c r="AC2413" s="336"/>
    </row>
    <row r="2414" spans="4:29">
      <c r="D2414" s="336"/>
      <c r="G2414" s="336"/>
      <c r="H2414" s="336"/>
      <c r="I2414" s="336"/>
      <c r="J2414" s="336"/>
      <c r="K2414" s="336"/>
      <c r="L2414" s="336"/>
      <c r="M2414" s="336"/>
      <c r="N2414" s="336"/>
      <c r="S2414" s="336"/>
      <c r="V2414" s="336"/>
      <c r="W2414" s="336"/>
      <c r="X2414" s="336"/>
      <c r="Y2414" s="336"/>
      <c r="Z2414" s="336"/>
      <c r="AA2414" s="336"/>
      <c r="AB2414" s="336"/>
      <c r="AC2414" s="336"/>
    </row>
    <row r="2415" spans="4:29">
      <c r="D2415" s="336"/>
      <c r="G2415" s="336"/>
      <c r="H2415" s="336"/>
      <c r="I2415" s="336"/>
      <c r="J2415" s="336"/>
      <c r="K2415" s="336"/>
      <c r="L2415" s="336"/>
      <c r="M2415" s="336"/>
      <c r="N2415" s="336"/>
      <c r="S2415" s="336"/>
      <c r="V2415" s="336"/>
      <c r="W2415" s="336"/>
      <c r="X2415" s="336"/>
      <c r="Y2415" s="336"/>
      <c r="Z2415" s="336"/>
      <c r="AA2415" s="336"/>
      <c r="AB2415" s="336"/>
      <c r="AC2415" s="336"/>
    </row>
    <row r="2416" spans="4:29">
      <c r="D2416" s="336"/>
      <c r="G2416" s="336"/>
      <c r="H2416" s="336"/>
      <c r="I2416" s="336"/>
      <c r="J2416" s="336"/>
      <c r="K2416" s="336"/>
      <c r="L2416" s="336"/>
      <c r="M2416" s="336"/>
      <c r="N2416" s="336"/>
      <c r="S2416" s="336"/>
      <c r="V2416" s="336"/>
      <c r="W2416" s="336"/>
      <c r="X2416" s="336"/>
      <c r="Y2416" s="336"/>
      <c r="Z2416" s="336"/>
      <c r="AA2416" s="336"/>
      <c r="AB2416" s="336"/>
      <c r="AC2416" s="336"/>
    </row>
    <row r="2417" spans="4:29">
      <c r="D2417" s="336"/>
      <c r="G2417" s="336"/>
      <c r="H2417" s="336"/>
      <c r="I2417" s="336"/>
      <c r="J2417" s="336"/>
      <c r="K2417" s="336"/>
      <c r="L2417" s="336"/>
      <c r="M2417" s="336"/>
      <c r="N2417" s="336"/>
      <c r="S2417" s="336"/>
      <c r="V2417" s="336"/>
      <c r="W2417" s="336"/>
      <c r="X2417" s="336"/>
      <c r="Y2417" s="336"/>
      <c r="Z2417" s="336"/>
      <c r="AA2417" s="336"/>
      <c r="AB2417" s="336"/>
      <c r="AC2417" s="336"/>
    </row>
    <row r="2418" spans="4:29">
      <c r="D2418" s="336"/>
      <c r="G2418" s="336"/>
      <c r="H2418" s="336"/>
      <c r="I2418" s="336"/>
      <c r="J2418" s="336"/>
      <c r="K2418" s="336"/>
      <c r="L2418" s="336"/>
      <c r="M2418" s="336"/>
      <c r="N2418" s="336"/>
      <c r="S2418" s="336"/>
      <c r="V2418" s="336"/>
      <c r="W2418" s="336"/>
      <c r="X2418" s="336"/>
      <c r="Y2418" s="336"/>
      <c r="Z2418" s="336"/>
      <c r="AA2418" s="336"/>
      <c r="AB2418" s="336"/>
      <c r="AC2418" s="336"/>
    </row>
    <row r="2419" spans="4:29">
      <c r="D2419" s="336"/>
      <c r="G2419" s="336"/>
      <c r="H2419" s="336"/>
      <c r="I2419" s="336"/>
      <c r="J2419" s="336"/>
      <c r="K2419" s="336"/>
      <c r="L2419" s="336"/>
      <c r="M2419" s="336"/>
      <c r="N2419" s="336"/>
      <c r="S2419" s="336"/>
      <c r="V2419" s="336"/>
      <c r="W2419" s="336"/>
      <c r="X2419" s="336"/>
      <c r="Y2419" s="336"/>
      <c r="Z2419" s="336"/>
      <c r="AA2419" s="336"/>
      <c r="AB2419" s="336"/>
      <c r="AC2419" s="336"/>
    </row>
    <row r="2420" spans="4:29">
      <c r="D2420" s="336"/>
      <c r="G2420" s="336"/>
      <c r="H2420" s="336"/>
      <c r="I2420" s="336"/>
      <c r="J2420" s="336"/>
      <c r="K2420" s="336"/>
      <c r="L2420" s="336"/>
      <c r="M2420" s="336"/>
      <c r="N2420" s="336"/>
      <c r="S2420" s="336"/>
      <c r="V2420" s="336"/>
      <c r="W2420" s="336"/>
      <c r="X2420" s="336"/>
      <c r="Y2420" s="336"/>
      <c r="Z2420" s="336"/>
      <c r="AA2420" s="336"/>
      <c r="AB2420" s="336"/>
      <c r="AC2420" s="336"/>
    </row>
    <row r="2421" spans="4:29">
      <c r="D2421" s="336"/>
      <c r="G2421" s="336"/>
      <c r="H2421" s="336"/>
      <c r="I2421" s="336"/>
      <c r="J2421" s="336"/>
      <c r="K2421" s="336"/>
      <c r="L2421" s="336"/>
      <c r="M2421" s="336"/>
      <c r="N2421" s="336"/>
      <c r="S2421" s="336"/>
      <c r="V2421" s="336"/>
      <c r="W2421" s="336"/>
      <c r="X2421" s="336"/>
      <c r="Y2421" s="336"/>
      <c r="Z2421" s="336"/>
      <c r="AA2421" s="336"/>
      <c r="AB2421" s="336"/>
      <c r="AC2421" s="336"/>
    </row>
    <row r="2422" spans="4:29">
      <c r="D2422" s="336"/>
      <c r="G2422" s="336"/>
      <c r="H2422" s="336"/>
      <c r="I2422" s="336"/>
      <c r="J2422" s="336"/>
      <c r="K2422" s="336"/>
      <c r="L2422" s="336"/>
      <c r="M2422" s="336"/>
      <c r="N2422" s="336"/>
      <c r="S2422" s="336"/>
      <c r="V2422" s="336"/>
      <c r="W2422" s="336"/>
      <c r="X2422" s="336"/>
      <c r="Y2422" s="336"/>
      <c r="Z2422" s="336"/>
      <c r="AA2422" s="336"/>
      <c r="AB2422" s="336"/>
      <c r="AC2422" s="336"/>
    </row>
    <row r="2423" spans="4:29">
      <c r="D2423" s="336"/>
      <c r="G2423" s="336"/>
      <c r="H2423" s="336"/>
      <c r="I2423" s="336"/>
      <c r="J2423" s="336"/>
      <c r="K2423" s="336"/>
      <c r="L2423" s="336"/>
      <c r="M2423" s="336"/>
      <c r="N2423" s="336"/>
      <c r="S2423" s="336"/>
      <c r="V2423" s="336"/>
      <c r="W2423" s="336"/>
      <c r="X2423" s="336"/>
      <c r="Y2423" s="336"/>
      <c r="Z2423" s="336"/>
      <c r="AA2423" s="336"/>
      <c r="AB2423" s="336"/>
      <c r="AC2423" s="336"/>
    </row>
    <row r="2424" spans="4:29">
      <c r="D2424" s="336"/>
      <c r="G2424" s="336"/>
      <c r="H2424" s="336"/>
      <c r="I2424" s="336"/>
      <c r="J2424" s="336"/>
      <c r="K2424" s="336"/>
      <c r="L2424" s="336"/>
      <c r="M2424" s="336"/>
      <c r="N2424" s="336"/>
      <c r="S2424" s="336"/>
      <c r="V2424" s="336"/>
      <c r="W2424" s="336"/>
      <c r="X2424" s="336"/>
      <c r="Y2424" s="336"/>
      <c r="Z2424" s="336"/>
      <c r="AA2424" s="336"/>
      <c r="AB2424" s="336"/>
      <c r="AC2424" s="336"/>
    </row>
    <row r="2425" spans="4:29">
      <c r="D2425" s="336"/>
      <c r="G2425" s="336"/>
      <c r="H2425" s="336"/>
      <c r="I2425" s="336"/>
      <c r="J2425" s="336"/>
      <c r="K2425" s="336"/>
      <c r="L2425" s="336"/>
      <c r="M2425" s="336"/>
      <c r="N2425" s="336"/>
      <c r="S2425" s="336"/>
      <c r="V2425" s="336"/>
      <c r="W2425" s="336"/>
      <c r="X2425" s="336"/>
      <c r="Y2425" s="336"/>
      <c r="Z2425" s="336"/>
      <c r="AA2425" s="336"/>
      <c r="AB2425" s="336"/>
      <c r="AC2425" s="336"/>
    </row>
    <row r="2426" spans="4:29">
      <c r="D2426" s="336"/>
      <c r="G2426" s="336"/>
      <c r="H2426" s="336"/>
      <c r="I2426" s="336"/>
      <c r="J2426" s="336"/>
      <c r="K2426" s="336"/>
      <c r="L2426" s="336"/>
      <c r="M2426" s="336"/>
      <c r="N2426" s="336"/>
      <c r="S2426" s="336"/>
      <c r="V2426" s="336"/>
      <c r="W2426" s="336"/>
      <c r="X2426" s="336"/>
      <c r="Y2426" s="336"/>
      <c r="Z2426" s="336"/>
      <c r="AA2426" s="336"/>
      <c r="AB2426" s="336"/>
      <c r="AC2426" s="336"/>
    </row>
    <row r="2427" spans="4:29">
      <c r="D2427" s="336"/>
      <c r="G2427" s="336"/>
      <c r="H2427" s="336"/>
      <c r="I2427" s="336"/>
      <c r="J2427" s="336"/>
      <c r="K2427" s="336"/>
      <c r="L2427" s="336"/>
      <c r="M2427" s="336"/>
      <c r="N2427" s="336"/>
      <c r="S2427" s="336"/>
      <c r="V2427" s="336"/>
      <c r="W2427" s="336"/>
      <c r="X2427" s="336"/>
      <c r="Y2427" s="336"/>
      <c r="Z2427" s="336"/>
      <c r="AA2427" s="336"/>
      <c r="AB2427" s="336"/>
      <c r="AC2427" s="336"/>
    </row>
    <row r="2428" spans="4:29">
      <c r="D2428" s="336"/>
      <c r="G2428" s="336"/>
      <c r="H2428" s="336"/>
      <c r="I2428" s="336"/>
      <c r="J2428" s="336"/>
      <c r="K2428" s="336"/>
      <c r="L2428" s="336"/>
      <c r="M2428" s="336"/>
      <c r="N2428" s="336"/>
      <c r="S2428" s="336"/>
      <c r="V2428" s="336"/>
      <c r="W2428" s="336"/>
      <c r="X2428" s="336"/>
      <c r="Y2428" s="336"/>
      <c r="Z2428" s="336"/>
      <c r="AA2428" s="336"/>
      <c r="AB2428" s="336"/>
      <c r="AC2428" s="336"/>
    </row>
    <row r="2429" spans="4:29">
      <c r="D2429" s="336"/>
      <c r="G2429" s="336"/>
      <c r="H2429" s="336"/>
      <c r="I2429" s="336"/>
      <c r="J2429" s="336"/>
      <c r="K2429" s="336"/>
      <c r="L2429" s="336"/>
      <c r="M2429" s="336"/>
      <c r="N2429" s="336"/>
      <c r="S2429" s="336"/>
      <c r="V2429" s="336"/>
      <c r="W2429" s="336"/>
      <c r="X2429" s="336"/>
      <c r="Y2429" s="336"/>
      <c r="Z2429" s="336"/>
      <c r="AA2429" s="336"/>
      <c r="AB2429" s="336"/>
      <c r="AC2429" s="336"/>
    </row>
    <row r="2430" spans="4:29">
      <c r="D2430" s="336"/>
      <c r="G2430" s="336"/>
      <c r="H2430" s="336"/>
      <c r="I2430" s="336"/>
      <c r="J2430" s="336"/>
      <c r="K2430" s="336"/>
      <c r="L2430" s="336"/>
      <c r="M2430" s="336"/>
      <c r="N2430" s="336"/>
      <c r="S2430" s="336"/>
      <c r="V2430" s="336"/>
      <c r="W2430" s="336"/>
      <c r="X2430" s="336"/>
      <c r="Y2430" s="336"/>
      <c r="Z2430" s="336"/>
      <c r="AA2430" s="336"/>
      <c r="AB2430" s="336"/>
      <c r="AC2430" s="336"/>
    </row>
    <row r="2431" spans="4:29">
      <c r="D2431" s="336"/>
      <c r="G2431" s="336"/>
      <c r="H2431" s="336"/>
      <c r="I2431" s="336"/>
      <c r="J2431" s="336"/>
      <c r="K2431" s="336"/>
      <c r="L2431" s="336"/>
      <c r="M2431" s="336"/>
      <c r="N2431" s="336"/>
      <c r="S2431" s="336"/>
      <c r="V2431" s="336"/>
      <c r="W2431" s="336"/>
      <c r="X2431" s="336"/>
      <c r="Y2431" s="336"/>
      <c r="Z2431" s="336"/>
      <c r="AA2431" s="336"/>
      <c r="AB2431" s="336"/>
      <c r="AC2431" s="336"/>
    </row>
    <row r="2432" spans="4:29">
      <c r="D2432" s="336"/>
      <c r="G2432" s="336"/>
      <c r="H2432" s="336"/>
      <c r="I2432" s="336"/>
      <c r="J2432" s="336"/>
      <c r="K2432" s="336"/>
      <c r="L2432" s="336"/>
      <c r="M2432" s="336"/>
      <c r="N2432" s="336"/>
      <c r="S2432" s="336"/>
      <c r="V2432" s="336"/>
      <c r="W2432" s="336"/>
      <c r="X2432" s="336"/>
      <c r="Y2432" s="336"/>
      <c r="Z2432" s="336"/>
      <c r="AA2432" s="336"/>
      <c r="AB2432" s="336"/>
      <c r="AC2432" s="336"/>
    </row>
    <row r="2433" spans="4:29">
      <c r="D2433" s="336"/>
      <c r="G2433" s="336"/>
      <c r="H2433" s="336"/>
      <c r="I2433" s="336"/>
      <c r="J2433" s="336"/>
      <c r="K2433" s="336"/>
      <c r="L2433" s="336"/>
      <c r="M2433" s="336"/>
      <c r="N2433" s="336"/>
      <c r="S2433" s="336"/>
      <c r="V2433" s="336"/>
      <c r="W2433" s="336"/>
      <c r="X2433" s="336"/>
      <c r="Y2433" s="336"/>
      <c r="Z2433" s="336"/>
      <c r="AA2433" s="336"/>
      <c r="AB2433" s="336"/>
      <c r="AC2433" s="336"/>
    </row>
    <row r="2434" spans="4:29">
      <c r="D2434" s="336"/>
      <c r="G2434" s="336"/>
      <c r="H2434" s="336"/>
      <c r="I2434" s="336"/>
      <c r="J2434" s="336"/>
      <c r="K2434" s="336"/>
      <c r="L2434" s="336"/>
      <c r="M2434" s="336"/>
      <c r="N2434" s="336"/>
      <c r="S2434" s="336"/>
      <c r="V2434" s="336"/>
      <c r="W2434" s="336"/>
      <c r="X2434" s="336"/>
      <c r="Y2434" s="336"/>
      <c r="Z2434" s="336"/>
      <c r="AA2434" s="336"/>
      <c r="AB2434" s="336"/>
      <c r="AC2434" s="336"/>
    </row>
    <row r="2435" spans="4:29">
      <c r="D2435" s="336"/>
      <c r="G2435" s="336"/>
      <c r="H2435" s="336"/>
      <c r="I2435" s="336"/>
      <c r="J2435" s="336"/>
      <c r="K2435" s="336"/>
      <c r="L2435" s="336"/>
      <c r="M2435" s="336"/>
      <c r="N2435" s="336"/>
      <c r="S2435" s="336"/>
      <c r="V2435" s="336"/>
      <c r="W2435" s="336"/>
      <c r="X2435" s="336"/>
      <c r="Y2435" s="336"/>
      <c r="Z2435" s="336"/>
      <c r="AA2435" s="336"/>
      <c r="AB2435" s="336"/>
      <c r="AC2435" s="336"/>
    </row>
    <row r="2436" spans="4:29">
      <c r="D2436" s="336"/>
      <c r="G2436" s="336"/>
      <c r="H2436" s="336"/>
      <c r="I2436" s="336"/>
      <c r="J2436" s="336"/>
      <c r="K2436" s="336"/>
      <c r="L2436" s="336"/>
      <c r="M2436" s="336"/>
      <c r="N2436" s="336"/>
      <c r="S2436" s="336"/>
      <c r="V2436" s="336"/>
      <c r="W2436" s="336"/>
      <c r="X2436" s="336"/>
      <c r="Y2436" s="336"/>
      <c r="Z2436" s="336"/>
      <c r="AA2436" s="336"/>
      <c r="AB2436" s="336"/>
      <c r="AC2436" s="336"/>
    </row>
    <row r="2437" spans="4:29">
      <c r="D2437" s="336"/>
      <c r="G2437" s="336"/>
      <c r="H2437" s="336"/>
      <c r="I2437" s="336"/>
      <c r="J2437" s="336"/>
      <c r="K2437" s="336"/>
      <c r="L2437" s="336"/>
      <c r="M2437" s="336"/>
      <c r="N2437" s="336"/>
      <c r="S2437" s="336"/>
      <c r="V2437" s="336"/>
      <c r="W2437" s="336"/>
      <c r="X2437" s="336"/>
      <c r="Y2437" s="336"/>
      <c r="Z2437" s="336"/>
      <c r="AA2437" s="336"/>
      <c r="AB2437" s="336"/>
      <c r="AC2437" s="336"/>
    </row>
    <row r="2438" spans="4:29">
      <c r="D2438" s="336"/>
      <c r="G2438" s="336"/>
      <c r="H2438" s="336"/>
      <c r="I2438" s="336"/>
      <c r="J2438" s="336"/>
      <c r="K2438" s="336"/>
      <c r="L2438" s="336"/>
      <c r="M2438" s="336"/>
      <c r="N2438" s="336"/>
      <c r="S2438" s="336"/>
      <c r="V2438" s="336"/>
      <c r="W2438" s="336"/>
      <c r="X2438" s="336"/>
      <c r="Y2438" s="336"/>
      <c r="Z2438" s="336"/>
      <c r="AA2438" s="336"/>
      <c r="AB2438" s="336"/>
      <c r="AC2438" s="336"/>
    </row>
    <row r="2439" spans="4:29">
      <c r="D2439" s="336"/>
      <c r="G2439" s="336"/>
      <c r="H2439" s="336"/>
      <c r="I2439" s="336"/>
      <c r="J2439" s="336"/>
      <c r="K2439" s="336"/>
      <c r="L2439" s="336"/>
      <c r="M2439" s="336"/>
      <c r="N2439" s="336"/>
      <c r="S2439" s="336"/>
      <c r="V2439" s="336"/>
      <c r="W2439" s="336"/>
      <c r="X2439" s="336"/>
      <c r="Y2439" s="336"/>
      <c r="Z2439" s="336"/>
      <c r="AA2439" s="336"/>
      <c r="AB2439" s="336"/>
      <c r="AC2439" s="336"/>
    </row>
    <row r="2440" spans="4:29">
      <c r="D2440" s="336"/>
      <c r="G2440" s="336"/>
      <c r="H2440" s="336"/>
      <c r="I2440" s="336"/>
      <c r="J2440" s="336"/>
      <c r="K2440" s="336"/>
      <c r="L2440" s="336"/>
      <c r="M2440" s="336"/>
      <c r="N2440" s="336"/>
      <c r="S2440" s="336"/>
      <c r="V2440" s="336"/>
      <c r="W2440" s="336"/>
      <c r="X2440" s="336"/>
      <c r="Y2440" s="336"/>
      <c r="Z2440" s="336"/>
      <c r="AA2440" s="336"/>
      <c r="AB2440" s="336"/>
      <c r="AC2440" s="336"/>
    </row>
    <row r="2441" spans="4:29">
      <c r="D2441" s="336"/>
      <c r="G2441" s="336"/>
      <c r="H2441" s="336"/>
      <c r="I2441" s="336"/>
      <c r="J2441" s="336"/>
      <c r="K2441" s="336"/>
      <c r="L2441" s="336"/>
      <c r="M2441" s="336"/>
      <c r="N2441" s="336"/>
      <c r="S2441" s="336"/>
      <c r="V2441" s="336"/>
      <c r="W2441" s="336"/>
      <c r="X2441" s="336"/>
      <c r="Y2441" s="336"/>
      <c r="Z2441" s="336"/>
      <c r="AA2441" s="336"/>
      <c r="AB2441" s="336"/>
      <c r="AC2441" s="336"/>
    </row>
    <row r="2442" spans="4:29">
      <c r="D2442" s="336"/>
      <c r="G2442" s="336"/>
      <c r="H2442" s="336"/>
      <c r="I2442" s="336"/>
      <c r="J2442" s="336"/>
      <c r="K2442" s="336"/>
      <c r="L2442" s="336"/>
      <c r="M2442" s="336"/>
      <c r="N2442" s="336"/>
      <c r="S2442" s="336"/>
      <c r="V2442" s="336"/>
      <c r="W2442" s="336"/>
      <c r="X2442" s="336"/>
      <c r="Y2442" s="336"/>
      <c r="Z2442" s="336"/>
      <c r="AA2442" s="336"/>
      <c r="AB2442" s="336"/>
      <c r="AC2442" s="336"/>
    </row>
    <row r="2443" spans="4:29">
      <c r="D2443" s="336"/>
      <c r="G2443" s="336"/>
      <c r="H2443" s="336"/>
      <c r="I2443" s="336"/>
      <c r="J2443" s="336"/>
      <c r="K2443" s="336"/>
      <c r="L2443" s="336"/>
      <c r="M2443" s="336"/>
      <c r="N2443" s="336"/>
      <c r="S2443" s="336"/>
      <c r="V2443" s="336"/>
      <c r="W2443" s="336"/>
      <c r="X2443" s="336"/>
      <c r="Y2443" s="336"/>
      <c r="Z2443" s="336"/>
      <c r="AA2443" s="336"/>
      <c r="AB2443" s="336"/>
      <c r="AC2443" s="336"/>
    </row>
    <row r="2444" spans="4:29">
      <c r="D2444" s="336"/>
      <c r="G2444" s="336"/>
      <c r="H2444" s="336"/>
      <c r="I2444" s="336"/>
      <c r="J2444" s="336"/>
      <c r="K2444" s="336"/>
      <c r="L2444" s="336"/>
      <c r="M2444" s="336"/>
      <c r="N2444" s="336"/>
      <c r="S2444" s="336"/>
      <c r="V2444" s="336"/>
      <c r="W2444" s="336"/>
      <c r="X2444" s="336"/>
      <c r="Y2444" s="336"/>
      <c r="Z2444" s="336"/>
      <c r="AA2444" s="336"/>
      <c r="AB2444" s="336"/>
      <c r="AC2444" s="336"/>
    </row>
    <row r="2445" spans="4:29">
      <c r="D2445" s="336"/>
      <c r="G2445" s="336"/>
      <c r="H2445" s="336"/>
      <c r="I2445" s="336"/>
      <c r="J2445" s="336"/>
      <c r="K2445" s="336"/>
      <c r="L2445" s="336"/>
      <c r="M2445" s="336"/>
      <c r="N2445" s="336"/>
      <c r="S2445" s="336"/>
      <c r="V2445" s="336"/>
      <c r="W2445" s="336"/>
      <c r="X2445" s="336"/>
      <c r="Y2445" s="336"/>
      <c r="Z2445" s="336"/>
      <c r="AA2445" s="336"/>
      <c r="AB2445" s="336"/>
      <c r="AC2445" s="336"/>
    </row>
    <row r="2446" spans="4:29">
      <c r="D2446" s="336"/>
      <c r="G2446" s="336"/>
      <c r="H2446" s="336"/>
      <c r="I2446" s="336"/>
      <c r="J2446" s="336"/>
      <c r="K2446" s="336"/>
      <c r="L2446" s="336"/>
      <c r="M2446" s="336"/>
      <c r="N2446" s="336"/>
      <c r="S2446" s="336"/>
      <c r="V2446" s="336"/>
      <c r="W2446" s="336"/>
      <c r="X2446" s="336"/>
      <c r="Y2446" s="336"/>
      <c r="Z2446" s="336"/>
      <c r="AA2446" s="336"/>
      <c r="AB2446" s="336"/>
      <c r="AC2446" s="336"/>
    </row>
    <row r="2447" spans="4:29">
      <c r="D2447" s="336"/>
      <c r="G2447" s="336"/>
      <c r="H2447" s="336"/>
      <c r="I2447" s="336"/>
      <c r="J2447" s="336"/>
      <c r="K2447" s="336"/>
      <c r="L2447" s="336"/>
      <c r="M2447" s="336"/>
      <c r="N2447" s="336"/>
      <c r="S2447" s="336"/>
      <c r="V2447" s="336"/>
      <c r="W2447" s="336"/>
      <c r="X2447" s="336"/>
      <c r="Y2447" s="336"/>
      <c r="Z2447" s="336"/>
      <c r="AA2447" s="336"/>
      <c r="AB2447" s="336"/>
      <c r="AC2447" s="336"/>
    </row>
    <row r="2448" spans="4:29">
      <c r="D2448" s="336"/>
      <c r="G2448" s="336"/>
      <c r="H2448" s="336"/>
      <c r="I2448" s="336"/>
      <c r="J2448" s="336"/>
      <c r="K2448" s="336"/>
      <c r="L2448" s="336"/>
      <c r="M2448" s="336"/>
      <c r="N2448" s="336"/>
      <c r="S2448" s="336"/>
      <c r="V2448" s="336"/>
      <c r="W2448" s="336"/>
      <c r="X2448" s="336"/>
      <c r="Y2448" s="336"/>
      <c r="Z2448" s="336"/>
      <c r="AA2448" s="336"/>
      <c r="AB2448" s="336"/>
      <c r="AC2448" s="336"/>
    </row>
    <row r="2449" spans="4:29">
      <c r="D2449" s="336"/>
      <c r="G2449" s="336"/>
      <c r="H2449" s="336"/>
      <c r="I2449" s="336"/>
      <c r="J2449" s="336"/>
      <c r="K2449" s="336"/>
      <c r="L2449" s="336"/>
      <c r="M2449" s="336"/>
      <c r="N2449" s="336"/>
      <c r="S2449" s="336"/>
      <c r="V2449" s="336"/>
      <c r="W2449" s="336"/>
      <c r="X2449" s="336"/>
      <c r="Y2449" s="336"/>
      <c r="Z2449" s="336"/>
      <c r="AA2449" s="336"/>
      <c r="AB2449" s="336"/>
      <c r="AC2449" s="336"/>
    </row>
    <row r="2450" spans="4:29">
      <c r="D2450" s="336"/>
      <c r="G2450" s="336"/>
      <c r="H2450" s="336"/>
      <c r="I2450" s="336"/>
      <c r="J2450" s="336"/>
      <c r="K2450" s="336"/>
      <c r="L2450" s="336"/>
      <c r="M2450" s="336"/>
      <c r="N2450" s="336"/>
      <c r="S2450" s="336"/>
      <c r="V2450" s="336"/>
      <c r="W2450" s="336"/>
      <c r="X2450" s="336"/>
      <c r="Y2450" s="336"/>
      <c r="Z2450" s="336"/>
      <c r="AA2450" s="336"/>
      <c r="AB2450" s="336"/>
      <c r="AC2450" s="336"/>
    </row>
    <row r="2451" spans="4:29">
      <c r="D2451" s="336"/>
      <c r="G2451" s="336"/>
      <c r="H2451" s="336"/>
      <c r="I2451" s="336"/>
      <c r="J2451" s="336"/>
      <c r="K2451" s="336"/>
      <c r="L2451" s="336"/>
      <c r="M2451" s="336"/>
      <c r="N2451" s="336"/>
      <c r="S2451" s="336"/>
      <c r="V2451" s="336"/>
      <c r="W2451" s="336"/>
      <c r="X2451" s="336"/>
      <c r="Y2451" s="336"/>
      <c r="Z2451" s="336"/>
      <c r="AA2451" s="336"/>
      <c r="AB2451" s="336"/>
      <c r="AC2451" s="336"/>
    </row>
    <row r="2452" spans="4:29">
      <c r="D2452" s="336"/>
      <c r="G2452" s="336"/>
      <c r="H2452" s="336"/>
      <c r="I2452" s="336"/>
      <c r="J2452" s="336"/>
      <c r="K2452" s="336"/>
      <c r="L2452" s="336"/>
      <c r="M2452" s="336"/>
      <c r="N2452" s="336"/>
      <c r="S2452" s="336"/>
      <c r="V2452" s="336"/>
      <c r="W2452" s="336"/>
      <c r="X2452" s="336"/>
      <c r="Y2452" s="336"/>
      <c r="Z2452" s="336"/>
      <c r="AA2452" s="336"/>
      <c r="AB2452" s="336"/>
      <c r="AC2452" s="336"/>
    </row>
    <row r="2453" spans="4:29">
      <c r="D2453" s="336"/>
      <c r="G2453" s="336"/>
      <c r="H2453" s="336"/>
      <c r="I2453" s="336"/>
      <c r="J2453" s="336"/>
      <c r="K2453" s="336"/>
      <c r="L2453" s="336"/>
      <c r="M2453" s="336"/>
      <c r="N2453" s="336"/>
      <c r="S2453" s="336"/>
      <c r="V2453" s="336"/>
      <c r="W2453" s="336"/>
      <c r="X2453" s="336"/>
      <c r="Y2453" s="336"/>
      <c r="Z2453" s="336"/>
      <c r="AA2453" s="336"/>
      <c r="AB2453" s="336"/>
      <c r="AC2453" s="336"/>
    </row>
    <row r="2454" spans="4:29">
      <c r="D2454" s="336"/>
      <c r="G2454" s="336"/>
      <c r="H2454" s="336"/>
      <c r="I2454" s="336"/>
      <c r="J2454" s="336"/>
      <c r="K2454" s="336"/>
      <c r="L2454" s="336"/>
      <c r="M2454" s="336"/>
      <c r="N2454" s="336"/>
      <c r="S2454" s="336"/>
      <c r="V2454" s="336"/>
      <c r="W2454" s="336"/>
      <c r="X2454" s="336"/>
      <c r="Y2454" s="336"/>
      <c r="Z2454" s="336"/>
      <c r="AA2454" s="336"/>
      <c r="AB2454" s="336"/>
      <c r="AC2454" s="336"/>
    </row>
    <row r="2455" spans="4:29">
      <c r="D2455" s="336"/>
      <c r="G2455" s="336"/>
      <c r="H2455" s="336"/>
      <c r="I2455" s="336"/>
      <c r="J2455" s="336"/>
      <c r="K2455" s="336"/>
      <c r="L2455" s="336"/>
      <c r="M2455" s="336"/>
      <c r="N2455" s="336"/>
      <c r="S2455" s="336"/>
      <c r="V2455" s="336"/>
      <c r="W2455" s="336"/>
      <c r="X2455" s="336"/>
      <c r="Y2455" s="336"/>
      <c r="Z2455" s="336"/>
      <c r="AA2455" s="336"/>
      <c r="AB2455" s="336"/>
      <c r="AC2455" s="336"/>
    </row>
    <row r="2456" spans="4:29">
      <c r="D2456" s="336"/>
      <c r="G2456" s="336"/>
      <c r="H2456" s="336"/>
      <c r="I2456" s="336"/>
      <c r="J2456" s="336"/>
      <c r="K2456" s="336"/>
      <c r="L2456" s="336"/>
      <c r="M2456" s="336"/>
      <c r="N2456" s="336"/>
      <c r="S2456" s="336"/>
      <c r="V2456" s="336"/>
      <c r="W2456" s="336"/>
      <c r="X2456" s="336"/>
      <c r="Y2456" s="336"/>
      <c r="Z2456" s="336"/>
      <c r="AA2456" s="336"/>
      <c r="AB2456" s="336"/>
      <c r="AC2456" s="336"/>
    </row>
    <row r="2457" spans="4:29">
      <c r="D2457" s="336"/>
      <c r="G2457" s="336"/>
      <c r="H2457" s="336"/>
      <c r="I2457" s="336"/>
      <c r="J2457" s="336"/>
      <c r="K2457" s="336"/>
      <c r="L2457" s="336"/>
      <c r="M2457" s="336"/>
      <c r="N2457" s="336"/>
      <c r="S2457" s="336"/>
      <c r="V2457" s="336"/>
      <c r="W2457" s="336"/>
      <c r="X2457" s="336"/>
      <c r="Y2457" s="336"/>
      <c r="Z2457" s="336"/>
      <c r="AA2457" s="336"/>
      <c r="AB2457" s="336"/>
      <c r="AC2457" s="336"/>
    </row>
    <row r="2458" spans="4:29">
      <c r="D2458" s="336"/>
      <c r="G2458" s="336"/>
      <c r="H2458" s="336"/>
      <c r="I2458" s="336"/>
      <c r="J2458" s="336"/>
      <c r="K2458" s="336"/>
      <c r="L2458" s="336"/>
      <c r="M2458" s="336"/>
      <c r="N2458" s="336"/>
      <c r="S2458" s="336"/>
      <c r="V2458" s="336"/>
      <c r="W2458" s="336"/>
      <c r="X2458" s="336"/>
      <c r="Y2458" s="336"/>
      <c r="Z2458" s="336"/>
      <c r="AA2458" s="336"/>
      <c r="AB2458" s="336"/>
      <c r="AC2458" s="336"/>
    </row>
    <row r="2459" spans="4:29">
      <c r="D2459" s="336"/>
      <c r="G2459" s="336"/>
      <c r="H2459" s="336"/>
      <c r="I2459" s="336"/>
      <c r="J2459" s="336"/>
      <c r="K2459" s="336"/>
      <c r="L2459" s="336"/>
      <c r="M2459" s="336"/>
      <c r="N2459" s="336"/>
      <c r="S2459" s="336"/>
      <c r="V2459" s="336"/>
      <c r="W2459" s="336"/>
      <c r="X2459" s="336"/>
      <c r="Y2459" s="336"/>
      <c r="Z2459" s="336"/>
      <c r="AA2459" s="336"/>
      <c r="AB2459" s="336"/>
      <c r="AC2459" s="336"/>
    </row>
    <row r="2460" spans="4:29">
      <c r="D2460" s="336"/>
      <c r="G2460" s="336"/>
      <c r="H2460" s="336"/>
      <c r="I2460" s="336"/>
      <c r="J2460" s="336"/>
      <c r="K2460" s="336"/>
      <c r="L2460" s="336"/>
      <c r="M2460" s="336"/>
      <c r="N2460" s="336"/>
      <c r="S2460" s="336"/>
      <c r="V2460" s="336"/>
      <c r="W2460" s="336"/>
      <c r="X2460" s="336"/>
      <c r="Y2460" s="336"/>
      <c r="Z2460" s="336"/>
      <c r="AA2460" s="336"/>
      <c r="AB2460" s="336"/>
      <c r="AC2460" s="336"/>
    </row>
    <row r="2461" spans="4:29">
      <c r="D2461" s="336"/>
      <c r="G2461" s="336"/>
      <c r="H2461" s="336"/>
      <c r="I2461" s="336"/>
      <c r="J2461" s="336"/>
      <c r="K2461" s="336"/>
      <c r="L2461" s="336"/>
      <c r="M2461" s="336"/>
      <c r="N2461" s="336"/>
      <c r="S2461" s="336"/>
      <c r="V2461" s="336"/>
      <c r="W2461" s="336"/>
      <c r="X2461" s="336"/>
      <c r="Y2461" s="336"/>
      <c r="Z2461" s="336"/>
      <c r="AA2461" s="336"/>
      <c r="AB2461" s="336"/>
      <c r="AC2461" s="336"/>
    </row>
    <row r="2462" spans="4:29">
      <c r="D2462" s="336"/>
      <c r="G2462" s="336"/>
      <c r="H2462" s="336"/>
      <c r="I2462" s="336"/>
      <c r="J2462" s="336"/>
      <c r="K2462" s="336"/>
      <c r="L2462" s="336"/>
      <c r="M2462" s="336"/>
      <c r="N2462" s="336"/>
      <c r="S2462" s="336"/>
      <c r="V2462" s="336"/>
      <c r="W2462" s="336"/>
      <c r="X2462" s="336"/>
      <c r="Y2462" s="336"/>
      <c r="Z2462" s="336"/>
      <c r="AA2462" s="336"/>
      <c r="AB2462" s="336"/>
      <c r="AC2462" s="336"/>
    </row>
    <row r="2463" spans="4:29">
      <c r="D2463" s="336"/>
      <c r="G2463" s="336"/>
      <c r="H2463" s="336"/>
      <c r="I2463" s="336"/>
      <c r="J2463" s="336"/>
      <c r="K2463" s="336"/>
      <c r="L2463" s="336"/>
      <c r="M2463" s="336"/>
      <c r="N2463" s="336"/>
      <c r="S2463" s="336"/>
      <c r="V2463" s="336"/>
      <c r="W2463" s="336"/>
      <c r="X2463" s="336"/>
      <c r="Y2463" s="336"/>
      <c r="Z2463" s="336"/>
      <c r="AA2463" s="336"/>
      <c r="AB2463" s="336"/>
      <c r="AC2463" s="336"/>
    </row>
    <row r="2464" spans="4:29">
      <c r="D2464" s="336"/>
      <c r="G2464" s="336"/>
      <c r="H2464" s="336"/>
      <c r="I2464" s="336"/>
      <c r="J2464" s="336"/>
      <c r="K2464" s="336"/>
      <c r="L2464" s="336"/>
      <c r="M2464" s="336"/>
      <c r="N2464" s="336"/>
      <c r="S2464" s="336"/>
      <c r="V2464" s="336"/>
      <c r="W2464" s="336"/>
      <c r="X2464" s="336"/>
      <c r="Y2464" s="336"/>
      <c r="Z2464" s="336"/>
      <c r="AA2464" s="336"/>
      <c r="AB2464" s="336"/>
      <c r="AC2464" s="336"/>
    </row>
    <row r="2465" spans="4:29">
      <c r="D2465" s="336"/>
      <c r="G2465" s="336"/>
      <c r="H2465" s="336"/>
      <c r="I2465" s="336"/>
      <c r="J2465" s="336"/>
      <c r="K2465" s="336"/>
      <c r="L2465" s="336"/>
      <c r="M2465" s="336"/>
      <c r="N2465" s="336"/>
      <c r="S2465" s="336"/>
      <c r="V2465" s="336"/>
      <c r="W2465" s="336"/>
      <c r="X2465" s="336"/>
      <c r="Y2465" s="336"/>
      <c r="Z2465" s="336"/>
      <c r="AA2465" s="336"/>
      <c r="AB2465" s="336"/>
      <c r="AC2465" s="336"/>
    </row>
    <row r="2466" spans="4:29">
      <c r="D2466" s="336"/>
      <c r="G2466" s="336"/>
      <c r="H2466" s="336"/>
      <c r="I2466" s="336"/>
      <c r="J2466" s="336"/>
      <c r="K2466" s="336"/>
      <c r="L2466" s="336"/>
      <c r="M2466" s="336"/>
      <c r="N2466" s="336"/>
      <c r="S2466" s="336"/>
      <c r="V2466" s="336"/>
      <c r="W2466" s="336"/>
      <c r="X2466" s="336"/>
      <c r="Y2466" s="336"/>
      <c r="Z2466" s="336"/>
      <c r="AA2466" s="336"/>
      <c r="AB2466" s="336"/>
      <c r="AC2466" s="336"/>
    </row>
    <row r="2467" spans="4:29">
      <c r="D2467" s="336"/>
      <c r="G2467" s="336"/>
      <c r="H2467" s="336"/>
      <c r="I2467" s="336"/>
      <c r="J2467" s="336"/>
      <c r="K2467" s="336"/>
      <c r="L2467" s="336"/>
      <c r="M2467" s="336"/>
      <c r="N2467" s="336"/>
      <c r="S2467" s="336"/>
      <c r="V2467" s="336"/>
      <c r="W2467" s="336"/>
      <c r="X2467" s="336"/>
      <c r="Y2467" s="336"/>
      <c r="Z2467" s="336"/>
      <c r="AA2467" s="336"/>
      <c r="AB2467" s="336"/>
      <c r="AC2467" s="336"/>
    </row>
    <row r="2468" spans="4:29">
      <c r="D2468" s="336"/>
      <c r="G2468" s="336"/>
      <c r="H2468" s="336"/>
      <c r="I2468" s="336"/>
      <c r="J2468" s="336"/>
      <c r="K2468" s="336"/>
      <c r="L2468" s="336"/>
      <c r="M2468" s="336"/>
      <c r="N2468" s="336"/>
      <c r="S2468" s="336"/>
      <c r="V2468" s="336"/>
      <c r="W2468" s="336"/>
      <c r="X2468" s="336"/>
      <c r="Y2468" s="336"/>
      <c r="Z2468" s="336"/>
      <c r="AA2468" s="336"/>
      <c r="AB2468" s="336"/>
      <c r="AC2468" s="336"/>
    </row>
    <row r="2469" spans="4:29">
      <c r="D2469" s="336"/>
      <c r="G2469" s="336"/>
      <c r="H2469" s="336"/>
      <c r="I2469" s="336"/>
      <c r="J2469" s="336"/>
      <c r="K2469" s="336"/>
      <c r="L2469" s="336"/>
      <c r="M2469" s="336"/>
      <c r="N2469" s="336"/>
      <c r="S2469" s="336"/>
      <c r="V2469" s="336"/>
      <c r="W2469" s="336"/>
      <c r="X2469" s="336"/>
      <c r="Y2469" s="336"/>
      <c r="Z2469" s="336"/>
      <c r="AA2469" s="336"/>
      <c r="AB2469" s="336"/>
      <c r="AC2469" s="336"/>
    </row>
    <row r="2470" spans="4:29">
      <c r="D2470" s="336"/>
      <c r="G2470" s="336"/>
      <c r="H2470" s="336"/>
      <c r="I2470" s="336"/>
      <c r="J2470" s="336"/>
      <c r="K2470" s="336"/>
      <c r="L2470" s="336"/>
      <c r="M2470" s="336"/>
      <c r="N2470" s="336"/>
      <c r="S2470" s="336"/>
      <c r="V2470" s="336"/>
      <c r="W2470" s="336"/>
      <c r="X2470" s="336"/>
      <c r="Y2470" s="336"/>
      <c r="Z2470" s="336"/>
      <c r="AA2470" s="336"/>
      <c r="AB2470" s="336"/>
      <c r="AC2470" s="336"/>
    </row>
    <row r="2471" spans="4:29">
      <c r="D2471" s="336"/>
      <c r="G2471" s="336"/>
      <c r="H2471" s="336"/>
      <c r="I2471" s="336"/>
      <c r="J2471" s="336"/>
      <c r="K2471" s="336"/>
      <c r="L2471" s="336"/>
      <c r="M2471" s="336"/>
      <c r="N2471" s="336"/>
      <c r="S2471" s="336"/>
      <c r="V2471" s="336"/>
      <c r="W2471" s="336"/>
      <c r="X2471" s="336"/>
      <c r="Y2471" s="336"/>
      <c r="Z2471" s="336"/>
      <c r="AA2471" s="336"/>
      <c r="AB2471" s="336"/>
      <c r="AC2471" s="336"/>
    </row>
    <row r="2472" spans="4:29">
      <c r="D2472" s="336"/>
      <c r="G2472" s="336"/>
      <c r="H2472" s="336"/>
      <c r="I2472" s="336"/>
      <c r="J2472" s="336"/>
      <c r="K2472" s="336"/>
      <c r="L2472" s="336"/>
      <c r="M2472" s="336"/>
      <c r="N2472" s="336"/>
      <c r="S2472" s="336"/>
      <c r="V2472" s="336"/>
      <c r="W2472" s="336"/>
      <c r="X2472" s="336"/>
      <c r="Y2472" s="336"/>
      <c r="Z2472" s="336"/>
      <c r="AA2472" s="336"/>
      <c r="AB2472" s="336"/>
      <c r="AC2472" s="336"/>
    </row>
    <row r="2473" spans="4:29">
      <c r="D2473" s="336"/>
      <c r="G2473" s="336"/>
      <c r="H2473" s="336"/>
      <c r="I2473" s="336"/>
      <c r="J2473" s="336"/>
      <c r="K2473" s="336"/>
      <c r="L2473" s="336"/>
      <c r="M2473" s="336"/>
      <c r="N2473" s="336"/>
      <c r="S2473" s="336"/>
      <c r="V2473" s="336"/>
      <c r="W2473" s="336"/>
      <c r="X2473" s="336"/>
      <c r="Y2473" s="336"/>
      <c r="Z2473" s="336"/>
      <c r="AA2473" s="336"/>
      <c r="AB2473" s="336"/>
      <c r="AC2473" s="336"/>
    </row>
    <row r="2474" spans="4:29">
      <c r="D2474" s="336"/>
      <c r="G2474" s="336"/>
      <c r="H2474" s="336"/>
      <c r="I2474" s="336"/>
      <c r="J2474" s="336"/>
      <c r="K2474" s="336"/>
      <c r="L2474" s="336"/>
      <c r="M2474" s="336"/>
      <c r="N2474" s="336"/>
      <c r="S2474" s="336"/>
      <c r="V2474" s="336"/>
      <c r="W2474" s="336"/>
      <c r="X2474" s="336"/>
      <c r="Y2474" s="336"/>
      <c r="Z2474" s="336"/>
      <c r="AA2474" s="336"/>
      <c r="AB2474" s="336"/>
      <c r="AC2474" s="336"/>
    </row>
    <row r="2475" spans="4:29">
      <c r="D2475" s="336"/>
      <c r="G2475" s="336"/>
      <c r="H2475" s="336"/>
      <c r="I2475" s="336"/>
      <c r="J2475" s="336"/>
      <c r="K2475" s="336"/>
      <c r="L2475" s="336"/>
      <c r="M2475" s="336"/>
      <c r="N2475" s="336"/>
      <c r="S2475" s="336"/>
      <c r="V2475" s="336"/>
      <c r="W2475" s="336"/>
      <c r="X2475" s="336"/>
      <c r="Y2475" s="336"/>
      <c r="Z2475" s="336"/>
      <c r="AA2475" s="336"/>
      <c r="AB2475" s="336"/>
      <c r="AC2475" s="336"/>
    </row>
    <row r="2476" spans="4:29">
      <c r="D2476" s="336"/>
      <c r="G2476" s="336"/>
      <c r="H2476" s="336"/>
      <c r="I2476" s="336"/>
      <c r="J2476" s="336"/>
      <c r="K2476" s="336"/>
      <c r="L2476" s="336"/>
      <c r="M2476" s="336"/>
      <c r="N2476" s="336"/>
      <c r="S2476" s="336"/>
      <c r="V2476" s="336"/>
      <c r="W2476" s="336"/>
      <c r="X2476" s="336"/>
      <c r="Y2476" s="336"/>
      <c r="Z2476" s="336"/>
      <c r="AA2476" s="336"/>
      <c r="AB2476" s="336"/>
      <c r="AC2476" s="336"/>
    </row>
    <row r="2477" spans="4:29">
      <c r="D2477" s="336"/>
      <c r="G2477" s="336"/>
      <c r="H2477" s="336"/>
      <c r="I2477" s="336"/>
      <c r="J2477" s="336"/>
      <c r="K2477" s="336"/>
      <c r="L2477" s="336"/>
      <c r="M2477" s="336"/>
      <c r="N2477" s="336"/>
      <c r="S2477" s="336"/>
      <c r="V2477" s="336"/>
      <c r="W2477" s="336"/>
      <c r="X2477" s="336"/>
      <c r="Y2477" s="336"/>
      <c r="Z2477" s="336"/>
      <c r="AA2477" s="336"/>
      <c r="AB2477" s="336"/>
      <c r="AC2477" s="336"/>
    </row>
    <row r="2478" spans="4:29">
      <c r="D2478" s="336"/>
      <c r="G2478" s="336"/>
      <c r="H2478" s="336"/>
      <c r="I2478" s="336"/>
      <c r="J2478" s="336"/>
      <c r="K2478" s="336"/>
      <c r="L2478" s="336"/>
      <c r="M2478" s="336"/>
      <c r="N2478" s="336"/>
      <c r="S2478" s="336"/>
      <c r="V2478" s="336"/>
      <c r="W2478" s="336"/>
      <c r="X2478" s="336"/>
      <c r="Y2478" s="336"/>
      <c r="Z2478" s="336"/>
      <c r="AA2478" s="336"/>
      <c r="AB2478" s="336"/>
      <c r="AC2478" s="336"/>
    </row>
    <row r="2479" spans="4:29">
      <c r="D2479" s="336"/>
      <c r="G2479" s="336"/>
      <c r="H2479" s="336"/>
      <c r="I2479" s="336"/>
      <c r="J2479" s="336"/>
      <c r="K2479" s="336"/>
      <c r="L2479" s="336"/>
      <c r="M2479" s="336"/>
      <c r="N2479" s="336"/>
      <c r="S2479" s="336"/>
      <c r="V2479" s="336"/>
      <c r="W2479" s="336"/>
      <c r="X2479" s="336"/>
      <c r="Y2479" s="336"/>
      <c r="Z2479" s="336"/>
      <c r="AA2479" s="336"/>
      <c r="AB2479" s="336"/>
      <c r="AC2479" s="336"/>
    </row>
    <row r="2480" spans="4:29">
      <c r="D2480" s="336"/>
      <c r="G2480" s="336"/>
      <c r="H2480" s="336"/>
      <c r="I2480" s="336"/>
      <c r="J2480" s="336"/>
      <c r="K2480" s="336"/>
      <c r="L2480" s="336"/>
      <c r="M2480" s="336"/>
      <c r="N2480" s="336"/>
      <c r="S2480" s="336"/>
      <c r="V2480" s="336"/>
      <c r="W2480" s="336"/>
      <c r="X2480" s="336"/>
      <c r="Y2480" s="336"/>
      <c r="Z2480" s="336"/>
      <c r="AA2480" s="336"/>
      <c r="AB2480" s="336"/>
      <c r="AC2480" s="336"/>
    </row>
    <row r="2481" spans="4:29">
      <c r="D2481" s="336"/>
      <c r="G2481" s="336"/>
      <c r="H2481" s="336"/>
      <c r="I2481" s="336"/>
      <c r="J2481" s="336"/>
      <c r="K2481" s="336"/>
      <c r="L2481" s="336"/>
      <c r="M2481" s="336"/>
      <c r="N2481" s="336"/>
      <c r="S2481" s="336"/>
      <c r="V2481" s="336"/>
      <c r="W2481" s="336"/>
      <c r="X2481" s="336"/>
      <c r="Y2481" s="336"/>
      <c r="Z2481" s="336"/>
      <c r="AA2481" s="336"/>
      <c r="AB2481" s="336"/>
      <c r="AC2481" s="336"/>
    </row>
    <row r="2482" spans="4:29">
      <c r="D2482" s="336"/>
      <c r="G2482" s="336"/>
      <c r="H2482" s="336"/>
      <c r="I2482" s="336"/>
      <c r="J2482" s="336"/>
      <c r="K2482" s="336"/>
      <c r="L2482" s="336"/>
      <c r="M2482" s="336"/>
      <c r="N2482" s="336"/>
      <c r="S2482" s="336"/>
      <c r="V2482" s="336"/>
      <c r="W2482" s="336"/>
      <c r="X2482" s="336"/>
      <c r="Y2482" s="336"/>
      <c r="Z2482" s="336"/>
      <c r="AA2482" s="336"/>
      <c r="AB2482" s="336"/>
      <c r="AC2482" s="336"/>
    </row>
    <row r="2483" spans="4:29">
      <c r="D2483" s="336"/>
      <c r="G2483" s="336"/>
      <c r="H2483" s="336"/>
      <c r="I2483" s="336"/>
      <c r="J2483" s="336"/>
      <c r="K2483" s="336"/>
      <c r="L2483" s="336"/>
      <c r="M2483" s="336"/>
      <c r="N2483" s="336"/>
      <c r="S2483" s="336"/>
      <c r="V2483" s="336"/>
      <c r="W2483" s="336"/>
      <c r="X2483" s="336"/>
      <c r="Y2483" s="336"/>
      <c r="Z2483" s="336"/>
      <c r="AA2483" s="336"/>
      <c r="AB2483" s="336"/>
      <c r="AC2483" s="336"/>
    </row>
    <row r="2484" spans="4:29">
      <c r="D2484" s="336"/>
      <c r="G2484" s="336"/>
      <c r="H2484" s="336"/>
      <c r="I2484" s="336"/>
      <c r="J2484" s="336"/>
      <c r="K2484" s="336"/>
      <c r="L2484" s="336"/>
      <c r="M2484" s="336"/>
      <c r="N2484" s="336"/>
      <c r="S2484" s="336"/>
      <c r="V2484" s="336"/>
      <c r="W2484" s="336"/>
      <c r="X2484" s="336"/>
      <c r="Y2484" s="336"/>
      <c r="Z2484" s="336"/>
      <c r="AA2484" s="336"/>
      <c r="AB2484" s="336"/>
      <c r="AC2484" s="336"/>
    </row>
    <row r="2485" spans="4:29">
      <c r="D2485" s="336"/>
      <c r="G2485" s="336"/>
      <c r="H2485" s="336"/>
      <c r="I2485" s="336"/>
      <c r="J2485" s="336"/>
      <c r="K2485" s="336"/>
      <c r="L2485" s="336"/>
      <c r="M2485" s="336"/>
      <c r="N2485" s="336"/>
      <c r="S2485" s="336"/>
      <c r="V2485" s="336"/>
      <c r="W2485" s="336"/>
      <c r="X2485" s="336"/>
      <c r="Y2485" s="336"/>
      <c r="Z2485" s="336"/>
      <c r="AA2485" s="336"/>
      <c r="AB2485" s="336"/>
      <c r="AC2485" s="336"/>
    </row>
    <row r="2486" spans="4:29">
      <c r="D2486" s="336"/>
      <c r="G2486" s="336"/>
      <c r="H2486" s="336"/>
      <c r="I2486" s="336"/>
      <c r="J2486" s="336"/>
      <c r="K2486" s="336"/>
      <c r="L2486" s="336"/>
      <c r="M2486" s="336"/>
      <c r="N2486" s="336"/>
      <c r="S2486" s="336"/>
      <c r="V2486" s="336"/>
      <c r="W2486" s="336"/>
      <c r="X2486" s="336"/>
      <c r="Y2486" s="336"/>
      <c r="Z2486" s="336"/>
      <c r="AA2486" s="336"/>
      <c r="AB2486" s="336"/>
      <c r="AC2486" s="336"/>
    </row>
    <row r="2487" spans="4:29">
      <c r="D2487" s="336"/>
      <c r="G2487" s="336"/>
      <c r="H2487" s="336"/>
      <c r="I2487" s="336"/>
      <c r="J2487" s="336"/>
      <c r="K2487" s="336"/>
      <c r="L2487" s="336"/>
      <c r="M2487" s="336"/>
      <c r="N2487" s="336"/>
      <c r="S2487" s="336"/>
      <c r="V2487" s="336"/>
      <c r="W2487" s="336"/>
      <c r="X2487" s="336"/>
      <c r="Y2487" s="336"/>
      <c r="Z2487" s="336"/>
      <c r="AA2487" s="336"/>
      <c r="AB2487" s="336"/>
      <c r="AC2487" s="336"/>
    </row>
    <row r="2488" spans="4:29">
      <c r="D2488" s="336"/>
      <c r="G2488" s="336"/>
      <c r="H2488" s="336"/>
      <c r="I2488" s="336"/>
      <c r="J2488" s="336"/>
      <c r="K2488" s="336"/>
      <c r="L2488" s="336"/>
      <c r="M2488" s="336"/>
      <c r="N2488" s="336"/>
      <c r="S2488" s="336"/>
      <c r="V2488" s="336"/>
      <c r="W2488" s="336"/>
      <c r="X2488" s="336"/>
      <c r="Y2488" s="336"/>
      <c r="Z2488" s="336"/>
      <c r="AA2488" s="336"/>
      <c r="AB2488" s="336"/>
      <c r="AC2488" s="336"/>
    </row>
    <row r="2489" spans="4:29">
      <c r="D2489" s="336"/>
      <c r="G2489" s="336"/>
      <c r="H2489" s="336"/>
      <c r="I2489" s="336"/>
      <c r="J2489" s="336"/>
      <c r="K2489" s="336"/>
      <c r="L2489" s="336"/>
      <c r="M2489" s="336"/>
      <c r="N2489" s="336"/>
      <c r="S2489" s="336"/>
      <c r="V2489" s="336"/>
      <c r="W2489" s="336"/>
      <c r="X2489" s="336"/>
      <c r="Y2489" s="336"/>
      <c r="Z2489" s="336"/>
      <c r="AA2489" s="336"/>
      <c r="AB2489" s="336"/>
      <c r="AC2489" s="336"/>
    </row>
    <row r="2490" spans="4:29">
      <c r="D2490" s="336"/>
      <c r="G2490" s="336"/>
      <c r="H2490" s="336"/>
      <c r="I2490" s="336"/>
      <c r="J2490" s="336"/>
      <c r="K2490" s="336"/>
      <c r="L2490" s="336"/>
      <c r="M2490" s="336"/>
      <c r="N2490" s="336"/>
      <c r="S2490" s="336"/>
      <c r="V2490" s="336"/>
      <c r="W2490" s="336"/>
      <c r="X2490" s="336"/>
      <c r="Y2490" s="336"/>
      <c r="Z2490" s="336"/>
      <c r="AA2490" s="336"/>
      <c r="AB2490" s="336"/>
      <c r="AC2490" s="336"/>
    </row>
    <row r="2491" spans="4:29">
      <c r="D2491" s="336"/>
      <c r="G2491" s="336"/>
      <c r="H2491" s="336"/>
      <c r="I2491" s="336"/>
      <c r="J2491" s="336"/>
      <c r="K2491" s="336"/>
      <c r="L2491" s="336"/>
      <c r="M2491" s="336"/>
      <c r="N2491" s="336"/>
      <c r="S2491" s="336"/>
      <c r="V2491" s="336"/>
      <c r="W2491" s="336"/>
      <c r="X2491" s="336"/>
      <c r="Y2491" s="336"/>
      <c r="Z2491" s="336"/>
      <c r="AA2491" s="336"/>
      <c r="AB2491" s="336"/>
      <c r="AC2491" s="336"/>
    </row>
    <row r="2492" spans="4:29">
      <c r="D2492" s="336"/>
      <c r="G2492" s="336"/>
      <c r="H2492" s="336"/>
      <c r="I2492" s="336"/>
      <c r="J2492" s="336"/>
      <c r="K2492" s="336"/>
      <c r="L2492" s="336"/>
      <c r="M2492" s="336"/>
      <c r="N2492" s="336"/>
      <c r="S2492" s="336"/>
      <c r="V2492" s="336"/>
      <c r="W2492" s="336"/>
      <c r="X2492" s="336"/>
      <c r="Y2492" s="336"/>
      <c r="Z2492" s="336"/>
      <c r="AA2492" s="336"/>
      <c r="AB2492" s="336"/>
      <c r="AC2492" s="336"/>
    </row>
    <row r="2493" spans="4:29">
      <c r="D2493" s="336"/>
      <c r="G2493" s="336"/>
      <c r="H2493" s="336"/>
      <c r="I2493" s="336"/>
      <c r="J2493" s="336"/>
      <c r="K2493" s="336"/>
      <c r="L2493" s="336"/>
      <c r="M2493" s="336"/>
      <c r="N2493" s="336"/>
      <c r="S2493" s="336"/>
      <c r="V2493" s="336"/>
      <c r="W2493" s="336"/>
      <c r="X2493" s="336"/>
      <c r="Y2493" s="336"/>
      <c r="Z2493" s="336"/>
      <c r="AA2493" s="336"/>
      <c r="AB2493" s="336"/>
      <c r="AC2493" s="336"/>
    </row>
    <row r="2494" spans="4:29">
      <c r="D2494" s="336"/>
      <c r="G2494" s="336"/>
      <c r="H2494" s="336"/>
      <c r="I2494" s="336"/>
      <c r="J2494" s="336"/>
      <c r="K2494" s="336"/>
      <c r="L2494" s="336"/>
      <c r="M2494" s="336"/>
      <c r="N2494" s="336"/>
      <c r="S2494" s="336"/>
      <c r="V2494" s="336"/>
      <c r="W2494" s="336"/>
      <c r="X2494" s="336"/>
      <c r="Y2494" s="336"/>
      <c r="Z2494" s="336"/>
      <c r="AA2494" s="336"/>
      <c r="AB2494" s="336"/>
      <c r="AC2494" s="336"/>
    </row>
    <row r="2495" spans="4:29">
      <c r="D2495" s="336"/>
      <c r="G2495" s="336"/>
      <c r="H2495" s="336"/>
      <c r="I2495" s="336"/>
      <c r="J2495" s="336"/>
      <c r="K2495" s="336"/>
      <c r="L2495" s="336"/>
      <c r="M2495" s="336"/>
      <c r="N2495" s="336"/>
      <c r="S2495" s="336"/>
      <c r="V2495" s="336"/>
      <c r="W2495" s="336"/>
      <c r="X2495" s="336"/>
      <c r="Y2495" s="336"/>
      <c r="Z2495" s="336"/>
      <c r="AA2495" s="336"/>
      <c r="AB2495" s="336"/>
      <c r="AC2495" s="336"/>
    </row>
    <row r="2496" spans="4:29">
      <c r="D2496" s="336"/>
      <c r="G2496" s="336"/>
      <c r="H2496" s="336"/>
      <c r="I2496" s="336"/>
      <c r="J2496" s="336"/>
      <c r="K2496" s="336"/>
      <c r="L2496" s="336"/>
      <c r="M2496" s="336"/>
      <c r="N2496" s="336"/>
      <c r="S2496" s="336"/>
      <c r="V2496" s="336"/>
      <c r="W2496" s="336"/>
      <c r="X2496" s="336"/>
      <c r="Y2496" s="336"/>
      <c r="Z2496" s="336"/>
      <c r="AA2496" s="336"/>
      <c r="AB2496" s="336"/>
      <c r="AC2496" s="336"/>
    </row>
    <row r="2497" spans="4:29">
      <c r="D2497" s="336"/>
      <c r="G2497" s="336"/>
      <c r="H2497" s="336"/>
      <c r="I2497" s="336"/>
      <c r="J2497" s="336"/>
      <c r="K2497" s="336"/>
      <c r="L2497" s="336"/>
      <c r="M2497" s="336"/>
      <c r="N2497" s="336"/>
      <c r="S2497" s="336"/>
      <c r="V2497" s="336"/>
      <c r="W2497" s="336"/>
      <c r="X2497" s="336"/>
      <c r="Y2497" s="336"/>
      <c r="Z2497" s="336"/>
      <c r="AA2497" s="336"/>
      <c r="AB2497" s="336"/>
      <c r="AC2497" s="336"/>
    </row>
    <row r="2498" spans="4:29">
      <c r="D2498" s="336"/>
      <c r="G2498" s="336"/>
      <c r="H2498" s="336"/>
      <c r="I2498" s="336"/>
      <c r="J2498" s="336"/>
      <c r="K2498" s="336"/>
      <c r="L2498" s="336"/>
      <c r="M2498" s="336"/>
      <c r="N2498" s="336"/>
      <c r="S2498" s="336"/>
      <c r="V2498" s="336"/>
      <c r="W2498" s="336"/>
      <c r="X2498" s="336"/>
      <c r="Y2498" s="336"/>
      <c r="Z2498" s="336"/>
      <c r="AA2498" s="336"/>
      <c r="AB2498" s="336"/>
      <c r="AC2498" s="336"/>
    </row>
    <row r="2499" spans="4:29">
      <c r="D2499" s="336"/>
      <c r="G2499" s="336"/>
      <c r="H2499" s="336"/>
      <c r="I2499" s="336"/>
      <c r="J2499" s="336"/>
      <c r="K2499" s="336"/>
      <c r="L2499" s="336"/>
      <c r="M2499" s="336"/>
      <c r="N2499" s="336"/>
      <c r="S2499" s="336"/>
      <c r="V2499" s="336"/>
      <c r="W2499" s="336"/>
      <c r="X2499" s="336"/>
      <c r="Y2499" s="336"/>
      <c r="Z2499" s="336"/>
      <c r="AA2499" s="336"/>
      <c r="AB2499" s="336"/>
      <c r="AC2499" s="336"/>
    </row>
    <row r="2500" spans="4:29">
      <c r="D2500" s="336"/>
      <c r="G2500" s="336"/>
      <c r="H2500" s="336"/>
      <c r="I2500" s="336"/>
      <c r="J2500" s="336"/>
      <c r="K2500" s="336"/>
      <c r="L2500" s="336"/>
      <c r="M2500" s="336"/>
      <c r="N2500" s="336"/>
      <c r="S2500" s="336"/>
      <c r="V2500" s="336"/>
      <c r="W2500" s="336"/>
      <c r="X2500" s="336"/>
      <c r="Y2500" s="336"/>
      <c r="Z2500" s="336"/>
      <c r="AA2500" s="336"/>
      <c r="AB2500" s="336"/>
      <c r="AC2500" s="336"/>
    </row>
    <row r="2501" spans="4:29">
      <c r="D2501" s="336"/>
      <c r="G2501" s="336"/>
      <c r="H2501" s="336"/>
      <c r="I2501" s="336"/>
      <c r="J2501" s="336"/>
      <c r="K2501" s="336"/>
      <c r="L2501" s="336"/>
      <c r="M2501" s="336"/>
      <c r="N2501" s="336"/>
      <c r="S2501" s="336"/>
      <c r="V2501" s="336"/>
      <c r="W2501" s="336"/>
      <c r="X2501" s="336"/>
      <c r="Y2501" s="336"/>
      <c r="Z2501" s="336"/>
      <c r="AA2501" s="336"/>
      <c r="AB2501" s="336"/>
      <c r="AC2501" s="336"/>
    </row>
    <row r="2502" spans="4:29">
      <c r="D2502" s="336"/>
      <c r="G2502" s="336"/>
      <c r="H2502" s="336"/>
      <c r="I2502" s="336"/>
      <c r="J2502" s="336"/>
      <c r="K2502" s="336"/>
      <c r="L2502" s="336"/>
      <c r="M2502" s="336"/>
      <c r="N2502" s="336"/>
      <c r="S2502" s="336"/>
      <c r="V2502" s="336"/>
      <c r="W2502" s="336"/>
      <c r="X2502" s="336"/>
      <c r="Y2502" s="336"/>
      <c r="Z2502" s="336"/>
      <c r="AA2502" s="336"/>
      <c r="AB2502" s="336"/>
      <c r="AC2502" s="336"/>
    </row>
    <row r="2503" spans="4:29">
      <c r="D2503" s="336"/>
      <c r="G2503" s="336"/>
      <c r="H2503" s="336"/>
      <c r="I2503" s="336"/>
      <c r="J2503" s="336"/>
      <c r="K2503" s="336"/>
      <c r="L2503" s="336"/>
      <c r="M2503" s="336"/>
      <c r="N2503" s="336"/>
      <c r="S2503" s="336"/>
      <c r="V2503" s="336"/>
      <c r="W2503" s="336"/>
      <c r="X2503" s="336"/>
      <c r="Y2503" s="336"/>
      <c r="Z2503" s="336"/>
      <c r="AA2503" s="336"/>
      <c r="AB2503" s="336"/>
      <c r="AC2503" s="336"/>
    </row>
    <row r="2504" spans="4:29">
      <c r="D2504" s="336"/>
      <c r="G2504" s="336"/>
      <c r="H2504" s="336"/>
      <c r="I2504" s="336"/>
      <c r="J2504" s="336"/>
      <c r="K2504" s="336"/>
      <c r="L2504" s="336"/>
      <c r="M2504" s="336"/>
      <c r="N2504" s="336"/>
      <c r="S2504" s="336"/>
      <c r="V2504" s="336"/>
      <c r="W2504" s="336"/>
      <c r="X2504" s="336"/>
      <c r="Y2504" s="336"/>
      <c r="Z2504" s="336"/>
      <c r="AA2504" s="336"/>
      <c r="AB2504" s="336"/>
      <c r="AC2504" s="336"/>
    </row>
    <row r="2505" spans="4:29">
      <c r="D2505" s="336"/>
      <c r="G2505" s="336"/>
      <c r="H2505" s="336"/>
      <c r="I2505" s="336"/>
      <c r="J2505" s="336"/>
      <c r="K2505" s="336"/>
      <c r="L2505" s="336"/>
      <c r="M2505" s="336"/>
      <c r="N2505" s="336"/>
      <c r="S2505" s="336"/>
      <c r="V2505" s="336"/>
      <c r="W2505" s="336"/>
      <c r="X2505" s="336"/>
      <c r="Y2505" s="336"/>
      <c r="Z2505" s="336"/>
      <c r="AA2505" s="336"/>
      <c r="AB2505" s="336"/>
      <c r="AC2505" s="336"/>
    </row>
    <row r="2506" spans="4:29">
      <c r="D2506" s="336"/>
      <c r="G2506" s="336"/>
      <c r="H2506" s="336"/>
      <c r="I2506" s="336"/>
      <c r="J2506" s="336"/>
      <c r="K2506" s="336"/>
      <c r="L2506" s="336"/>
      <c r="M2506" s="336"/>
      <c r="N2506" s="336"/>
      <c r="S2506" s="336"/>
      <c r="V2506" s="336"/>
      <c r="W2506" s="336"/>
      <c r="X2506" s="336"/>
      <c r="Y2506" s="336"/>
      <c r="Z2506" s="336"/>
      <c r="AA2506" s="336"/>
      <c r="AB2506" s="336"/>
      <c r="AC2506" s="336"/>
    </row>
    <row r="2507" spans="4:29">
      <c r="D2507" s="336"/>
      <c r="G2507" s="336"/>
      <c r="H2507" s="336"/>
      <c r="I2507" s="336"/>
      <c r="J2507" s="336"/>
      <c r="K2507" s="336"/>
      <c r="L2507" s="336"/>
      <c r="M2507" s="336"/>
      <c r="N2507" s="336"/>
      <c r="S2507" s="336"/>
      <c r="V2507" s="336"/>
      <c r="W2507" s="336"/>
      <c r="X2507" s="336"/>
      <c r="Y2507" s="336"/>
      <c r="Z2507" s="336"/>
      <c r="AA2507" s="336"/>
      <c r="AB2507" s="336"/>
      <c r="AC2507" s="336"/>
    </row>
    <row r="2508" spans="4:29">
      <c r="D2508" s="336"/>
      <c r="G2508" s="336"/>
      <c r="H2508" s="336"/>
      <c r="I2508" s="336"/>
      <c r="J2508" s="336"/>
      <c r="K2508" s="336"/>
      <c r="L2508" s="336"/>
      <c r="M2508" s="336"/>
      <c r="N2508" s="336"/>
      <c r="S2508" s="336"/>
      <c r="V2508" s="336"/>
      <c r="W2508" s="336"/>
      <c r="X2508" s="336"/>
      <c r="Y2508" s="336"/>
      <c r="Z2508" s="336"/>
      <c r="AA2508" s="336"/>
      <c r="AB2508" s="336"/>
      <c r="AC2508" s="336"/>
    </row>
    <row r="2509" spans="4:29">
      <c r="D2509" s="336"/>
      <c r="G2509" s="336"/>
      <c r="H2509" s="336"/>
      <c r="I2509" s="336"/>
      <c r="J2509" s="336"/>
      <c r="K2509" s="336"/>
      <c r="L2509" s="336"/>
      <c r="M2509" s="336"/>
      <c r="N2509" s="336"/>
      <c r="S2509" s="336"/>
      <c r="V2509" s="336"/>
      <c r="W2509" s="336"/>
      <c r="X2509" s="336"/>
      <c r="Y2509" s="336"/>
      <c r="Z2509" s="336"/>
      <c r="AA2509" s="336"/>
      <c r="AB2509" s="336"/>
      <c r="AC2509" s="336"/>
    </row>
    <row r="2510" spans="4:29">
      <c r="D2510" s="336"/>
      <c r="G2510" s="336"/>
      <c r="H2510" s="336"/>
      <c r="I2510" s="336"/>
      <c r="J2510" s="336"/>
      <c r="K2510" s="336"/>
      <c r="L2510" s="336"/>
      <c r="M2510" s="336"/>
      <c r="N2510" s="336"/>
      <c r="S2510" s="336"/>
      <c r="V2510" s="336"/>
      <c r="W2510" s="336"/>
      <c r="X2510" s="336"/>
      <c r="Y2510" s="336"/>
      <c r="Z2510" s="336"/>
      <c r="AA2510" s="336"/>
      <c r="AB2510" s="336"/>
      <c r="AC2510" s="336"/>
    </row>
    <row r="2511" spans="4:29">
      <c r="D2511" s="336"/>
      <c r="G2511" s="336"/>
      <c r="H2511" s="336"/>
      <c r="I2511" s="336"/>
      <c r="J2511" s="336"/>
      <c r="K2511" s="336"/>
      <c r="L2511" s="336"/>
      <c r="M2511" s="336"/>
      <c r="N2511" s="336"/>
      <c r="S2511" s="336"/>
      <c r="V2511" s="336"/>
      <c r="W2511" s="336"/>
      <c r="X2511" s="336"/>
      <c r="Y2511" s="336"/>
      <c r="Z2511" s="336"/>
      <c r="AA2511" s="336"/>
      <c r="AB2511" s="336"/>
      <c r="AC2511" s="336"/>
    </row>
    <row r="2512" spans="4:29">
      <c r="D2512" s="336"/>
      <c r="G2512" s="336"/>
      <c r="H2512" s="336"/>
      <c r="I2512" s="336"/>
      <c r="J2512" s="336"/>
      <c r="K2512" s="336"/>
      <c r="L2512" s="336"/>
      <c r="M2512" s="336"/>
      <c r="N2512" s="336"/>
      <c r="S2512" s="336"/>
      <c r="V2512" s="336"/>
      <c r="W2512" s="336"/>
      <c r="X2512" s="336"/>
      <c r="Y2512" s="336"/>
      <c r="Z2512" s="336"/>
      <c r="AA2512" s="336"/>
      <c r="AB2512" s="336"/>
      <c r="AC2512" s="336"/>
    </row>
    <row r="2513" spans="4:29">
      <c r="D2513" s="336"/>
      <c r="G2513" s="336"/>
      <c r="H2513" s="336"/>
      <c r="I2513" s="336"/>
      <c r="J2513" s="336"/>
      <c r="K2513" s="336"/>
      <c r="L2513" s="336"/>
      <c r="M2513" s="336"/>
      <c r="N2513" s="336"/>
      <c r="S2513" s="336"/>
      <c r="V2513" s="336"/>
      <c r="W2513" s="336"/>
      <c r="X2513" s="336"/>
      <c r="Y2513" s="336"/>
      <c r="Z2513" s="336"/>
      <c r="AA2513" s="336"/>
      <c r="AB2513" s="336"/>
      <c r="AC2513" s="336"/>
    </row>
    <row r="2514" spans="4:29">
      <c r="D2514" s="336"/>
      <c r="G2514" s="336"/>
      <c r="H2514" s="336"/>
      <c r="I2514" s="336"/>
      <c r="J2514" s="336"/>
      <c r="K2514" s="336"/>
      <c r="L2514" s="336"/>
      <c r="M2514" s="336"/>
      <c r="N2514" s="336"/>
      <c r="S2514" s="336"/>
      <c r="V2514" s="336"/>
      <c r="W2514" s="336"/>
      <c r="X2514" s="336"/>
      <c r="Y2514" s="336"/>
      <c r="Z2514" s="336"/>
      <c r="AA2514" s="336"/>
      <c r="AB2514" s="336"/>
      <c r="AC2514" s="336"/>
    </row>
    <row r="2515" spans="4:29">
      <c r="D2515" s="336"/>
      <c r="G2515" s="336"/>
      <c r="H2515" s="336"/>
      <c r="I2515" s="336"/>
      <c r="J2515" s="336"/>
      <c r="K2515" s="336"/>
      <c r="L2515" s="336"/>
      <c r="M2515" s="336"/>
      <c r="N2515" s="336"/>
      <c r="S2515" s="336"/>
      <c r="V2515" s="336"/>
      <c r="W2515" s="336"/>
      <c r="X2515" s="336"/>
      <c r="Y2515" s="336"/>
      <c r="Z2515" s="336"/>
      <c r="AA2515" s="336"/>
      <c r="AB2515" s="336"/>
      <c r="AC2515" s="336"/>
    </row>
    <row r="2516" spans="4:29">
      <c r="D2516" s="336"/>
      <c r="G2516" s="336"/>
      <c r="H2516" s="336"/>
      <c r="I2516" s="336"/>
      <c r="J2516" s="336"/>
      <c r="K2516" s="336"/>
      <c r="L2516" s="336"/>
      <c r="M2516" s="336"/>
      <c r="N2516" s="336"/>
      <c r="S2516" s="336"/>
      <c r="V2516" s="336"/>
      <c r="W2516" s="336"/>
      <c r="X2516" s="336"/>
      <c r="Y2516" s="336"/>
      <c r="Z2516" s="336"/>
      <c r="AA2516" s="336"/>
      <c r="AB2516" s="336"/>
      <c r="AC2516" s="336"/>
    </row>
    <row r="2517" spans="4:29">
      <c r="D2517" s="336"/>
      <c r="G2517" s="336"/>
      <c r="H2517" s="336"/>
      <c r="I2517" s="336"/>
      <c r="J2517" s="336"/>
      <c r="K2517" s="336"/>
      <c r="L2517" s="336"/>
      <c r="M2517" s="336"/>
      <c r="N2517" s="336"/>
      <c r="S2517" s="336"/>
      <c r="V2517" s="336"/>
      <c r="W2517" s="336"/>
      <c r="X2517" s="336"/>
      <c r="Y2517" s="336"/>
      <c r="Z2517" s="336"/>
      <c r="AA2517" s="336"/>
      <c r="AB2517" s="336"/>
      <c r="AC2517" s="336"/>
    </row>
    <row r="2518" spans="4:29">
      <c r="D2518" s="336"/>
      <c r="G2518" s="336"/>
      <c r="H2518" s="336"/>
      <c r="I2518" s="336"/>
      <c r="J2518" s="336"/>
      <c r="K2518" s="336"/>
      <c r="L2518" s="336"/>
      <c r="M2518" s="336"/>
      <c r="N2518" s="336"/>
      <c r="S2518" s="336"/>
      <c r="V2518" s="336"/>
      <c r="W2518" s="336"/>
      <c r="X2518" s="336"/>
      <c r="Y2518" s="336"/>
      <c r="Z2518" s="336"/>
      <c r="AA2518" s="336"/>
      <c r="AB2518" s="336"/>
      <c r="AC2518" s="336"/>
    </row>
    <row r="2519" spans="4:29">
      <c r="D2519" s="336"/>
      <c r="G2519" s="336"/>
      <c r="H2519" s="336"/>
      <c r="I2519" s="336"/>
      <c r="J2519" s="336"/>
      <c r="K2519" s="336"/>
      <c r="L2519" s="336"/>
      <c r="M2519" s="336"/>
      <c r="N2519" s="336"/>
      <c r="S2519" s="336"/>
      <c r="V2519" s="336"/>
      <c r="W2519" s="336"/>
      <c r="X2519" s="336"/>
      <c r="Y2519" s="336"/>
      <c r="Z2519" s="336"/>
      <c r="AA2519" s="336"/>
      <c r="AB2519" s="336"/>
      <c r="AC2519" s="336"/>
    </row>
    <row r="2520" spans="4:29">
      <c r="D2520" s="336"/>
      <c r="G2520" s="336"/>
      <c r="H2520" s="336"/>
      <c r="I2520" s="336"/>
      <c r="J2520" s="336"/>
      <c r="K2520" s="336"/>
      <c r="L2520" s="336"/>
      <c r="M2520" s="336"/>
      <c r="N2520" s="336"/>
      <c r="S2520" s="336"/>
      <c r="V2520" s="336"/>
      <c r="W2520" s="336"/>
      <c r="X2520" s="336"/>
      <c r="Y2520" s="336"/>
      <c r="Z2520" s="336"/>
      <c r="AA2520" s="336"/>
      <c r="AB2520" s="336"/>
      <c r="AC2520" s="336"/>
    </row>
    <row r="2521" spans="4:29">
      <c r="D2521" s="336"/>
      <c r="G2521" s="336"/>
      <c r="H2521" s="336"/>
      <c r="I2521" s="336"/>
      <c r="J2521" s="336"/>
      <c r="K2521" s="336"/>
      <c r="L2521" s="336"/>
      <c r="M2521" s="336"/>
      <c r="N2521" s="336"/>
      <c r="S2521" s="336"/>
      <c r="V2521" s="336"/>
      <c r="W2521" s="336"/>
      <c r="X2521" s="336"/>
      <c r="Y2521" s="336"/>
      <c r="Z2521" s="336"/>
      <c r="AA2521" s="336"/>
      <c r="AB2521" s="336"/>
      <c r="AC2521" s="336"/>
    </row>
    <row r="2522" spans="4:29">
      <c r="D2522" s="336"/>
      <c r="G2522" s="336"/>
      <c r="H2522" s="336"/>
      <c r="I2522" s="336"/>
      <c r="J2522" s="336"/>
      <c r="K2522" s="336"/>
      <c r="L2522" s="336"/>
      <c r="M2522" s="336"/>
      <c r="N2522" s="336"/>
      <c r="S2522" s="336"/>
      <c r="V2522" s="336"/>
      <c r="W2522" s="336"/>
      <c r="X2522" s="336"/>
      <c r="Y2522" s="336"/>
      <c r="Z2522" s="336"/>
      <c r="AA2522" s="336"/>
      <c r="AB2522" s="336"/>
      <c r="AC2522" s="336"/>
    </row>
    <row r="2523" spans="4:29">
      <c r="D2523" s="336"/>
      <c r="G2523" s="336"/>
      <c r="H2523" s="336"/>
      <c r="I2523" s="336"/>
      <c r="J2523" s="336"/>
      <c r="K2523" s="336"/>
      <c r="L2523" s="336"/>
      <c r="M2523" s="336"/>
      <c r="N2523" s="336"/>
      <c r="S2523" s="336"/>
      <c r="V2523" s="336"/>
      <c r="W2523" s="336"/>
      <c r="X2523" s="336"/>
      <c r="Y2523" s="336"/>
      <c r="Z2523" s="336"/>
      <c r="AA2523" s="336"/>
      <c r="AB2523" s="336"/>
      <c r="AC2523" s="336"/>
    </row>
    <row r="2524" spans="4:29">
      <c r="D2524" s="336"/>
      <c r="G2524" s="336"/>
      <c r="H2524" s="336"/>
      <c r="I2524" s="336"/>
      <c r="J2524" s="336"/>
      <c r="K2524" s="336"/>
      <c r="L2524" s="336"/>
      <c r="M2524" s="336"/>
      <c r="N2524" s="336"/>
      <c r="S2524" s="336"/>
      <c r="V2524" s="336"/>
      <c r="W2524" s="336"/>
      <c r="X2524" s="336"/>
      <c r="Y2524" s="336"/>
      <c r="Z2524" s="336"/>
      <c r="AA2524" s="336"/>
      <c r="AB2524" s="336"/>
      <c r="AC2524" s="336"/>
    </row>
    <row r="2525" spans="4:29">
      <c r="D2525" s="336"/>
      <c r="G2525" s="336"/>
      <c r="H2525" s="336"/>
      <c r="I2525" s="336"/>
      <c r="J2525" s="336"/>
      <c r="K2525" s="336"/>
      <c r="L2525" s="336"/>
      <c r="M2525" s="336"/>
      <c r="N2525" s="336"/>
      <c r="S2525" s="336"/>
      <c r="V2525" s="336"/>
      <c r="W2525" s="336"/>
      <c r="X2525" s="336"/>
      <c r="Y2525" s="336"/>
      <c r="Z2525" s="336"/>
      <c r="AA2525" s="336"/>
      <c r="AB2525" s="336"/>
      <c r="AC2525" s="336"/>
    </row>
    <row r="2526" spans="4:29">
      <c r="D2526" s="336"/>
      <c r="G2526" s="336"/>
      <c r="H2526" s="336"/>
      <c r="I2526" s="336"/>
      <c r="J2526" s="336"/>
      <c r="K2526" s="336"/>
      <c r="L2526" s="336"/>
      <c r="M2526" s="336"/>
      <c r="N2526" s="336"/>
      <c r="S2526" s="336"/>
      <c r="V2526" s="336"/>
      <c r="W2526" s="336"/>
      <c r="X2526" s="336"/>
      <c r="Y2526" s="336"/>
      <c r="Z2526" s="336"/>
      <c r="AA2526" s="336"/>
      <c r="AB2526" s="336"/>
      <c r="AC2526" s="336"/>
    </row>
    <row r="2527" spans="4:29">
      <c r="D2527" s="336"/>
      <c r="G2527" s="336"/>
      <c r="H2527" s="336"/>
      <c r="I2527" s="336"/>
      <c r="J2527" s="336"/>
      <c r="K2527" s="336"/>
      <c r="L2527" s="336"/>
      <c r="M2527" s="336"/>
      <c r="N2527" s="336"/>
      <c r="S2527" s="336"/>
      <c r="V2527" s="336"/>
      <c r="W2527" s="336"/>
      <c r="X2527" s="336"/>
      <c r="Y2527" s="336"/>
      <c r="Z2527" s="336"/>
      <c r="AA2527" s="336"/>
      <c r="AB2527" s="336"/>
      <c r="AC2527" s="336"/>
    </row>
    <row r="2528" spans="4:29">
      <c r="D2528" s="336"/>
      <c r="G2528" s="336"/>
      <c r="H2528" s="336"/>
      <c r="I2528" s="336"/>
      <c r="J2528" s="336"/>
      <c r="K2528" s="336"/>
      <c r="L2528" s="336"/>
      <c r="M2528" s="336"/>
      <c r="N2528" s="336"/>
      <c r="S2528" s="336"/>
      <c r="V2528" s="336"/>
      <c r="W2528" s="336"/>
      <c r="X2528" s="336"/>
      <c r="Y2528" s="336"/>
      <c r="Z2528" s="336"/>
      <c r="AA2528" s="336"/>
      <c r="AB2528" s="336"/>
      <c r="AC2528" s="336"/>
    </row>
    <row r="2529" spans="4:29">
      <c r="D2529" s="336"/>
      <c r="G2529" s="336"/>
      <c r="H2529" s="336"/>
      <c r="I2529" s="336"/>
      <c r="J2529" s="336"/>
      <c r="K2529" s="336"/>
      <c r="L2529" s="336"/>
      <c r="M2529" s="336"/>
      <c r="N2529" s="336"/>
      <c r="S2529" s="336"/>
      <c r="V2529" s="336"/>
      <c r="W2529" s="336"/>
      <c r="X2529" s="336"/>
      <c r="Y2529" s="336"/>
      <c r="Z2529" s="336"/>
      <c r="AA2529" s="336"/>
      <c r="AB2529" s="336"/>
      <c r="AC2529" s="336"/>
    </row>
    <row r="2530" spans="4:29">
      <c r="D2530" s="336"/>
      <c r="G2530" s="336"/>
      <c r="H2530" s="336"/>
      <c r="I2530" s="336"/>
      <c r="J2530" s="336"/>
      <c r="K2530" s="336"/>
      <c r="L2530" s="336"/>
      <c r="M2530" s="336"/>
      <c r="N2530" s="336"/>
      <c r="S2530" s="336"/>
      <c r="V2530" s="336"/>
      <c r="W2530" s="336"/>
      <c r="X2530" s="336"/>
      <c r="Y2530" s="336"/>
      <c r="Z2530" s="336"/>
      <c r="AA2530" s="336"/>
      <c r="AB2530" s="336"/>
      <c r="AC2530" s="336"/>
    </row>
    <row r="2531" spans="4:29">
      <c r="D2531" s="336"/>
      <c r="G2531" s="336"/>
      <c r="H2531" s="336"/>
      <c r="I2531" s="336"/>
      <c r="J2531" s="336"/>
      <c r="K2531" s="336"/>
      <c r="L2531" s="336"/>
      <c r="M2531" s="336"/>
      <c r="N2531" s="336"/>
      <c r="S2531" s="336"/>
      <c r="V2531" s="336"/>
      <c r="W2531" s="336"/>
      <c r="X2531" s="336"/>
      <c r="Y2531" s="336"/>
      <c r="Z2531" s="336"/>
      <c r="AA2531" s="336"/>
      <c r="AB2531" s="336"/>
      <c r="AC2531" s="336"/>
    </row>
    <row r="2532" spans="4:29">
      <c r="D2532" s="336"/>
      <c r="G2532" s="336"/>
      <c r="H2532" s="336"/>
      <c r="I2532" s="336"/>
      <c r="J2532" s="336"/>
      <c r="K2532" s="336"/>
      <c r="L2532" s="336"/>
      <c r="M2532" s="336"/>
      <c r="N2532" s="336"/>
      <c r="S2532" s="336"/>
      <c r="V2532" s="336"/>
      <c r="W2532" s="336"/>
      <c r="X2532" s="336"/>
      <c r="Y2532" s="336"/>
      <c r="Z2532" s="336"/>
      <c r="AA2532" s="336"/>
      <c r="AB2532" s="336"/>
      <c r="AC2532" s="336"/>
    </row>
    <row r="2533" spans="4:29">
      <c r="D2533" s="336"/>
      <c r="G2533" s="336"/>
      <c r="H2533" s="336"/>
      <c r="I2533" s="336"/>
      <c r="J2533" s="336"/>
      <c r="K2533" s="336"/>
      <c r="L2533" s="336"/>
      <c r="M2533" s="336"/>
      <c r="N2533" s="336"/>
      <c r="S2533" s="336"/>
      <c r="V2533" s="336"/>
      <c r="W2533" s="336"/>
      <c r="X2533" s="336"/>
      <c r="Y2533" s="336"/>
      <c r="Z2533" s="336"/>
      <c r="AA2533" s="336"/>
      <c r="AB2533" s="336"/>
      <c r="AC2533" s="336"/>
    </row>
    <row r="2534" spans="4:29">
      <c r="D2534" s="336"/>
      <c r="G2534" s="336"/>
      <c r="H2534" s="336"/>
      <c r="I2534" s="336"/>
      <c r="J2534" s="336"/>
      <c r="K2534" s="336"/>
      <c r="L2534" s="336"/>
      <c r="M2534" s="336"/>
      <c r="N2534" s="336"/>
      <c r="S2534" s="336"/>
      <c r="V2534" s="336"/>
      <c r="W2534" s="336"/>
      <c r="X2534" s="336"/>
      <c r="Y2534" s="336"/>
      <c r="Z2534" s="336"/>
      <c r="AA2534" s="336"/>
      <c r="AB2534" s="336"/>
      <c r="AC2534" s="336"/>
    </row>
    <row r="2535" spans="4:29">
      <c r="D2535" s="336"/>
      <c r="G2535" s="336"/>
      <c r="H2535" s="336"/>
      <c r="I2535" s="336"/>
      <c r="J2535" s="336"/>
      <c r="K2535" s="336"/>
      <c r="L2535" s="336"/>
      <c r="M2535" s="336"/>
      <c r="N2535" s="336"/>
      <c r="S2535" s="336"/>
      <c r="V2535" s="336"/>
      <c r="W2535" s="336"/>
      <c r="X2535" s="336"/>
      <c r="Y2535" s="336"/>
      <c r="Z2535" s="336"/>
      <c r="AA2535" s="336"/>
      <c r="AB2535" s="336"/>
      <c r="AC2535" s="336"/>
    </row>
    <row r="2536" spans="4:29">
      <c r="D2536" s="336"/>
      <c r="G2536" s="336"/>
      <c r="H2536" s="336"/>
      <c r="I2536" s="336"/>
      <c r="J2536" s="336"/>
      <c r="K2536" s="336"/>
      <c r="L2536" s="336"/>
      <c r="M2536" s="336"/>
      <c r="N2536" s="336"/>
      <c r="S2536" s="336"/>
      <c r="V2536" s="336"/>
      <c r="W2536" s="336"/>
      <c r="X2536" s="336"/>
      <c r="Y2536" s="336"/>
      <c r="Z2536" s="336"/>
      <c r="AA2536" s="336"/>
      <c r="AB2536" s="336"/>
      <c r="AC2536" s="336"/>
    </row>
    <row r="2537" spans="4:29">
      <c r="D2537" s="336"/>
      <c r="G2537" s="336"/>
      <c r="H2537" s="336"/>
      <c r="I2537" s="336"/>
      <c r="J2537" s="336"/>
      <c r="K2537" s="336"/>
      <c r="L2537" s="336"/>
      <c r="M2537" s="336"/>
      <c r="N2537" s="336"/>
      <c r="S2537" s="336"/>
      <c r="V2537" s="336"/>
      <c r="W2537" s="336"/>
      <c r="X2537" s="336"/>
      <c r="Y2537" s="336"/>
      <c r="Z2537" s="336"/>
      <c r="AA2537" s="336"/>
      <c r="AB2537" s="336"/>
      <c r="AC2537" s="336"/>
    </row>
    <row r="2538" spans="4:29">
      <c r="D2538" s="336"/>
      <c r="G2538" s="336"/>
      <c r="H2538" s="336"/>
      <c r="I2538" s="336"/>
      <c r="J2538" s="336"/>
      <c r="K2538" s="336"/>
      <c r="L2538" s="336"/>
      <c r="M2538" s="336"/>
      <c r="N2538" s="336"/>
      <c r="S2538" s="336"/>
      <c r="V2538" s="336"/>
      <c r="W2538" s="336"/>
      <c r="X2538" s="336"/>
      <c r="Y2538" s="336"/>
      <c r="Z2538" s="336"/>
      <c r="AA2538" s="336"/>
      <c r="AB2538" s="336"/>
      <c r="AC2538" s="336"/>
    </row>
    <row r="2539" spans="4:29">
      <c r="D2539" s="336"/>
      <c r="G2539" s="336"/>
      <c r="H2539" s="336"/>
      <c r="I2539" s="336"/>
      <c r="J2539" s="336"/>
      <c r="K2539" s="336"/>
      <c r="L2539" s="336"/>
      <c r="M2539" s="336"/>
      <c r="N2539" s="336"/>
      <c r="S2539" s="336"/>
      <c r="V2539" s="336"/>
      <c r="W2539" s="336"/>
      <c r="X2539" s="336"/>
      <c r="Y2539" s="336"/>
      <c r="Z2539" s="336"/>
      <c r="AA2539" s="336"/>
      <c r="AB2539" s="336"/>
      <c r="AC2539" s="336"/>
    </row>
    <row r="2540" spans="4:29">
      <c r="D2540" s="336"/>
      <c r="G2540" s="336"/>
      <c r="H2540" s="336"/>
      <c r="I2540" s="336"/>
      <c r="J2540" s="336"/>
      <c r="K2540" s="336"/>
      <c r="L2540" s="336"/>
      <c r="M2540" s="336"/>
      <c r="N2540" s="336"/>
      <c r="S2540" s="336"/>
      <c r="V2540" s="336"/>
      <c r="W2540" s="336"/>
      <c r="X2540" s="336"/>
      <c r="Y2540" s="336"/>
      <c r="Z2540" s="336"/>
      <c r="AA2540" s="336"/>
      <c r="AB2540" s="336"/>
      <c r="AC2540" s="336"/>
    </row>
    <row r="2541" spans="4:29">
      <c r="D2541" s="336"/>
      <c r="G2541" s="336"/>
      <c r="H2541" s="336"/>
      <c r="I2541" s="336"/>
      <c r="J2541" s="336"/>
      <c r="K2541" s="336"/>
      <c r="L2541" s="336"/>
      <c r="M2541" s="336"/>
      <c r="N2541" s="336"/>
      <c r="S2541" s="336"/>
      <c r="V2541" s="336"/>
      <c r="W2541" s="336"/>
      <c r="X2541" s="336"/>
      <c r="Y2541" s="336"/>
      <c r="Z2541" s="336"/>
      <c r="AA2541" s="336"/>
      <c r="AB2541" s="336"/>
      <c r="AC2541" s="336"/>
    </row>
    <row r="2542" spans="4:29">
      <c r="D2542" s="336"/>
      <c r="G2542" s="336"/>
      <c r="H2542" s="336"/>
      <c r="I2542" s="336"/>
      <c r="J2542" s="336"/>
      <c r="K2542" s="336"/>
      <c r="L2542" s="336"/>
      <c r="M2542" s="336"/>
      <c r="N2542" s="336"/>
      <c r="S2542" s="336"/>
      <c r="V2542" s="336"/>
      <c r="W2542" s="336"/>
      <c r="X2542" s="336"/>
      <c r="Y2542" s="336"/>
      <c r="Z2542" s="336"/>
      <c r="AA2542" s="336"/>
      <c r="AB2542" s="336"/>
      <c r="AC2542" s="336"/>
    </row>
    <row r="2543" spans="4:29">
      <c r="D2543" s="336"/>
      <c r="G2543" s="336"/>
      <c r="H2543" s="336"/>
      <c r="I2543" s="336"/>
      <c r="J2543" s="336"/>
      <c r="K2543" s="336"/>
      <c r="L2543" s="336"/>
      <c r="M2543" s="336"/>
      <c r="N2543" s="336"/>
      <c r="S2543" s="336"/>
      <c r="V2543" s="336"/>
      <c r="W2543" s="336"/>
      <c r="X2543" s="336"/>
      <c r="Y2543" s="336"/>
      <c r="Z2543" s="336"/>
      <c r="AA2543" s="336"/>
      <c r="AB2543" s="336"/>
      <c r="AC2543" s="336"/>
    </row>
    <row r="2544" spans="4:29">
      <c r="D2544" s="336"/>
      <c r="G2544" s="336"/>
      <c r="H2544" s="336"/>
      <c r="I2544" s="336"/>
      <c r="J2544" s="336"/>
      <c r="K2544" s="336"/>
      <c r="L2544" s="336"/>
      <c r="M2544" s="336"/>
      <c r="N2544" s="336"/>
      <c r="S2544" s="336"/>
      <c r="V2544" s="336"/>
      <c r="W2544" s="336"/>
      <c r="X2544" s="336"/>
      <c r="Y2544" s="336"/>
      <c r="Z2544" s="336"/>
      <c r="AA2544" s="336"/>
      <c r="AB2544" s="336"/>
      <c r="AC2544" s="336"/>
    </row>
    <row r="2545" spans="4:29">
      <c r="D2545" s="336"/>
      <c r="G2545" s="336"/>
      <c r="H2545" s="336"/>
      <c r="I2545" s="336"/>
      <c r="J2545" s="336"/>
      <c r="K2545" s="336"/>
      <c r="L2545" s="336"/>
      <c r="M2545" s="336"/>
      <c r="N2545" s="336"/>
      <c r="S2545" s="336"/>
      <c r="V2545" s="336"/>
      <c r="W2545" s="336"/>
      <c r="X2545" s="336"/>
      <c r="Y2545" s="336"/>
      <c r="Z2545" s="336"/>
      <c r="AA2545" s="336"/>
      <c r="AB2545" s="336"/>
      <c r="AC2545" s="336"/>
    </row>
    <row r="2546" spans="4:29">
      <c r="D2546" s="336"/>
      <c r="G2546" s="336"/>
      <c r="H2546" s="336"/>
      <c r="I2546" s="336"/>
      <c r="J2546" s="336"/>
      <c r="K2546" s="336"/>
      <c r="L2546" s="336"/>
      <c r="M2546" s="336"/>
      <c r="N2546" s="336"/>
      <c r="S2546" s="336"/>
      <c r="V2546" s="336"/>
      <c r="W2546" s="336"/>
      <c r="X2546" s="336"/>
      <c r="Y2546" s="336"/>
      <c r="Z2546" s="336"/>
      <c r="AA2546" s="336"/>
      <c r="AB2546" s="336"/>
      <c r="AC2546" s="336"/>
    </row>
    <row r="2547" spans="4:29">
      <c r="D2547" s="336"/>
      <c r="G2547" s="336"/>
      <c r="H2547" s="336"/>
      <c r="I2547" s="336"/>
      <c r="J2547" s="336"/>
      <c r="K2547" s="336"/>
      <c r="L2547" s="336"/>
      <c r="M2547" s="336"/>
      <c r="N2547" s="336"/>
      <c r="S2547" s="336"/>
      <c r="V2547" s="336"/>
      <c r="W2547" s="336"/>
      <c r="X2547" s="336"/>
      <c r="Y2547" s="336"/>
      <c r="Z2547" s="336"/>
      <c r="AA2547" s="336"/>
      <c r="AB2547" s="336"/>
      <c r="AC2547" s="336"/>
    </row>
    <row r="2548" spans="4:29">
      <c r="D2548" s="336"/>
      <c r="G2548" s="336"/>
      <c r="H2548" s="336"/>
      <c r="I2548" s="336"/>
      <c r="J2548" s="336"/>
      <c r="K2548" s="336"/>
      <c r="L2548" s="336"/>
      <c r="M2548" s="336"/>
      <c r="N2548" s="336"/>
      <c r="S2548" s="336"/>
      <c r="V2548" s="336"/>
      <c r="W2548" s="336"/>
      <c r="X2548" s="336"/>
      <c r="Y2548" s="336"/>
      <c r="Z2548" s="336"/>
      <c r="AA2548" s="336"/>
      <c r="AB2548" s="336"/>
      <c r="AC2548" s="336"/>
    </row>
    <row r="2549" spans="4:29">
      <c r="D2549" s="336"/>
      <c r="G2549" s="336"/>
      <c r="H2549" s="336"/>
      <c r="I2549" s="336"/>
      <c r="J2549" s="336"/>
      <c r="K2549" s="336"/>
      <c r="L2549" s="336"/>
      <c r="M2549" s="336"/>
      <c r="N2549" s="336"/>
      <c r="S2549" s="336"/>
      <c r="V2549" s="336"/>
      <c r="W2549" s="336"/>
      <c r="X2549" s="336"/>
      <c r="Y2549" s="336"/>
      <c r="Z2549" s="336"/>
      <c r="AA2549" s="336"/>
      <c r="AB2549" s="336"/>
      <c r="AC2549" s="336"/>
    </row>
    <row r="2550" spans="4:29">
      <c r="D2550" s="336"/>
      <c r="G2550" s="336"/>
      <c r="H2550" s="336"/>
      <c r="I2550" s="336"/>
      <c r="J2550" s="336"/>
      <c r="K2550" s="336"/>
      <c r="L2550" s="336"/>
      <c r="M2550" s="336"/>
      <c r="N2550" s="336"/>
      <c r="S2550" s="336"/>
      <c r="V2550" s="336"/>
      <c r="W2550" s="336"/>
      <c r="X2550" s="336"/>
      <c r="Y2550" s="336"/>
      <c r="Z2550" s="336"/>
      <c r="AA2550" s="336"/>
      <c r="AB2550" s="336"/>
      <c r="AC2550" s="336"/>
    </row>
    <row r="2551" spans="4:29">
      <c r="D2551" s="336"/>
      <c r="G2551" s="336"/>
      <c r="H2551" s="336"/>
      <c r="I2551" s="336"/>
      <c r="J2551" s="336"/>
      <c r="K2551" s="336"/>
      <c r="L2551" s="336"/>
      <c r="M2551" s="336"/>
      <c r="N2551" s="336"/>
      <c r="S2551" s="336"/>
      <c r="V2551" s="336"/>
      <c r="W2551" s="336"/>
      <c r="X2551" s="336"/>
      <c r="Y2551" s="336"/>
      <c r="Z2551" s="336"/>
      <c r="AA2551" s="336"/>
      <c r="AB2551" s="336"/>
      <c r="AC2551" s="336"/>
    </row>
    <row r="2552" spans="4:29">
      <c r="D2552" s="336"/>
      <c r="G2552" s="336"/>
      <c r="H2552" s="336"/>
      <c r="I2552" s="336"/>
      <c r="J2552" s="336"/>
      <c r="K2552" s="336"/>
      <c r="L2552" s="336"/>
      <c r="M2552" s="336"/>
      <c r="N2552" s="336"/>
      <c r="S2552" s="336"/>
      <c r="V2552" s="336"/>
      <c r="W2552" s="336"/>
      <c r="X2552" s="336"/>
      <c r="Y2552" s="336"/>
      <c r="Z2552" s="336"/>
      <c r="AA2552" s="336"/>
      <c r="AB2552" s="336"/>
      <c r="AC2552" s="336"/>
    </row>
    <row r="2553" spans="4:29">
      <c r="D2553" s="336"/>
      <c r="G2553" s="336"/>
      <c r="H2553" s="336"/>
      <c r="I2553" s="336"/>
      <c r="J2553" s="336"/>
      <c r="K2553" s="336"/>
      <c r="L2553" s="336"/>
      <c r="M2553" s="336"/>
      <c r="N2553" s="336"/>
      <c r="S2553" s="336"/>
      <c r="V2553" s="336"/>
      <c r="W2553" s="336"/>
      <c r="X2553" s="336"/>
      <c r="Y2553" s="336"/>
      <c r="Z2553" s="336"/>
      <c r="AA2553" s="336"/>
      <c r="AB2553" s="336"/>
      <c r="AC2553" s="336"/>
    </row>
    <row r="2554" spans="4:29">
      <c r="D2554" s="336"/>
      <c r="G2554" s="336"/>
      <c r="H2554" s="336"/>
      <c r="I2554" s="336"/>
      <c r="J2554" s="336"/>
      <c r="K2554" s="336"/>
      <c r="L2554" s="336"/>
      <c r="M2554" s="336"/>
      <c r="N2554" s="336"/>
      <c r="S2554" s="336"/>
      <c r="V2554" s="336"/>
      <c r="W2554" s="336"/>
      <c r="X2554" s="336"/>
      <c r="Y2554" s="336"/>
      <c r="Z2554" s="336"/>
      <c r="AA2554" s="336"/>
      <c r="AB2554" s="336"/>
      <c r="AC2554" s="336"/>
    </row>
    <row r="2555" spans="4:29">
      <c r="D2555" s="336"/>
      <c r="G2555" s="336"/>
      <c r="H2555" s="336"/>
      <c r="I2555" s="336"/>
      <c r="J2555" s="336"/>
      <c r="K2555" s="336"/>
      <c r="L2555" s="336"/>
      <c r="M2555" s="336"/>
      <c r="N2555" s="336"/>
      <c r="S2555" s="336"/>
      <c r="V2555" s="336"/>
      <c r="W2555" s="336"/>
      <c r="X2555" s="336"/>
      <c r="Y2555" s="336"/>
      <c r="Z2555" s="336"/>
      <c r="AA2555" s="336"/>
      <c r="AB2555" s="336"/>
      <c r="AC2555" s="336"/>
    </row>
    <row r="2556" spans="4:29">
      <c r="D2556" s="336"/>
      <c r="G2556" s="336"/>
      <c r="H2556" s="336"/>
      <c r="I2556" s="336"/>
      <c r="J2556" s="336"/>
      <c r="K2556" s="336"/>
      <c r="L2556" s="336"/>
      <c r="M2556" s="336"/>
      <c r="N2556" s="336"/>
      <c r="S2556" s="336"/>
      <c r="V2556" s="336"/>
      <c r="W2556" s="336"/>
      <c r="X2556" s="336"/>
      <c r="Y2556" s="336"/>
      <c r="Z2556" s="336"/>
      <c r="AA2556" s="336"/>
      <c r="AB2556" s="336"/>
      <c r="AC2556" s="336"/>
    </row>
    <row r="2557" spans="4:29">
      <c r="D2557" s="336"/>
      <c r="G2557" s="336"/>
      <c r="H2557" s="336"/>
      <c r="I2557" s="336"/>
      <c r="J2557" s="336"/>
      <c r="K2557" s="336"/>
      <c r="L2557" s="336"/>
      <c r="M2557" s="336"/>
      <c r="N2557" s="336"/>
      <c r="S2557" s="336"/>
      <c r="V2557" s="336"/>
      <c r="W2557" s="336"/>
      <c r="X2557" s="336"/>
      <c r="Y2557" s="336"/>
      <c r="Z2557" s="336"/>
      <c r="AA2557" s="336"/>
      <c r="AB2557" s="336"/>
      <c r="AC2557" s="336"/>
    </row>
    <row r="2558" spans="4:29">
      <c r="D2558" s="336"/>
      <c r="G2558" s="336"/>
      <c r="H2558" s="336"/>
      <c r="I2558" s="336"/>
      <c r="J2558" s="336"/>
      <c r="K2558" s="336"/>
      <c r="L2558" s="336"/>
      <c r="M2558" s="336"/>
      <c r="N2558" s="336"/>
      <c r="S2558" s="336"/>
      <c r="V2558" s="336"/>
      <c r="W2558" s="336"/>
      <c r="X2558" s="336"/>
      <c r="Y2558" s="336"/>
      <c r="Z2558" s="336"/>
      <c r="AA2558" s="336"/>
      <c r="AB2558" s="336"/>
      <c r="AC2558" s="336"/>
    </row>
    <row r="2559" spans="4:29">
      <c r="D2559" s="336"/>
      <c r="G2559" s="336"/>
      <c r="H2559" s="336"/>
      <c r="I2559" s="336"/>
      <c r="J2559" s="336"/>
      <c r="K2559" s="336"/>
      <c r="L2559" s="336"/>
      <c r="M2559" s="336"/>
      <c r="N2559" s="336"/>
      <c r="S2559" s="336"/>
      <c r="V2559" s="336"/>
      <c r="W2559" s="336"/>
      <c r="X2559" s="336"/>
      <c r="Y2559" s="336"/>
      <c r="Z2559" s="336"/>
      <c r="AA2559" s="336"/>
      <c r="AB2559" s="336"/>
      <c r="AC2559" s="336"/>
    </row>
    <row r="2560" spans="4:29">
      <c r="D2560" s="336"/>
      <c r="G2560" s="336"/>
      <c r="H2560" s="336"/>
      <c r="I2560" s="336"/>
      <c r="J2560" s="336"/>
      <c r="K2560" s="336"/>
      <c r="L2560" s="336"/>
      <c r="M2560" s="336"/>
      <c r="N2560" s="336"/>
      <c r="S2560" s="336"/>
      <c r="V2560" s="336"/>
      <c r="W2560" s="336"/>
      <c r="X2560" s="336"/>
      <c r="Y2560" s="336"/>
      <c r="Z2560" s="336"/>
      <c r="AA2560" s="336"/>
      <c r="AB2560" s="336"/>
      <c r="AC2560" s="336"/>
    </row>
    <row r="2561" spans="4:29">
      <c r="D2561" s="336"/>
      <c r="G2561" s="336"/>
      <c r="H2561" s="336"/>
      <c r="I2561" s="336"/>
      <c r="J2561" s="336"/>
      <c r="K2561" s="336"/>
      <c r="L2561" s="336"/>
      <c r="M2561" s="336"/>
      <c r="N2561" s="336"/>
      <c r="S2561" s="336"/>
      <c r="V2561" s="336"/>
      <c r="W2561" s="336"/>
      <c r="X2561" s="336"/>
      <c r="Y2561" s="336"/>
      <c r="Z2561" s="336"/>
      <c r="AA2561" s="336"/>
      <c r="AB2561" s="336"/>
      <c r="AC2561" s="336"/>
    </row>
    <row r="2562" spans="4:29">
      <c r="D2562" s="336"/>
      <c r="G2562" s="336"/>
      <c r="H2562" s="336"/>
      <c r="I2562" s="336"/>
      <c r="J2562" s="336"/>
      <c r="K2562" s="336"/>
      <c r="L2562" s="336"/>
      <c r="M2562" s="336"/>
      <c r="N2562" s="336"/>
      <c r="S2562" s="336"/>
      <c r="V2562" s="336"/>
      <c r="W2562" s="336"/>
      <c r="X2562" s="336"/>
      <c r="Y2562" s="336"/>
      <c r="Z2562" s="336"/>
      <c r="AA2562" s="336"/>
      <c r="AB2562" s="336"/>
      <c r="AC2562" s="336"/>
    </row>
    <row r="2563" spans="4:29">
      <c r="D2563" s="336"/>
      <c r="G2563" s="336"/>
      <c r="H2563" s="336"/>
      <c r="I2563" s="336"/>
      <c r="J2563" s="336"/>
      <c r="K2563" s="336"/>
      <c r="L2563" s="336"/>
      <c r="M2563" s="336"/>
      <c r="N2563" s="336"/>
      <c r="S2563" s="336"/>
      <c r="V2563" s="336"/>
      <c r="W2563" s="336"/>
      <c r="X2563" s="336"/>
      <c r="Y2563" s="336"/>
      <c r="Z2563" s="336"/>
      <c r="AA2563" s="336"/>
      <c r="AB2563" s="336"/>
      <c r="AC2563" s="336"/>
    </row>
    <row r="2564" spans="4:29">
      <c r="D2564" s="336"/>
      <c r="G2564" s="336"/>
      <c r="H2564" s="336"/>
      <c r="I2564" s="336"/>
      <c r="J2564" s="336"/>
      <c r="K2564" s="336"/>
      <c r="L2564" s="336"/>
      <c r="M2564" s="336"/>
      <c r="N2564" s="336"/>
      <c r="S2564" s="336"/>
      <c r="V2564" s="336"/>
      <c r="W2564" s="336"/>
      <c r="X2564" s="336"/>
      <c r="Y2564" s="336"/>
      <c r="Z2564" s="336"/>
      <c r="AA2564" s="336"/>
      <c r="AB2564" s="336"/>
      <c r="AC2564" s="336"/>
    </row>
    <row r="2565" spans="4:29">
      <c r="D2565" s="336"/>
      <c r="G2565" s="336"/>
      <c r="H2565" s="336"/>
      <c r="I2565" s="336"/>
      <c r="J2565" s="336"/>
      <c r="K2565" s="336"/>
      <c r="L2565" s="336"/>
      <c r="M2565" s="336"/>
      <c r="N2565" s="336"/>
      <c r="S2565" s="336"/>
      <c r="V2565" s="336"/>
      <c r="W2565" s="336"/>
      <c r="X2565" s="336"/>
      <c r="Y2565" s="336"/>
      <c r="Z2565" s="336"/>
      <c r="AA2565" s="336"/>
      <c r="AB2565" s="336"/>
      <c r="AC2565" s="336"/>
    </row>
    <row r="2566" spans="4:29">
      <c r="D2566" s="336"/>
      <c r="G2566" s="336"/>
      <c r="H2566" s="336"/>
      <c r="I2566" s="336"/>
      <c r="J2566" s="336"/>
      <c r="K2566" s="336"/>
      <c r="L2566" s="336"/>
      <c r="M2566" s="336"/>
      <c r="N2566" s="336"/>
      <c r="S2566" s="336"/>
      <c r="V2566" s="336"/>
      <c r="W2566" s="336"/>
      <c r="X2566" s="336"/>
      <c r="Y2566" s="336"/>
      <c r="Z2566" s="336"/>
      <c r="AA2566" s="336"/>
      <c r="AB2566" s="336"/>
      <c r="AC2566" s="336"/>
    </row>
    <row r="2567" spans="4:29">
      <c r="D2567" s="336"/>
      <c r="G2567" s="336"/>
      <c r="H2567" s="336"/>
      <c r="I2567" s="336"/>
      <c r="J2567" s="336"/>
      <c r="K2567" s="336"/>
      <c r="L2567" s="336"/>
      <c r="M2567" s="336"/>
      <c r="N2567" s="336"/>
      <c r="S2567" s="336"/>
      <c r="V2567" s="336"/>
      <c r="W2567" s="336"/>
      <c r="X2567" s="336"/>
      <c r="Y2567" s="336"/>
      <c r="Z2567" s="336"/>
      <c r="AA2567" s="336"/>
      <c r="AB2567" s="336"/>
      <c r="AC2567" s="336"/>
    </row>
    <row r="2568" spans="4:29">
      <c r="D2568" s="336"/>
      <c r="G2568" s="336"/>
      <c r="H2568" s="336"/>
      <c r="I2568" s="336"/>
      <c r="J2568" s="336"/>
      <c r="K2568" s="336"/>
      <c r="L2568" s="336"/>
      <c r="M2568" s="336"/>
      <c r="N2568" s="336"/>
      <c r="S2568" s="336"/>
      <c r="V2568" s="336"/>
      <c r="W2568" s="336"/>
      <c r="X2568" s="336"/>
      <c r="Y2568" s="336"/>
      <c r="Z2568" s="336"/>
      <c r="AA2568" s="336"/>
      <c r="AB2568" s="336"/>
      <c r="AC2568" s="336"/>
    </row>
    <row r="2569" spans="4:29">
      <c r="D2569" s="336"/>
      <c r="G2569" s="336"/>
      <c r="H2569" s="336"/>
      <c r="I2569" s="336"/>
      <c r="J2569" s="336"/>
      <c r="K2569" s="336"/>
      <c r="L2569" s="336"/>
      <c r="M2569" s="336"/>
      <c r="N2569" s="336"/>
      <c r="S2569" s="336"/>
      <c r="V2569" s="336"/>
      <c r="W2569" s="336"/>
      <c r="X2569" s="336"/>
      <c r="Y2569" s="336"/>
      <c r="Z2569" s="336"/>
      <c r="AA2569" s="336"/>
      <c r="AB2569" s="336"/>
      <c r="AC2569" s="336"/>
    </row>
    <row r="2570" spans="4:29">
      <c r="D2570" s="336"/>
      <c r="G2570" s="336"/>
      <c r="H2570" s="336"/>
      <c r="I2570" s="336"/>
      <c r="J2570" s="336"/>
      <c r="K2570" s="336"/>
      <c r="L2570" s="336"/>
      <c r="M2570" s="336"/>
      <c r="N2570" s="336"/>
      <c r="S2570" s="336"/>
      <c r="V2570" s="336"/>
      <c r="W2570" s="336"/>
      <c r="X2570" s="336"/>
      <c r="Y2570" s="336"/>
      <c r="Z2570" s="336"/>
      <c r="AA2570" s="336"/>
      <c r="AB2570" s="336"/>
      <c r="AC2570" s="336"/>
    </row>
    <row r="2571" spans="4:29">
      <c r="D2571" s="336"/>
      <c r="G2571" s="336"/>
      <c r="H2571" s="336"/>
      <c r="I2571" s="336"/>
      <c r="J2571" s="336"/>
      <c r="K2571" s="336"/>
      <c r="L2571" s="336"/>
      <c r="M2571" s="336"/>
      <c r="N2571" s="336"/>
      <c r="S2571" s="336"/>
      <c r="V2571" s="336"/>
      <c r="W2571" s="336"/>
      <c r="X2571" s="336"/>
      <c r="Y2571" s="336"/>
      <c r="Z2571" s="336"/>
      <c r="AA2571" s="336"/>
      <c r="AB2571" s="336"/>
      <c r="AC2571" s="336"/>
    </row>
    <row r="2572" spans="4:29">
      <c r="D2572" s="336"/>
      <c r="G2572" s="336"/>
      <c r="H2572" s="336"/>
      <c r="I2572" s="336"/>
      <c r="J2572" s="336"/>
      <c r="K2572" s="336"/>
      <c r="L2572" s="336"/>
      <c r="M2572" s="336"/>
      <c r="N2572" s="336"/>
      <c r="S2572" s="336"/>
      <c r="V2572" s="336"/>
      <c r="W2572" s="336"/>
      <c r="X2572" s="336"/>
      <c r="Y2572" s="336"/>
      <c r="Z2572" s="336"/>
      <c r="AA2572" s="336"/>
      <c r="AB2572" s="336"/>
      <c r="AC2572" s="336"/>
    </row>
    <row r="2573" spans="4:29">
      <c r="D2573" s="336"/>
      <c r="G2573" s="336"/>
      <c r="H2573" s="336"/>
      <c r="I2573" s="336"/>
      <c r="J2573" s="336"/>
      <c r="K2573" s="336"/>
      <c r="L2573" s="336"/>
      <c r="M2573" s="336"/>
      <c r="N2573" s="336"/>
      <c r="S2573" s="336"/>
      <c r="V2573" s="336"/>
      <c r="W2573" s="336"/>
      <c r="X2573" s="336"/>
      <c r="Y2573" s="336"/>
      <c r="Z2573" s="336"/>
      <c r="AA2573" s="336"/>
      <c r="AB2573" s="336"/>
      <c r="AC2573" s="336"/>
    </row>
    <row r="2574" spans="4:29">
      <c r="D2574" s="336"/>
      <c r="G2574" s="336"/>
      <c r="H2574" s="336"/>
      <c r="I2574" s="336"/>
      <c r="J2574" s="336"/>
      <c r="K2574" s="336"/>
      <c r="L2574" s="336"/>
      <c r="M2574" s="336"/>
      <c r="N2574" s="336"/>
      <c r="S2574" s="336"/>
      <c r="V2574" s="336"/>
      <c r="W2574" s="336"/>
      <c r="X2574" s="336"/>
      <c r="Y2574" s="336"/>
      <c r="Z2574" s="336"/>
      <c r="AA2574" s="336"/>
      <c r="AB2574" s="336"/>
      <c r="AC2574" s="336"/>
    </row>
    <row r="2575" spans="4:29">
      <c r="D2575" s="336"/>
      <c r="G2575" s="336"/>
      <c r="H2575" s="336"/>
      <c r="I2575" s="336"/>
      <c r="J2575" s="336"/>
      <c r="K2575" s="336"/>
      <c r="L2575" s="336"/>
      <c r="M2575" s="336"/>
      <c r="N2575" s="336"/>
      <c r="S2575" s="336"/>
      <c r="V2575" s="336"/>
      <c r="W2575" s="336"/>
      <c r="X2575" s="336"/>
      <c r="Y2575" s="336"/>
      <c r="Z2575" s="336"/>
      <c r="AA2575" s="336"/>
      <c r="AB2575" s="336"/>
      <c r="AC2575" s="336"/>
    </row>
    <row r="2576" spans="4:29">
      <c r="D2576" s="336"/>
      <c r="G2576" s="336"/>
      <c r="H2576" s="336"/>
      <c r="I2576" s="336"/>
      <c r="J2576" s="336"/>
      <c r="K2576" s="336"/>
      <c r="L2576" s="336"/>
      <c r="M2576" s="336"/>
      <c r="N2576" s="336"/>
      <c r="S2576" s="336"/>
      <c r="V2576" s="336"/>
      <c r="W2576" s="336"/>
      <c r="X2576" s="336"/>
      <c r="Y2576" s="336"/>
      <c r="Z2576" s="336"/>
      <c r="AA2576" s="336"/>
      <c r="AB2576" s="336"/>
      <c r="AC2576" s="336"/>
    </row>
    <row r="2577" spans="4:29">
      <c r="D2577" s="336"/>
      <c r="G2577" s="336"/>
      <c r="H2577" s="336"/>
      <c r="I2577" s="336"/>
      <c r="J2577" s="336"/>
      <c r="K2577" s="336"/>
      <c r="L2577" s="336"/>
      <c r="M2577" s="336"/>
      <c r="N2577" s="336"/>
      <c r="S2577" s="336"/>
      <c r="V2577" s="336"/>
      <c r="W2577" s="336"/>
      <c r="X2577" s="336"/>
      <c r="Y2577" s="336"/>
      <c r="Z2577" s="336"/>
      <c r="AA2577" s="336"/>
      <c r="AB2577" s="336"/>
      <c r="AC2577" s="336"/>
    </row>
    <row r="2578" spans="4:29">
      <c r="D2578" s="336"/>
      <c r="G2578" s="336"/>
      <c r="H2578" s="336"/>
      <c r="I2578" s="336"/>
      <c r="J2578" s="336"/>
      <c r="K2578" s="336"/>
      <c r="L2578" s="336"/>
      <c r="M2578" s="336"/>
      <c r="N2578" s="336"/>
      <c r="S2578" s="336"/>
      <c r="V2578" s="336"/>
      <c r="W2578" s="336"/>
      <c r="X2578" s="336"/>
      <c r="Y2578" s="336"/>
      <c r="Z2578" s="336"/>
      <c r="AA2578" s="336"/>
      <c r="AB2578" s="336"/>
      <c r="AC2578" s="336"/>
    </row>
    <row r="2579" spans="4:29">
      <c r="D2579" s="336"/>
      <c r="G2579" s="336"/>
      <c r="H2579" s="336"/>
      <c r="I2579" s="336"/>
      <c r="J2579" s="336"/>
      <c r="K2579" s="336"/>
      <c r="L2579" s="336"/>
      <c r="M2579" s="336"/>
      <c r="N2579" s="336"/>
      <c r="S2579" s="336"/>
      <c r="V2579" s="336"/>
      <c r="W2579" s="336"/>
      <c r="X2579" s="336"/>
      <c r="Y2579" s="336"/>
      <c r="Z2579" s="336"/>
      <c r="AA2579" s="336"/>
      <c r="AB2579" s="336"/>
      <c r="AC2579" s="336"/>
    </row>
    <row r="2580" spans="4:29">
      <c r="D2580" s="336"/>
      <c r="G2580" s="336"/>
      <c r="H2580" s="336"/>
      <c r="I2580" s="336"/>
      <c r="J2580" s="336"/>
      <c r="K2580" s="336"/>
      <c r="L2580" s="336"/>
      <c r="M2580" s="336"/>
      <c r="N2580" s="336"/>
      <c r="S2580" s="336"/>
      <c r="V2580" s="336"/>
      <c r="W2580" s="336"/>
      <c r="X2580" s="336"/>
      <c r="Y2580" s="336"/>
      <c r="Z2580" s="336"/>
      <c r="AA2580" s="336"/>
      <c r="AB2580" s="336"/>
      <c r="AC2580" s="336"/>
    </row>
    <row r="2581" spans="4:29">
      <c r="D2581" s="336"/>
      <c r="G2581" s="336"/>
      <c r="H2581" s="336"/>
      <c r="I2581" s="336"/>
      <c r="J2581" s="336"/>
      <c r="K2581" s="336"/>
      <c r="L2581" s="336"/>
      <c r="M2581" s="336"/>
      <c r="N2581" s="336"/>
      <c r="S2581" s="336"/>
      <c r="V2581" s="336"/>
      <c r="W2581" s="336"/>
      <c r="X2581" s="336"/>
      <c r="Y2581" s="336"/>
      <c r="Z2581" s="336"/>
      <c r="AA2581" s="336"/>
      <c r="AB2581" s="336"/>
      <c r="AC2581" s="336"/>
    </row>
    <row r="2582" spans="4:29">
      <c r="D2582" s="336"/>
      <c r="G2582" s="336"/>
      <c r="H2582" s="336"/>
      <c r="I2582" s="336"/>
      <c r="J2582" s="336"/>
      <c r="K2582" s="336"/>
      <c r="L2582" s="336"/>
      <c r="M2582" s="336"/>
      <c r="N2582" s="336"/>
      <c r="S2582" s="336"/>
      <c r="V2582" s="336"/>
      <c r="W2582" s="336"/>
      <c r="X2582" s="336"/>
      <c r="Y2582" s="336"/>
      <c r="Z2582" s="336"/>
      <c r="AA2582" s="336"/>
      <c r="AB2582" s="336"/>
      <c r="AC2582" s="336"/>
    </row>
    <row r="2583" spans="4:29">
      <c r="D2583" s="336"/>
      <c r="G2583" s="336"/>
      <c r="H2583" s="336"/>
      <c r="I2583" s="336"/>
      <c r="J2583" s="336"/>
      <c r="K2583" s="336"/>
      <c r="L2583" s="336"/>
      <c r="M2583" s="336"/>
      <c r="N2583" s="336"/>
      <c r="S2583" s="336"/>
      <c r="V2583" s="336"/>
      <c r="W2583" s="336"/>
      <c r="X2583" s="336"/>
      <c r="Y2583" s="336"/>
      <c r="Z2583" s="336"/>
      <c r="AA2583" s="336"/>
      <c r="AB2583" s="336"/>
      <c r="AC2583" s="336"/>
    </row>
    <row r="2584" spans="4:29">
      <c r="D2584" s="336"/>
      <c r="G2584" s="336"/>
      <c r="H2584" s="336"/>
      <c r="I2584" s="336"/>
      <c r="J2584" s="336"/>
      <c r="K2584" s="336"/>
      <c r="L2584" s="336"/>
      <c r="M2584" s="336"/>
      <c r="N2584" s="336"/>
      <c r="S2584" s="336"/>
      <c r="V2584" s="336"/>
      <c r="W2584" s="336"/>
      <c r="X2584" s="336"/>
      <c r="Y2584" s="336"/>
      <c r="Z2584" s="336"/>
      <c r="AA2584" s="336"/>
      <c r="AB2584" s="336"/>
      <c r="AC2584" s="336"/>
    </row>
    <row r="2585" spans="4:29">
      <c r="D2585" s="336"/>
      <c r="G2585" s="336"/>
      <c r="H2585" s="336"/>
      <c r="I2585" s="336"/>
      <c r="J2585" s="336"/>
      <c r="K2585" s="336"/>
      <c r="L2585" s="336"/>
      <c r="M2585" s="336"/>
      <c r="N2585" s="336"/>
      <c r="S2585" s="336"/>
      <c r="V2585" s="336"/>
      <c r="W2585" s="336"/>
      <c r="X2585" s="336"/>
      <c r="Y2585" s="336"/>
      <c r="Z2585" s="336"/>
      <c r="AA2585" s="336"/>
      <c r="AB2585" s="336"/>
      <c r="AC2585" s="336"/>
    </row>
    <row r="2586" spans="4:29">
      <c r="D2586" s="336"/>
      <c r="G2586" s="336"/>
      <c r="H2586" s="336"/>
      <c r="I2586" s="336"/>
      <c r="J2586" s="336"/>
      <c r="K2586" s="336"/>
      <c r="L2586" s="336"/>
      <c r="M2586" s="336"/>
      <c r="N2586" s="336"/>
      <c r="S2586" s="336"/>
      <c r="V2586" s="336"/>
      <c r="W2586" s="336"/>
      <c r="X2586" s="336"/>
      <c r="Y2586" s="336"/>
      <c r="Z2586" s="336"/>
      <c r="AA2586" s="336"/>
      <c r="AB2586" s="336"/>
      <c r="AC2586" s="336"/>
    </row>
    <row r="2587" spans="4:29">
      <c r="D2587" s="336"/>
      <c r="G2587" s="336"/>
      <c r="H2587" s="336"/>
      <c r="I2587" s="336"/>
      <c r="J2587" s="336"/>
      <c r="K2587" s="336"/>
      <c r="L2587" s="336"/>
      <c r="M2587" s="336"/>
      <c r="N2587" s="336"/>
      <c r="S2587" s="336"/>
      <c r="V2587" s="336"/>
      <c r="W2587" s="336"/>
      <c r="X2587" s="336"/>
      <c r="Y2587" s="336"/>
      <c r="Z2587" s="336"/>
      <c r="AA2587" s="336"/>
      <c r="AB2587" s="336"/>
      <c r="AC2587" s="336"/>
    </row>
    <row r="2588" spans="4:29">
      <c r="D2588" s="336"/>
      <c r="G2588" s="336"/>
      <c r="H2588" s="336"/>
      <c r="I2588" s="336"/>
      <c r="J2588" s="336"/>
      <c r="K2588" s="336"/>
      <c r="L2588" s="336"/>
      <c r="M2588" s="336"/>
      <c r="N2588" s="336"/>
      <c r="S2588" s="336"/>
      <c r="V2588" s="336"/>
      <c r="W2588" s="336"/>
      <c r="X2588" s="336"/>
      <c r="Y2588" s="336"/>
      <c r="Z2588" s="336"/>
      <c r="AA2588" s="336"/>
      <c r="AB2588" s="336"/>
      <c r="AC2588" s="336"/>
    </row>
    <row r="2589" spans="4:29">
      <c r="D2589" s="336"/>
      <c r="G2589" s="336"/>
      <c r="H2589" s="336"/>
      <c r="I2589" s="336"/>
      <c r="J2589" s="336"/>
      <c r="K2589" s="336"/>
      <c r="L2589" s="336"/>
      <c r="M2589" s="336"/>
      <c r="N2589" s="336"/>
      <c r="S2589" s="336"/>
      <c r="V2589" s="336"/>
      <c r="W2589" s="336"/>
      <c r="X2589" s="336"/>
      <c r="Y2589" s="336"/>
      <c r="Z2589" s="336"/>
      <c r="AA2589" s="336"/>
      <c r="AB2589" s="336"/>
      <c r="AC2589" s="336"/>
    </row>
    <row r="2590" spans="4:29">
      <c r="D2590" s="336"/>
      <c r="G2590" s="336"/>
      <c r="H2590" s="336"/>
      <c r="I2590" s="336"/>
      <c r="J2590" s="336"/>
      <c r="K2590" s="336"/>
      <c r="L2590" s="336"/>
      <c r="M2590" s="336"/>
      <c r="N2590" s="336"/>
      <c r="S2590" s="336"/>
      <c r="V2590" s="336"/>
      <c r="W2590" s="336"/>
      <c r="X2590" s="336"/>
      <c r="Y2590" s="336"/>
      <c r="Z2590" s="336"/>
      <c r="AA2590" s="336"/>
      <c r="AB2590" s="336"/>
      <c r="AC2590" s="336"/>
    </row>
    <row r="2591" spans="4:29">
      <c r="D2591" s="336"/>
      <c r="G2591" s="336"/>
      <c r="H2591" s="336"/>
      <c r="I2591" s="336"/>
      <c r="J2591" s="336"/>
      <c r="K2591" s="336"/>
      <c r="L2591" s="336"/>
      <c r="M2591" s="336"/>
      <c r="N2591" s="336"/>
      <c r="S2591" s="336"/>
      <c r="V2591" s="336"/>
      <c r="W2591" s="336"/>
      <c r="X2591" s="336"/>
      <c r="Y2591" s="336"/>
      <c r="Z2591" s="336"/>
      <c r="AA2591" s="336"/>
      <c r="AB2591" s="336"/>
      <c r="AC2591" s="336"/>
    </row>
    <row r="2592" spans="4:29">
      <c r="D2592" s="336"/>
      <c r="G2592" s="336"/>
      <c r="H2592" s="336"/>
      <c r="I2592" s="336"/>
      <c r="J2592" s="336"/>
      <c r="K2592" s="336"/>
      <c r="L2592" s="336"/>
      <c r="M2592" s="336"/>
      <c r="N2592" s="336"/>
      <c r="S2592" s="336"/>
      <c r="V2592" s="336"/>
      <c r="W2592" s="336"/>
      <c r="X2592" s="336"/>
      <c r="Y2592" s="336"/>
      <c r="Z2592" s="336"/>
      <c r="AA2592" s="336"/>
      <c r="AB2592" s="336"/>
      <c r="AC2592" s="336"/>
    </row>
    <row r="2593" spans="4:29">
      <c r="D2593" s="336"/>
      <c r="G2593" s="336"/>
      <c r="H2593" s="336"/>
      <c r="I2593" s="336"/>
      <c r="J2593" s="336"/>
      <c r="K2593" s="336"/>
      <c r="L2593" s="336"/>
      <c r="M2593" s="336"/>
      <c r="N2593" s="336"/>
      <c r="S2593" s="336"/>
      <c r="V2593" s="336"/>
      <c r="W2593" s="336"/>
      <c r="X2593" s="336"/>
      <c r="Y2593" s="336"/>
      <c r="Z2593" s="336"/>
      <c r="AA2593" s="336"/>
      <c r="AB2593" s="336"/>
      <c r="AC2593" s="336"/>
    </row>
    <row r="2594" spans="4:29">
      <c r="D2594" s="336"/>
      <c r="G2594" s="336"/>
      <c r="H2594" s="336"/>
      <c r="I2594" s="336"/>
      <c r="J2594" s="336"/>
      <c r="K2594" s="336"/>
      <c r="L2594" s="336"/>
      <c r="M2594" s="336"/>
      <c r="N2594" s="336"/>
      <c r="S2594" s="336"/>
      <c r="V2594" s="336"/>
      <c r="W2594" s="336"/>
      <c r="X2594" s="336"/>
      <c r="Y2594" s="336"/>
      <c r="Z2594" s="336"/>
      <c r="AA2594" s="336"/>
      <c r="AB2594" s="336"/>
      <c r="AC2594" s="336"/>
    </row>
    <row r="2595" spans="4:29">
      <c r="D2595" s="336"/>
      <c r="G2595" s="336"/>
      <c r="H2595" s="336"/>
      <c r="I2595" s="336"/>
      <c r="J2595" s="336"/>
      <c r="K2595" s="336"/>
      <c r="L2595" s="336"/>
      <c r="M2595" s="336"/>
      <c r="N2595" s="336"/>
      <c r="S2595" s="336"/>
      <c r="V2595" s="336"/>
      <c r="W2595" s="336"/>
      <c r="X2595" s="336"/>
      <c r="Y2595" s="336"/>
      <c r="Z2595" s="336"/>
      <c r="AA2595" s="336"/>
      <c r="AB2595" s="336"/>
      <c r="AC2595" s="336"/>
    </row>
    <row r="2596" spans="4:29">
      <c r="D2596" s="336"/>
      <c r="G2596" s="336"/>
      <c r="H2596" s="336"/>
      <c r="I2596" s="336"/>
      <c r="J2596" s="336"/>
      <c r="K2596" s="336"/>
      <c r="L2596" s="336"/>
      <c r="M2596" s="336"/>
      <c r="N2596" s="336"/>
      <c r="S2596" s="336"/>
      <c r="V2596" s="336"/>
      <c r="W2596" s="336"/>
      <c r="X2596" s="336"/>
      <c r="Y2596" s="336"/>
      <c r="Z2596" s="336"/>
      <c r="AA2596" s="336"/>
      <c r="AB2596" s="336"/>
      <c r="AC2596" s="336"/>
    </row>
    <row r="2597" spans="4:29">
      <c r="D2597" s="336"/>
      <c r="G2597" s="336"/>
      <c r="H2597" s="336"/>
      <c r="I2597" s="336"/>
      <c r="J2597" s="336"/>
      <c r="K2597" s="336"/>
      <c r="L2597" s="336"/>
      <c r="M2597" s="336"/>
      <c r="N2597" s="336"/>
      <c r="S2597" s="336"/>
      <c r="V2597" s="336"/>
      <c r="W2597" s="336"/>
      <c r="X2597" s="336"/>
      <c r="Y2597" s="336"/>
      <c r="Z2597" s="336"/>
      <c r="AA2597" s="336"/>
      <c r="AB2597" s="336"/>
      <c r="AC2597" s="336"/>
    </row>
    <row r="2598" spans="4:29">
      <c r="D2598" s="336"/>
      <c r="G2598" s="336"/>
      <c r="H2598" s="336"/>
      <c r="I2598" s="336"/>
      <c r="J2598" s="336"/>
      <c r="K2598" s="336"/>
      <c r="L2598" s="336"/>
      <c r="M2598" s="336"/>
      <c r="N2598" s="336"/>
      <c r="S2598" s="336"/>
      <c r="V2598" s="336"/>
      <c r="W2598" s="336"/>
      <c r="X2598" s="336"/>
      <c r="Y2598" s="336"/>
      <c r="Z2598" s="336"/>
      <c r="AA2598" s="336"/>
      <c r="AB2598" s="336"/>
      <c r="AC2598" s="336"/>
    </row>
    <row r="2599" spans="4:29">
      <c r="D2599" s="336"/>
      <c r="G2599" s="336"/>
      <c r="H2599" s="336"/>
      <c r="I2599" s="336"/>
      <c r="J2599" s="336"/>
      <c r="K2599" s="336"/>
      <c r="L2599" s="336"/>
      <c r="M2599" s="336"/>
      <c r="N2599" s="336"/>
      <c r="S2599" s="336"/>
      <c r="V2599" s="336"/>
      <c r="W2599" s="336"/>
      <c r="X2599" s="336"/>
      <c r="Y2599" s="336"/>
      <c r="Z2599" s="336"/>
      <c r="AA2599" s="336"/>
      <c r="AB2599" s="336"/>
      <c r="AC2599" s="336"/>
    </row>
    <row r="2600" spans="4:29">
      <c r="D2600" s="336"/>
      <c r="G2600" s="336"/>
      <c r="H2600" s="336"/>
      <c r="I2600" s="336"/>
      <c r="J2600" s="336"/>
      <c r="K2600" s="336"/>
      <c r="L2600" s="336"/>
      <c r="M2600" s="336"/>
      <c r="N2600" s="336"/>
      <c r="S2600" s="336"/>
      <c r="V2600" s="336"/>
      <c r="W2600" s="336"/>
      <c r="X2600" s="336"/>
      <c r="Y2600" s="336"/>
      <c r="Z2600" s="336"/>
      <c r="AA2600" s="336"/>
      <c r="AB2600" s="336"/>
      <c r="AC2600" s="336"/>
    </row>
    <row r="2601" spans="4:29">
      <c r="D2601" s="336"/>
      <c r="G2601" s="336"/>
      <c r="H2601" s="336"/>
      <c r="I2601" s="336"/>
      <c r="J2601" s="336"/>
      <c r="K2601" s="336"/>
      <c r="L2601" s="336"/>
      <c r="M2601" s="336"/>
      <c r="N2601" s="336"/>
      <c r="S2601" s="336"/>
      <c r="V2601" s="336"/>
      <c r="W2601" s="336"/>
      <c r="X2601" s="336"/>
      <c r="Y2601" s="336"/>
      <c r="Z2601" s="336"/>
      <c r="AA2601" s="336"/>
      <c r="AB2601" s="336"/>
      <c r="AC2601" s="336"/>
    </row>
    <row r="2602" spans="4:29">
      <c r="D2602" s="336"/>
      <c r="G2602" s="336"/>
      <c r="H2602" s="336"/>
      <c r="I2602" s="336"/>
      <c r="J2602" s="336"/>
      <c r="K2602" s="336"/>
      <c r="L2602" s="336"/>
      <c r="M2602" s="336"/>
      <c r="N2602" s="336"/>
      <c r="S2602" s="336"/>
      <c r="V2602" s="336"/>
      <c r="W2602" s="336"/>
      <c r="X2602" s="336"/>
      <c r="Y2602" s="336"/>
      <c r="Z2602" s="336"/>
      <c r="AA2602" s="336"/>
      <c r="AB2602" s="336"/>
      <c r="AC2602" s="336"/>
    </row>
    <row r="2603" spans="4:29">
      <c r="D2603" s="336"/>
      <c r="G2603" s="336"/>
      <c r="H2603" s="336"/>
      <c r="I2603" s="336"/>
      <c r="J2603" s="336"/>
      <c r="K2603" s="336"/>
      <c r="L2603" s="336"/>
      <c r="M2603" s="336"/>
      <c r="N2603" s="336"/>
      <c r="S2603" s="336"/>
      <c r="V2603" s="336"/>
      <c r="W2603" s="336"/>
      <c r="X2603" s="336"/>
      <c r="Y2603" s="336"/>
      <c r="Z2603" s="336"/>
      <c r="AA2603" s="336"/>
      <c r="AB2603" s="336"/>
      <c r="AC2603" s="336"/>
    </row>
    <row r="2604" spans="4:29">
      <c r="D2604" s="336"/>
      <c r="G2604" s="336"/>
      <c r="H2604" s="336"/>
      <c r="I2604" s="336"/>
      <c r="J2604" s="336"/>
      <c r="K2604" s="336"/>
      <c r="L2604" s="336"/>
      <c r="M2604" s="336"/>
      <c r="N2604" s="336"/>
      <c r="S2604" s="336"/>
      <c r="V2604" s="336"/>
      <c r="W2604" s="336"/>
      <c r="X2604" s="336"/>
      <c r="Y2604" s="336"/>
      <c r="Z2604" s="336"/>
      <c r="AA2604" s="336"/>
      <c r="AB2604" s="336"/>
      <c r="AC2604" s="336"/>
    </row>
    <row r="2605" spans="4:29">
      <c r="D2605" s="336"/>
      <c r="G2605" s="336"/>
      <c r="H2605" s="336"/>
      <c r="I2605" s="336"/>
      <c r="J2605" s="336"/>
      <c r="K2605" s="336"/>
      <c r="L2605" s="336"/>
      <c r="M2605" s="336"/>
      <c r="N2605" s="336"/>
      <c r="S2605" s="336"/>
      <c r="V2605" s="336"/>
      <c r="W2605" s="336"/>
      <c r="X2605" s="336"/>
      <c r="Y2605" s="336"/>
      <c r="Z2605" s="336"/>
      <c r="AA2605" s="336"/>
      <c r="AB2605" s="336"/>
      <c r="AC2605" s="336"/>
    </row>
    <row r="2606" spans="4:29">
      <c r="D2606" s="336"/>
      <c r="G2606" s="336"/>
      <c r="H2606" s="336"/>
      <c r="I2606" s="336"/>
      <c r="J2606" s="336"/>
      <c r="K2606" s="336"/>
      <c r="L2606" s="336"/>
      <c r="M2606" s="336"/>
      <c r="N2606" s="336"/>
      <c r="S2606" s="336"/>
      <c r="V2606" s="336"/>
      <c r="W2606" s="336"/>
      <c r="X2606" s="336"/>
      <c r="Y2606" s="336"/>
      <c r="Z2606" s="336"/>
      <c r="AA2606" s="336"/>
      <c r="AB2606" s="336"/>
      <c r="AC2606" s="336"/>
    </row>
    <row r="2607" spans="4:29">
      <c r="D2607" s="336"/>
      <c r="G2607" s="336"/>
      <c r="H2607" s="336"/>
      <c r="I2607" s="336"/>
      <c r="J2607" s="336"/>
      <c r="K2607" s="336"/>
      <c r="L2607" s="336"/>
      <c r="M2607" s="336"/>
      <c r="N2607" s="336"/>
      <c r="S2607" s="336"/>
      <c r="V2607" s="336"/>
      <c r="W2607" s="336"/>
      <c r="X2607" s="336"/>
      <c r="Y2607" s="336"/>
      <c r="Z2607" s="336"/>
      <c r="AA2607" s="336"/>
      <c r="AB2607" s="336"/>
      <c r="AC2607" s="336"/>
    </row>
    <row r="2608" spans="4:29">
      <c r="D2608" s="336"/>
      <c r="G2608" s="336"/>
      <c r="H2608" s="336"/>
      <c r="I2608" s="336"/>
      <c r="J2608" s="336"/>
      <c r="K2608" s="336"/>
      <c r="L2608" s="336"/>
      <c r="M2608" s="336"/>
      <c r="N2608" s="336"/>
      <c r="S2608" s="336"/>
      <c r="V2608" s="336"/>
      <c r="W2608" s="336"/>
      <c r="X2608" s="336"/>
      <c r="Y2608" s="336"/>
      <c r="Z2608" s="336"/>
      <c r="AA2608" s="336"/>
      <c r="AB2608" s="336"/>
      <c r="AC2608" s="336"/>
    </row>
    <row r="2609" spans="4:29">
      <c r="D2609" s="336"/>
      <c r="G2609" s="336"/>
      <c r="H2609" s="336"/>
      <c r="I2609" s="336"/>
      <c r="J2609" s="336"/>
      <c r="K2609" s="336"/>
      <c r="L2609" s="336"/>
      <c r="M2609" s="336"/>
      <c r="N2609" s="336"/>
      <c r="S2609" s="336"/>
      <c r="V2609" s="336"/>
      <c r="W2609" s="336"/>
      <c r="X2609" s="336"/>
      <c r="Y2609" s="336"/>
      <c r="Z2609" s="336"/>
      <c r="AA2609" s="336"/>
      <c r="AB2609" s="336"/>
      <c r="AC2609" s="336"/>
    </row>
    <row r="2610" spans="4:29">
      <c r="D2610" s="336"/>
      <c r="G2610" s="336"/>
      <c r="H2610" s="336"/>
      <c r="I2610" s="336"/>
      <c r="J2610" s="336"/>
      <c r="K2610" s="336"/>
      <c r="L2610" s="336"/>
      <c r="M2610" s="336"/>
      <c r="N2610" s="336"/>
      <c r="S2610" s="336"/>
      <c r="V2610" s="336"/>
      <c r="W2610" s="336"/>
      <c r="X2610" s="336"/>
      <c r="Y2610" s="336"/>
      <c r="Z2610" s="336"/>
      <c r="AA2610" s="336"/>
      <c r="AB2610" s="336"/>
      <c r="AC2610" s="336"/>
    </row>
    <row r="2611" spans="4:29">
      <c r="D2611" s="336"/>
      <c r="G2611" s="336"/>
      <c r="H2611" s="336"/>
      <c r="I2611" s="336"/>
      <c r="J2611" s="336"/>
      <c r="K2611" s="336"/>
      <c r="L2611" s="336"/>
      <c r="M2611" s="336"/>
      <c r="N2611" s="336"/>
      <c r="S2611" s="336"/>
      <c r="V2611" s="336"/>
      <c r="W2611" s="336"/>
      <c r="X2611" s="336"/>
      <c r="Y2611" s="336"/>
      <c r="Z2611" s="336"/>
      <c r="AA2611" s="336"/>
      <c r="AB2611" s="336"/>
      <c r="AC2611" s="336"/>
    </row>
    <row r="2612" spans="4:29">
      <c r="D2612" s="336"/>
      <c r="G2612" s="336"/>
      <c r="H2612" s="336"/>
      <c r="I2612" s="336"/>
      <c r="J2612" s="336"/>
      <c r="K2612" s="336"/>
      <c r="L2612" s="336"/>
      <c r="M2612" s="336"/>
      <c r="N2612" s="336"/>
      <c r="S2612" s="336"/>
      <c r="V2612" s="336"/>
      <c r="W2612" s="336"/>
      <c r="X2612" s="336"/>
      <c r="Y2612" s="336"/>
      <c r="Z2612" s="336"/>
      <c r="AA2612" s="336"/>
      <c r="AB2612" s="336"/>
      <c r="AC2612" s="336"/>
    </row>
    <row r="2613" spans="4:29">
      <c r="D2613" s="336"/>
      <c r="G2613" s="336"/>
      <c r="H2613" s="336"/>
      <c r="I2613" s="336"/>
      <c r="J2613" s="336"/>
      <c r="K2613" s="336"/>
      <c r="L2613" s="336"/>
      <c r="M2613" s="336"/>
      <c r="N2613" s="336"/>
      <c r="S2613" s="336"/>
      <c r="V2613" s="336"/>
      <c r="W2613" s="336"/>
      <c r="X2613" s="336"/>
      <c r="Y2613" s="336"/>
      <c r="Z2613" s="336"/>
      <c r="AA2613" s="336"/>
      <c r="AB2613" s="336"/>
      <c r="AC2613" s="336"/>
    </row>
    <row r="2614" spans="4:29">
      <c r="D2614" s="336"/>
      <c r="G2614" s="336"/>
      <c r="H2614" s="336"/>
      <c r="I2614" s="336"/>
      <c r="J2614" s="336"/>
      <c r="K2614" s="336"/>
      <c r="L2614" s="336"/>
      <c r="M2614" s="336"/>
      <c r="N2614" s="336"/>
      <c r="S2614" s="336"/>
      <c r="V2614" s="336"/>
      <c r="W2614" s="336"/>
      <c r="X2614" s="336"/>
      <c r="Y2614" s="336"/>
      <c r="Z2614" s="336"/>
      <c r="AA2614" s="336"/>
      <c r="AB2614" s="336"/>
      <c r="AC2614" s="336"/>
    </row>
    <row r="2615" spans="4:29">
      <c r="D2615" s="336"/>
      <c r="G2615" s="336"/>
      <c r="H2615" s="336"/>
      <c r="I2615" s="336"/>
      <c r="J2615" s="336"/>
      <c r="K2615" s="336"/>
      <c r="L2615" s="336"/>
      <c r="M2615" s="336"/>
      <c r="N2615" s="336"/>
      <c r="S2615" s="336"/>
      <c r="V2615" s="336"/>
      <c r="W2615" s="336"/>
      <c r="X2615" s="336"/>
      <c r="Y2615" s="336"/>
      <c r="Z2615" s="336"/>
      <c r="AA2615" s="336"/>
      <c r="AB2615" s="336"/>
      <c r="AC2615" s="336"/>
    </row>
    <row r="2616" spans="4:29">
      <c r="D2616" s="336"/>
      <c r="G2616" s="336"/>
      <c r="H2616" s="336"/>
      <c r="I2616" s="336"/>
      <c r="J2616" s="336"/>
      <c r="K2616" s="336"/>
      <c r="L2616" s="336"/>
      <c r="M2616" s="336"/>
      <c r="N2616" s="336"/>
      <c r="S2616" s="336"/>
      <c r="V2616" s="336"/>
      <c r="W2616" s="336"/>
      <c r="X2616" s="336"/>
      <c r="Y2616" s="336"/>
      <c r="Z2616" s="336"/>
      <c r="AA2616" s="336"/>
      <c r="AB2616" s="336"/>
      <c r="AC2616" s="336"/>
    </row>
    <row r="2617" spans="4:29">
      <c r="D2617" s="336"/>
      <c r="G2617" s="336"/>
      <c r="H2617" s="336"/>
      <c r="I2617" s="336"/>
      <c r="J2617" s="336"/>
      <c r="K2617" s="336"/>
      <c r="L2617" s="336"/>
      <c r="M2617" s="336"/>
      <c r="N2617" s="336"/>
      <c r="S2617" s="336"/>
      <c r="V2617" s="336"/>
      <c r="W2617" s="336"/>
      <c r="X2617" s="336"/>
      <c r="Y2617" s="336"/>
      <c r="Z2617" s="336"/>
      <c r="AA2617" s="336"/>
      <c r="AB2617" s="336"/>
      <c r="AC2617" s="336"/>
    </row>
    <row r="2618" spans="4:29">
      <c r="D2618" s="336"/>
      <c r="G2618" s="336"/>
      <c r="H2618" s="336"/>
      <c r="I2618" s="336"/>
      <c r="J2618" s="336"/>
      <c r="K2618" s="336"/>
      <c r="L2618" s="336"/>
      <c r="M2618" s="336"/>
      <c r="N2618" s="336"/>
      <c r="S2618" s="336"/>
      <c r="V2618" s="336"/>
      <c r="W2618" s="336"/>
      <c r="X2618" s="336"/>
      <c r="Y2618" s="336"/>
      <c r="Z2618" s="336"/>
      <c r="AA2618" s="336"/>
      <c r="AB2618" s="336"/>
      <c r="AC2618" s="336"/>
    </row>
    <row r="2619" spans="4:29">
      <c r="D2619" s="336"/>
      <c r="G2619" s="336"/>
      <c r="H2619" s="336"/>
      <c r="I2619" s="336"/>
      <c r="J2619" s="336"/>
      <c r="K2619" s="336"/>
      <c r="L2619" s="336"/>
      <c r="M2619" s="336"/>
      <c r="N2619" s="336"/>
      <c r="S2619" s="336"/>
      <c r="V2619" s="336"/>
      <c r="W2619" s="336"/>
      <c r="X2619" s="336"/>
      <c r="Y2619" s="336"/>
      <c r="Z2619" s="336"/>
      <c r="AA2619" s="336"/>
      <c r="AB2619" s="336"/>
      <c r="AC2619" s="336"/>
    </row>
    <row r="2620" spans="4:29">
      <c r="D2620" s="336"/>
      <c r="G2620" s="336"/>
      <c r="H2620" s="336"/>
      <c r="I2620" s="336"/>
      <c r="J2620" s="336"/>
      <c r="K2620" s="336"/>
      <c r="L2620" s="336"/>
      <c r="M2620" s="336"/>
      <c r="N2620" s="336"/>
      <c r="S2620" s="336"/>
      <c r="V2620" s="336"/>
      <c r="W2620" s="336"/>
      <c r="X2620" s="336"/>
      <c r="Y2620" s="336"/>
      <c r="Z2620" s="336"/>
      <c r="AA2620" s="336"/>
      <c r="AB2620" s="336"/>
      <c r="AC2620" s="336"/>
    </row>
    <row r="2621" spans="4:29">
      <c r="D2621" s="336"/>
      <c r="G2621" s="336"/>
      <c r="H2621" s="336"/>
      <c r="I2621" s="336"/>
      <c r="J2621" s="336"/>
      <c r="K2621" s="336"/>
      <c r="L2621" s="336"/>
      <c r="M2621" s="336"/>
      <c r="N2621" s="336"/>
      <c r="S2621" s="336"/>
      <c r="V2621" s="336"/>
      <c r="W2621" s="336"/>
      <c r="X2621" s="336"/>
      <c r="Y2621" s="336"/>
      <c r="Z2621" s="336"/>
      <c r="AA2621" s="336"/>
      <c r="AB2621" s="336"/>
      <c r="AC2621" s="336"/>
    </row>
    <row r="2622" spans="4:29">
      <c r="D2622" s="336"/>
      <c r="G2622" s="336"/>
      <c r="H2622" s="336"/>
      <c r="I2622" s="336"/>
      <c r="J2622" s="336"/>
      <c r="K2622" s="336"/>
      <c r="L2622" s="336"/>
      <c r="M2622" s="336"/>
      <c r="N2622" s="336"/>
      <c r="S2622" s="336"/>
      <c r="V2622" s="336"/>
      <c r="W2622" s="336"/>
      <c r="X2622" s="336"/>
      <c r="Y2622" s="336"/>
      <c r="Z2622" s="336"/>
      <c r="AA2622" s="336"/>
      <c r="AB2622" s="336"/>
      <c r="AC2622" s="336"/>
    </row>
    <row r="2623" spans="4:29">
      <c r="D2623" s="336"/>
      <c r="G2623" s="336"/>
      <c r="H2623" s="336"/>
      <c r="I2623" s="336"/>
      <c r="J2623" s="336"/>
      <c r="K2623" s="336"/>
      <c r="L2623" s="336"/>
      <c r="M2623" s="336"/>
      <c r="N2623" s="336"/>
      <c r="S2623" s="336"/>
      <c r="V2623" s="336"/>
      <c r="W2623" s="336"/>
      <c r="X2623" s="336"/>
      <c r="Y2623" s="336"/>
      <c r="Z2623" s="336"/>
      <c r="AA2623" s="336"/>
      <c r="AB2623" s="336"/>
      <c r="AC2623" s="336"/>
    </row>
    <row r="2624" spans="4:29">
      <c r="D2624" s="336"/>
      <c r="G2624" s="336"/>
      <c r="H2624" s="336"/>
      <c r="I2624" s="336"/>
      <c r="J2624" s="336"/>
      <c r="K2624" s="336"/>
      <c r="L2624" s="336"/>
      <c r="M2624" s="336"/>
      <c r="N2624" s="336"/>
      <c r="S2624" s="336"/>
      <c r="V2624" s="336"/>
      <c r="W2624" s="336"/>
      <c r="X2624" s="336"/>
      <c r="Y2624" s="336"/>
      <c r="Z2624" s="336"/>
      <c r="AA2624" s="336"/>
      <c r="AB2624" s="336"/>
      <c r="AC2624" s="336"/>
    </row>
    <row r="2625" spans="4:29">
      <c r="D2625" s="336"/>
      <c r="G2625" s="336"/>
      <c r="H2625" s="336"/>
      <c r="I2625" s="336"/>
      <c r="J2625" s="336"/>
      <c r="K2625" s="336"/>
      <c r="L2625" s="336"/>
      <c r="M2625" s="336"/>
      <c r="N2625" s="336"/>
      <c r="S2625" s="336"/>
      <c r="V2625" s="336"/>
      <c r="W2625" s="336"/>
      <c r="X2625" s="336"/>
      <c r="Y2625" s="336"/>
      <c r="Z2625" s="336"/>
      <c r="AA2625" s="336"/>
      <c r="AB2625" s="336"/>
      <c r="AC2625" s="336"/>
    </row>
    <row r="2626" spans="4:29">
      <c r="D2626" s="336"/>
      <c r="G2626" s="336"/>
      <c r="H2626" s="336"/>
      <c r="I2626" s="336"/>
      <c r="J2626" s="336"/>
      <c r="K2626" s="336"/>
      <c r="L2626" s="336"/>
      <c r="M2626" s="336"/>
      <c r="N2626" s="336"/>
      <c r="S2626" s="336"/>
      <c r="V2626" s="336"/>
      <c r="W2626" s="336"/>
      <c r="X2626" s="336"/>
      <c r="Y2626" s="336"/>
      <c r="Z2626" s="336"/>
      <c r="AA2626" s="336"/>
      <c r="AB2626" s="336"/>
      <c r="AC2626" s="336"/>
    </row>
    <row r="2627" spans="4:29">
      <c r="D2627" s="336"/>
      <c r="G2627" s="336"/>
      <c r="H2627" s="336"/>
      <c r="I2627" s="336"/>
      <c r="J2627" s="336"/>
      <c r="K2627" s="336"/>
      <c r="L2627" s="336"/>
      <c r="M2627" s="336"/>
      <c r="N2627" s="336"/>
      <c r="S2627" s="336"/>
      <c r="V2627" s="336"/>
      <c r="W2627" s="336"/>
      <c r="X2627" s="336"/>
      <c r="Y2627" s="336"/>
      <c r="Z2627" s="336"/>
      <c r="AA2627" s="336"/>
      <c r="AB2627" s="336"/>
      <c r="AC2627" s="336"/>
    </row>
    <row r="2628" spans="4:29">
      <c r="D2628" s="336"/>
      <c r="G2628" s="336"/>
      <c r="H2628" s="336"/>
      <c r="I2628" s="336"/>
      <c r="J2628" s="336"/>
      <c r="K2628" s="336"/>
      <c r="L2628" s="336"/>
      <c r="M2628" s="336"/>
      <c r="N2628" s="336"/>
      <c r="S2628" s="336"/>
      <c r="V2628" s="336"/>
      <c r="W2628" s="336"/>
      <c r="X2628" s="336"/>
      <c r="Y2628" s="336"/>
      <c r="Z2628" s="336"/>
      <c r="AA2628" s="336"/>
      <c r="AB2628" s="336"/>
      <c r="AC2628" s="336"/>
    </row>
    <row r="2629" spans="4:29">
      <c r="D2629" s="336"/>
      <c r="G2629" s="336"/>
      <c r="H2629" s="336"/>
      <c r="I2629" s="336"/>
      <c r="J2629" s="336"/>
      <c r="K2629" s="336"/>
      <c r="L2629" s="336"/>
      <c r="M2629" s="336"/>
      <c r="N2629" s="336"/>
      <c r="S2629" s="336"/>
      <c r="V2629" s="336"/>
      <c r="W2629" s="336"/>
      <c r="X2629" s="336"/>
      <c r="Y2629" s="336"/>
      <c r="Z2629" s="336"/>
      <c r="AA2629" s="336"/>
      <c r="AB2629" s="336"/>
      <c r="AC2629" s="336"/>
    </row>
    <row r="2630" spans="4:29">
      <c r="D2630" s="336"/>
      <c r="G2630" s="336"/>
      <c r="H2630" s="336"/>
      <c r="I2630" s="336"/>
      <c r="J2630" s="336"/>
      <c r="K2630" s="336"/>
      <c r="L2630" s="336"/>
      <c r="M2630" s="336"/>
      <c r="N2630" s="336"/>
      <c r="S2630" s="336"/>
      <c r="V2630" s="336"/>
      <c r="W2630" s="336"/>
      <c r="X2630" s="336"/>
      <c r="Y2630" s="336"/>
      <c r="Z2630" s="336"/>
      <c r="AA2630" s="336"/>
      <c r="AB2630" s="336"/>
      <c r="AC2630" s="336"/>
    </row>
    <row r="2631" spans="4:29">
      <c r="D2631" s="336"/>
      <c r="G2631" s="336"/>
      <c r="H2631" s="336"/>
      <c r="I2631" s="336"/>
      <c r="J2631" s="336"/>
      <c r="K2631" s="336"/>
      <c r="L2631" s="336"/>
      <c r="M2631" s="336"/>
      <c r="N2631" s="336"/>
      <c r="S2631" s="336"/>
      <c r="V2631" s="336"/>
      <c r="W2631" s="336"/>
      <c r="X2631" s="336"/>
      <c r="Y2631" s="336"/>
      <c r="Z2631" s="336"/>
      <c r="AA2631" s="336"/>
      <c r="AB2631" s="336"/>
      <c r="AC2631" s="336"/>
    </row>
    <row r="2632" spans="4:29">
      <c r="D2632" s="336"/>
      <c r="G2632" s="336"/>
      <c r="H2632" s="336"/>
      <c r="I2632" s="336"/>
      <c r="J2632" s="336"/>
      <c r="K2632" s="336"/>
      <c r="L2632" s="336"/>
      <c r="M2632" s="336"/>
      <c r="N2632" s="336"/>
      <c r="S2632" s="336"/>
      <c r="V2632" s="336"/>
      <c r="W2632" s="336"/>
      <c r="X2632" s="336"/>
      <c r="Y2632" s="336"/>
      <c r="Z2632" s="336"/>
      <c r="AA2632" s="336"/>
      <c r="AB2632" s="336"/>
      <c r="AC2632" s="336"/>
    </row>
    <row r="2633" spans="4:29">
      <c r="D2633" s="336"/>
      <c r="G2633" s="336"/>
      <c r="H2633" s="336"/>
      <c r="I2633" s="336"/>
      <c r="J2633" s="336"/>
      <c r="K2633" s="336"/>
      <c r="L2633" s="336"/>
      <c r="M2633" s="336"/>
      <c r="N2633" s="336"/>
      <c r="S2633" s="336"/>
      <c r="V2633" s="336"/>
      <c r="W2633" s="336"/>
      <c r="X2633" s="336"/>
      <c r="Y2633" s="336"/>
      <c r="Z2633" s="336"/>
      <c r="AA2633" s="336"/>
      <c r="AB2633" s="336"/>
      <c r="AC2633" s="336"/>
    </row>
    <row r="2634" spans="4:29">
      <c r="D2634" s="336"/>
      <c r="G2634" s="336"/>
      <c r="H2634" s="336"/>
      <c r="I2634" s="336"/>
      <c r="J2634" s="336"/>
      <c r="K2634" s="336"/>
      <c r="L2634" s="336"/>
      <c r="M2634" s="336"/>
      <c r="N2634" s="336"/>
      <c r="S2634" s="336"/>
      <c r="V2634" s="336"/>
      <c r="W2634" s="336"/>
      <c r="X2634" s="336"/>
      <c r="Y2634" s="336"/>
      <c r="Z2634" s="336"/>
      <c r="AA2634" s="336"/>
      <c r="AB2634" s="336"/>
      <c r="AC2634" s="336"/>
    </row>
    <row r="2635" spans="4:29">
      <c r="D2635" s="336"/>
      <c r="G2635" s="336"/>
      <c r="H2635" s="336"/>
      <c r="I2635" s="336"/>
      <c r="J2635" s="336"/>
      <c r="K2635" s="336"/>
      <c r="L2635" s="336"/>
      <c r="M2635" s="336"/>
      <c r="N2635" s="336"/>
      <c r="S2635" s="336"/>
      <c r="V2635" s="336"/>
      <c r="W2635" s="336"/>
      <c r="X2635" s="336"/>
      <c r="Y2635" s="336"/>
      <c r="Z2635" s="336"/>
      <c r="AA2635" s="336"/>
      <c r="AB2635" s="336"/>
      <c r="AC2635" s="336"/>
    </row>
    <row r="2636" spans="4:29">
      <c r="D2636" s="336"/>
      <c r="G2636" s="336"/>
      <c r="H2636" s="336"/>
      <c r="I2636" s="336"/>
      <c r="J2636" s="336"/>
      <c r="K2636" s="336"/>
      <c r="L2636" s="336"/>
      <c r="M2636" s="336"/>
      <c r="N2636" s="336"/>
      <c r="S2636" s="336"/>
      <c r="V2636" s="336"/>
      <c r="W2636" s="336"/>
      <c r="X2636" s="336"/>
      <c r="Y2636" s="336"/>
      <c r="Z2636" s="336"/>
      <c r="AA2636" s="336"/>
      <c r="AB2636" s="336"/>
      <c r="AC2636" s="336"/>
    </row>
    <row r="2637" spans="4:29">
      <c r="D2637" s="336"/>
      <c r="G2637" s="336"/>
      <c r="H2637" s="336"/>
      <c r="I2637" s="336"/>
      <c r="J2637" s="336"/>
      <c r="K2637" s="336"/>
      <c r="L2637" s="336"/>
      <c r="M2637" s="336"/>
      <c r="N2637" s="336"/>
      <c r="S2637" s="336"/>
      <c r="V2637" s="336"/>
      <c r="W2637" s="336"/>
      <c r="X2637" s="336"/>
      <c r="Y2637" s="336"/>
      <c r="Z2637" s="336"/>
      <c r="AA2637" s="336"/>
      <c r="AB2637" s="336"/>
      <c r="AC2637" s="336"/>
    </row>
    <row r="2638" spans="4:29">
      <c r="D2638" s="336"/>
      <c r="G2638" s="336"/>
      <c r="H2638" s="336"/>
      <c r="I2638" s="336"/>
      <c r="J2638" s="336"/>
      <c r="K2638" s="336"/>
      <c r="L2638" s="336"/>
      <c r="M2638" s="336"/>
      <c r="N2638" s="336"/>
      <c r="S2638" s="336"/>
      <c r="V2638" s="336"/>
      <c r="W2638" s="336"/>
      <c r="X2638" s="336"/>
      <c r="Y2638" s="336"/>
      <c r="Z2638" s="336"/>
      <c r="AA2638" s="336"/>
      <c r="AB2638" s="336"/>
      <c r="AC2638" s="336"/>
    </row>
    <row r="2639" spans="4:29">
      <c r="D2639" s="336"/>
      <c r="G2639" s="336"/>
      <c r="H2639" s="336"/>
      <c r="I2639" s="336"/>
      <c r="J2639" s="336"/>
      <c r="K2639" s="336"/>
      <c r="L2639" s="336"/>
      <c r="M2639" s="336"/>
      <c r="N2639" s="336"/>
      <c r="S2639" s="336"/>
      <c r="V2639" s="336"/>
      <c r="W2639" s="336"/>
      <c r="X2639" s="336"/>
      <c r="Y2639" s="336"/>
      <c r="Z2639" s="336"/>
      <c r="AA2639" s="336"/>
      <c r="AB2639" s="336"/>
      <c r="AC2639" s="336"/>
    </row>
    <row r="2640" spans="4:29">
      <c r="D2640" s="336"/>
      <c r="G2640" s="336"/>
      <c r="H2640" s="336"/>
      <c r="I2640" s="336"/>
      <c r="J2640" s="336"/>
      <c r="K2640" s="336"/>
      <c r="L2640" s="336"/>
      <c r="M2640" s="336"/>
      <c r="N2640" s="336"/>
      <c r="S2640" s="336"/>
      <c r="V2640" s="336"/>
      <c r="W2640" s="336"/>
      <c r="X2640" s="336"/>
      <c r="Y2640" s="336"/>
      <c r="Z2640" s="336"/>
      <c r="AA2640" s="336"/>
      <c r="AB2640" s="336"/>
      <c r="AC2640" s="336"/>
    </row>
    <row r="2641" spans="4:29">
      <c r="D2641" s="336"/>
      <c r="G2641" s="336"/>
      <c r="H2641" s="336"/>
      <c r="I2641" s="336"/>
      <c r="J2641" s="336"/>
      <c r="K2641" s="336"/>
      <c r="L2641" s="336"/>
      <c r="M2641" s="336"/>
      <c r="N2641" s="336"/>
      <c r="S2641" s="336"/>
      <c r="V2641" s="336"/>
      <c r="W2641" s="336"/>
      <c r="X2641" s="336"/>
      <c r="Y2641" s="336"/>
      <c r="Z2641" s="336"/>
      <c r="AA2641" s="336"/>
      <c r="AB2641" s="336"/>
      <c r="AC2641" s="336"/>
    </row>
    <row r="2642" spans="4:29">
      <c r="D2642" s="336"/>
      <c r="G2642" s="336"/>
      <c r="H2642" s="336"/>
      <c r="I2642" s="336"/>
      <c r="J2642" s="336"/>
      <c r="K2642" s="336"/>
      <c r="L2642" s="336"/>
      <c r="M2642" s="336"/>
      <c r="N2642" s="336"/>
      <c r="S2642" s="336"/>
      <c r="V2642" s="336"/>
      <c r="W2642" s="336"/>
      <c r="X2642" s="336"/>
      <c r="Y2642" s="336"/>
      <c r="Z2642" s="336"/>
      <c r="AA2642" s="336"/>
      <c r="AB2642" s="336"/>
      <c r="AC2642" s="336"/>
    </row>
    <row r="2643" spans="4:29">
      <c r="D2643" s="336"/>
      <c r="G2643" s="336"/>
      <c r="H2643" s="336"/>
      <c r="I2643" s="336"/>
      <c r="J2643" s="336"/>
      <c r="K2643" s="336"/>
      <c r="L2643" s="336"/>
      <c r="M2643" s="336"/>
      <c r="N2643" s="336"/>
      <c r="S2643" s="336"/>
      <c r="V2643" s="336"/>
      <c r="W2643" s="336"/>
      <c r="X2643" s="336"/>
      <c r="Y2643" s="336"/>
      <c r="Z2643" s="336"/>
      <c r="AA2643" s="336"/>
      <c r="AB2643" s="336"/>
      <c r="AC2643" s="336"/>
    </row>
    <row r="2644" spans="4:29">
      <c r="D2644" s="336"/>
      <c r="G2644" s="336"/>
      <c r="H2644" s="336"/>
      <c r="I2644" s="336"/>
      <c r="J2644" s="336"/>
      <c r="K2644" s="336"/>
      <c r="L2644" s="336"/>
      <c r="M2644" s="336"/>
      <c r="N2644" s="336"/>
      <c r="S2644" s="336"/>
      <c r="V2644" s="336"/>
      <c r="W2644" s="336"/>
      <c r="X2644" s="336"/>
      <c r="Y2644" s="336"/>
      <c r="Z2644" s="336"/>
      <c r="AA2644" s="336"/>
      <c r="AB2644" s="336"/>
      <c r="AC2644" s="336"/>
    </row>
    <row r="2645" spans="4:29">
      <c r="D2645" s="336"/>
      <c r="G2645" s="336"/>
      <c r="H2645" s="336"/>
      <c r="I2645" s="336"/>
      <c r="J2645" s="336"/>
      <c r="K2645" s="336"/>
      <c r="L2645" s="336"/>
      <c r="M2645" s="336"/>
      <c r="N2645" s="336"/>
      <c r="S2645" s="336"/>
      <c r="V2645" s="336"/>
      <c r="W2645" s="336"/>
      <c r="X2645" s="336"/>
      <c r="Y2645" s="336"/>
      <c r="Z2645" s="336"/>
      <c r="AA2645" s="336"/>
      <c r="AB2645" s="336"/>
      <c r="AC2645" s="336"/>
    </row>
    <row r="2646" spans="4:29">
      <c r="D2646" s="336"/>
      <c r="G2646" s="336"/>
      <c r="H2646" s="336"/>
      <c r="I2646" s="336"/>
      <c r="J2646" s="336"/>
      <c r="K2646" s="336"/>
      <c r="L2646" s="336"/>
      <c r="M2646" s="336"/>
      <c r="N2646" s="336"/>
      <c r="S2646" s="336"/>
      <c r="V2646" s="336"/>
      <c r="W2646" s="336"/>
      <c r="X2646" s="336"/>
      <c r="Y2646" s="336"/>
      <c r="Z2646" s="336"/>
      <c r="AA2646" s="336"/>
      <c r="AB2646" s="336"/>
      <c r="AC2646" s="336"/>
    </row>
    <row r="2647" spans="4:29">
      <c r="D2647" s="336"/>
      <c r="G2647" s="336"/>
      <c r="H2647" s="336"/>
      <c r="I2647" s="336"/>
      <c r="J2647" s="336"/>
      <c r="K2647" s="336"/>
      <c r="L2647" s="336"/>
      <c r="M2647" s="336"/>
      <c r="N2647" s="336"/>
      <c r="S2647" s="336"/>
      <c r="V2647" s="336"/>
      <c r="W2647" s="336"/>
      <c r="X2647" s="336"/>
      <c r="Y2647" s="336"/>
      <c r="Z2647" s="336"/>
      <c r="AA2647" s="336"/>
      <c r="AB2647" s="336"/>
      <c r="AC2647" s="336"/>
    </row>
    <row r="2648" spans="4:29">
      <c r="D2648" s="336"/>
      <c r="G2648" s="336"/>
      <c r="H2648" s="336"/>
      <c r="I2648" s="336"/>
      <c r="J2648" s="336"/>
      <c r="K2648" s="336"/>
      <c r="L2648" s="336"/>
      <c r="M2648" s="336"/>
      <c r="N2648" s="336"/>
      <c r="S2648" s="336"/>
      <c r="V2648" s="336"/>
      <c r="W2648" s="336"/>
      <c r="X2648" s="336"/>
      <c r="Y2648" s="336"/>
      <c r="Z2648" s="336"/>
      <c r="AA2648" s="336"/>
      <c r="AB2648" s="336"/>
      <c r="AC2648" s="336"/>
    </row>
    <row r="2649" spans="4:29">
      <c r="D2649" s="336"/>
      <c r="G2649" s="336"/>
      <c r="H2649" s="336"/>
      <c r="I2649" s="336"/>
      <c r="J2649" s="336"/>
      <c r="K2649" s="336"/>
      <c r="L2649" s="336"/>
      <c r="M2649" s="336"/>
      <c r="N2649" s="336"/>
      <c r="S2649" s="336"/>
      <c r="V2649" s="336"/>
      <c r="W2649" s="336"/>
      <c r="X2649" s="336"/>
      <c r="Y2649" s="336"/>
      <c r="Z2649" s="336"/>
      <c r="AA2649" s="336"/>
      <c r="AB2649" s="336"/>
      <c r="AC2649" s="336"/>
    </row>
    <row r="2650" spans="4:29">
      <c r="D2650" s="336"/>
      <c r="G2650" s="336"/>
      <c r="H2650" s="336"/>
      <c r="I2650" s="336"/>
      <c r="J2650" s="336"/>
      <c r="K2650" s="336"/>
      <c r="L2650" s="336"/>
      <c r="M2650" s="336"/>
      <c r="N2650" s="336"/>
      <c r="S2650" s="336"/>
      <c r="V2650" s="336"/>
      <c r="W2650" s="336"/>
      <c r="X2650" s="336"/>
      <c r="Y2650" s="336"/>
      <c r="Z2650" s="336"/>
      <c r="AA2650" s="336"/>
      <c r="AB2650" s="336"/>
      <c r="AC2650" s="336"/>
    </row>
    <row r="2651" spans="4:29">
      <c r="D2651" s="336"/>
      <c r="G2651" s="336"/>
      <c r="H2651" s="336"/>
      <c r="I2651" s="336"/>
      <c r="J2651" s="336"/>
      <c r="K2651" s="336"/>
      <c r="L2651" s="336"/>
      <c r="M2651" s="336"/>
      <c r="N2651" s="336"/>
      <c r="S2651" s="336"/>
      <c r="V2651" s="336"/>
      <c r="W2651" s="336"/>
      <c r="X2651" s="336"/>
      <c r="Y2651" s="336"/>
      <c r="Z2651" s="336"/>
      <c r="AA2651" s="336"/>
      <c r="AB2651" s="336"/>
      <c r="AC2651" s="336"/>
    </row>
    <row r="2652" spans="4:29">
      <c r="D2652" s="336"/>
      <c r="G2652" s="336"/>
      <c r="H2652" s="336"/>
      <c r="I2652" s="336"/>
      <c r="J2652" s="336"/>
      <c r="K2652" s="336"/>
      <c r="L2652" s="336"/>
      <c r="M2652" s="336"/>
      <c r="N2652" s="336"/>
      <c r="S2652" s="336"/>
      <c r="V2652" s="336"/>
      <c r="W2652" s="336"/>
      <c r="X2652" s="336"/>
      <c r="Y2652" s="336"/>
      <c r="Z2652" s="336"/>
      <c r="AA2652" s="336"/>
      <c r="AB2652" s="336"/>
      <c r="AC2652" s="336"/>
    </row>
    <row r="2653" spans="4:29">
      <c r="D2653" s="336"/>
      <c r="G2653" s="336"/>
      <c r="H2653" s="336"/>
      <c r="I2653" s="336"/>
      <c r="J2653" s="336"/>
      <c r="K2653" s="336"/>
      <c r="L2653" s="336"/>
      <c r="M2653" s="336"/>
      <c r="N2653" s="336"/>
      <c r="S2653" s="336"/>
      <c r="V2653" s="336"/>
      <c r="W2653" s="336"/>
      <c r="X2653" s="336"/>
      <c r="Y2653" s="336"/>
      <c r="Z2653" s="336"/>
      <c r="AA2653" s="336"/>
      <c r="AB2653" s="336"/>
      <c r="AC2653" s="336"/>
    </row>
    <row r="2654" spans="4:29">
      <c r="D2654" s="336"/>
      <c r="G2654" s="336"/>
      <c r="H2654" s="336"/>
      <c r="I2654" s="336"/>
      <c r="J2654" s="336"/>
      <c r="K2654" s="336"/>
      <c r="L2654" s="336"/>
      <c r="M2654" s="336"/>
      <c r="N2654" s="336"/>
      <c r="S2654" s="336"/>
      <c r="V2654" s="336"/>
      <c r="W2654" s="336"/>
      <c r="X2654" s="336"/>
      <c r="Y2654" s="336"/>
      <c r="Z2654" s="336"/>
      <c r="AA2654" s="336"/>
      <c r="AB2654" s="336"/>
      <c r="AC2654" s="336"/>
    </row>
    <row r="2655" spans="4:29">
      <c r="D2655" s="336"/>
      <c r="G2655" s="336"/>
      <c r="H2655" s="336"/>
      <c r="I2655" s="336"/>
      <c r="J2655" s="336"/>
      <c r="K2655" s="336"/>
      <c r="L2655" s="336"/>
      <c r="M2655" s="336"/>
      <c r="N2655" s="336"/>
      <c r="S2655" s="336"/>
      <c r="V2655" s="336"/>
      <c r="W2655" s="336"/>
      <c r="X2655" s="336"/>
      <c r="Y2655" s="336"/>
      <c r="Z2655" s="336"/>
      <c r="AA2655" s="336"/>
      <c r="AB2655" s="336"/>
      <c r="AC2655" s="336"/>
    </row>
    <row r="2656" spans="4:29">
      <c r="D2656" s="336"/>
      <c r="G2656" s="336"/>
      <c r="H2656" s="336"/>
      <c r="I2656" s="336"/>
      <c r="J2656" s="336"/>
      <c r="K2656" s="336"/>
      <c r="L2656" s="336"/>
      <c r="M2656" s="336"/>
      <c r="N2656" s="336"/>
      <c r="S2656" s="336"/>
      <c r="V2656" s="336"/>
      <c r="W2656" s="336"/>
      <c r="X2656" s="336"/>
      <c r="Y2656" s="336"/>
      <c r="Z2656" s="336"/>
      <c r="AA2656" s="336"/>
      <c r="AB2656" s="336"/>
      <c r="AC2656" s="336"/>
    </row>
    <row r="2657" spans="4:29">
      <c r="D2657" s="336"/>
      <c r="G2657" s="336"/>
      <c r="H2657" s="336"/>
      <c r="I2657" s="336"/>
      <c r="J2657" s="336"/>
      <c r="K2657" s="336"/>
      <c r="L2657" s="336"/>
      <c r="M2657" s="336"/>
      <c r="N2657" s="336"/>
      <c r="S2657" s="336"/>
      <c r="V2657" s="336"/>
      <c r="W2657" s="336"/>
      <c r="X2657" s="336"/>
      <c r="Y2657" s="336"/>
      <c r="Z2657" s="336"/>
      <c r="AA2657" s="336"/>
      <c r="AB2657" s="336"/>
      <c r="AC2657" s="336"/>
    </row>
    <row r="2658" spans="4:29">
      <c r="D2658" s="336"/>
      <c r="G2658" s="336"/>
      <c r="H2658" s="336"/>
      <c r="I2658" s="336"/>
      <c r="J2658" s="336"/>
      <c r="K2658" s="336"/>
      <c r="L2658" s="336"/>
      <c r="M2658" s="336"/>
      <c r="N2658" s="336"/>
      <c r="S2658" s="336"/>
      <c r="V2658" s="336"/>
      <c r="W2658" s="336"/>
      <c r="X2658" s="336"/>
      <c r="Y2658" s="336"/>
      <c r="Z2658" s="336"/>
      <c r="AA2658" s="336"/>
      <c r="AB2658" s="336"/>
      <c r="AC2658" s="336"/>
    </row>
    <row r="2659" spans="4:29">
      <c r="D2659" s="336"/>
      <c r="G2659" s="336"/>
      <c r="H2659" s="336"/>
      <c r="I2659" s="336"/>
      <c r="J2659" s="336"/>
      <c r="K2659" s="336"/>
      <c r="L2659" s="336"/>
      <c r="M2659" s="336"/>
      <c r="N2659" s="336"/>
      <c r="S2659" s="336"/>
      <c r="V2659" s="336"/>
      <c r="W2659" s="336"/>
      <c r="X2659" s="336"/>
      <c r="Y2659" s="336"/>
      <c r="Z2659" s="336"/>
      <c r="AA2659" s="336"/>
      <c r="AB2659" s="336"/>
      <c r="AC2659" s="336"/>
    </row>
    <row r="2660" spans="4:29">
      <c r="D2660" s="336"/>
      <c r="G2660" s="336"/>
      <c r="H2660" s="336"/>
      <c r="I2660" s="336"/>
      <c r="J2660" s="336"/>
      <c r="K2660" s="336"/>
      <c r="L2660" s="336"/>
      <c r="M2660" s="336"/>
      <c r="N2660" s="336"/>
      <c r="S2660" s="336"/>
      <c r="V2660" s="336"/>
      <c r="W2660" s="336"/>
      <c r="X2660" s="336"/>
      <c r="Y2660" s="336"/>
      <c r="Z2660" s="336"/>
      <c r="AA2660" s="336"/>
      <c r="AB2660" s="336"/>
      <c r="AC2660" s="336"/>
    </row>
    <row r="2661" spans="4:29">
      <c r="D2661" s="336"/>
      <c r="G2661" s="336"/>
      <c r="H2661" s="336"/>
      <c r="I2661" s="336"/>
      <c r="J2661" s="336"/>
      <c r="K2661" s="336"/>
      <c r="L2661" s="336"/>
      <c r="M2661" s="336"/>
      <c r="N2661" s="336"/>
      <c r="S2661" s="336"/>
      <c r="V2661" s="336"/>
      <c r="W2661" s="336"/>
      <c r="X2661" s="336"/>
      <c r="Y2661" s="336"/>
      <c r="Z2661" s="336"/>
      <c r="AA2661" s="336"/>
      <c r="AB2661" s="336"/>
      <c r="AC2661" s="336"/>
    </row>
    <row r="2662" spans="4:29">
      <c r="D2662" s="336"/>
      <c r="G2662" s="336"/>
      <c r="H2662" s="336"/>
      <c r="I2662" s="336"/>
      <c r="J2662" s="336"/>
      <c r="K2662" s="336"/>
      <c r="L2662" s="336"/>
      <c r="M2662" s="336"/>
      <c r="N2662" s="336"/>
      <c r="S2662" s="336"/>
      <c r="V2662" s="336"/>
      <c r="W2662" s="336"/>
      <c r="X2662" s="336"/>
      <c r="Y2662" s="336"/>
      <c r="Z2662" s="336"/>
      <c r="AA2662" s="336"/>
      <c r="AB2662" s="336"/>
      <c r="AC2662" s="336"/>
    </row>
    <row r="2663" spans="4:29">
      <c r="D2663" s="336"/>
      <c r="G2663" s="336"/>
      <c r="H2663" s="336"/>
      <c r="I2663" s="336"/>
      <c r="J2663" s="336"/>
      <c r="K2663" s="336"/>
      <c r="L2663" s="336"/>
      <c r="M2663" s="336"/>
      <c r="N2663" s="336"/>
      <c r="S2663" s="336"/>
      <c r="V2663" s="336"/>
      <c r="W2663" s="336"/>
      <c r="X2663" s="336"/>
      <c r="Y2663" s="336"/>
      <c r="Z2663" s="336"/>
      <c r="AA2663" s="336"/>
      <c r="AB2663" s="336"/>
      <c r="AC2663" s="336"/>
    </row>
    <row r="2664" spans="4:29">
      <c r="D2664" s="336"/>
      <c r="G2664" s="336"/>
      <c r="H2664" s="336"/>
      <c r="I2664" s="336"/>
      <c r="J2664" s="336"/>
      <c r="K2664" s="336"/>
      <c r="L2664" s="336"/>
      <c r="M2664" s="336"/>
      <c r="N2664" s="336"/>
      <c r="S2664" s="336"/>
      <c r="V2664" s="336"/>
      <c r="W2664" s="336"/>
      <c r="X2664" s="336"/>
      <c r="Y2664" s="336"/>
      <c r="Z2664" s="336"/>
      <c r="AA2664" s="336"/>
      <c r="AB2664" s="336"/>
      <c r="AC2664" s="336"/>
    </row>
    <row r="2665" spans="4:29">
      <c r="D2665" s="336"/>
      <c r="G2665" s="336"/>
      <c r="H2665" s="336"/>
      <c r="I2665" s="336"/>
      <c r="J2665" s="336"/>
      <c r="K2665" s="336"/>
      <c r="L2665" s="336"/>
      <c r="M2665" s="336"/>
      <c r="N2665" s="336"/>
      <c r="S2665" s="336"/>
      <c r="V2665" s="336"/>
      <c r="W2665" s="336"/>
      <c r="X2665" s="336"/>
      <c r="Y2665" s="336"/>
      <c r="Z2665" s="336"/>
      <c r="AA2665" s="336"/>
      <c r="AB2665" s="336"/>
      <c r="AC2665" s="336"/>
    </row>
    <row r="2666" spans="4:29">
      <c r="D2666" s="336"/>
      <c r="G2666" s="336"/>
      <c r="H2666" s="336"/>
      <c r="I2666" s="336"/>
      <c r="J2666" s="336"/>
      <c r="K2666" s="336"/>
      <c r="L2666" s="336"/>
      <c r="M2666" s="336"/>
      <c r="N2666" s="336"/>
      <c r="S2666" s="336"/>
      <c r="V2666" s="336"/>
      <c r="W2666" s="336"/>
      <c r="X2666" s="336"/>
      <c r="Y2666" s="336"/>
      <c r="Z2666" s="336"/>
      <c r="AA2666" s="336"/>
      <c r="AB2666" s="336"/>
      <c r="AC2666" s="336"/>
    </row>
    <row r="2667" spans="4:29">
      <c r="D2667" s="336"/>
      <c r="G2667" s="336"/>
      <c r="H2667" s="336"/>
      <c r="I2667" s="336"/>
      <c r="J2667" s="336"/>
      <c r="K2667" s="336"/>
      <c r="L2667" s="336"/>
      <c r="M2667" s="336"/>
      <c r="N2667" s="336"/>
      <c r="S2667" s="336"/>
      <c r="V2667" s="336"/>
      <c r="W2667" s="336"/>
      <c r="X2667" s="336"/>
      <c r="Y2667" s="336"/>
      <c r="Z2667" s="336"/>
      <c r="AA2667" s="336"/>
      <c r="AB2667" s="336"/>
      <c r="AC2667" s="336"/>
    </row>
    <row r="2668" spans="4:29">
      <c r="D2668" s="336"/>
      <c r="G2668" s="336"/>
      <c r="H2668" s="336"/>
      <c r="I2668" s="336"/>
      <c r="J2668" s="336"/>
      <c r="K2668" s="336"/>
      <c r="L2668" s="336"/>
      <c r="M2668" s="336"/>
      <c r="N2668" s="336"/>
      <c r="S2668" s="336"/>
      <c r="V2668" s="336"/>
      <c r="W2668" s="336"/>
      <c r="X2668" s="336"/>
      <c r="Y2668" s="336"/>
      <c r="Z2668" s="336"/>
      <c r="AA2668" s="336"/>
      <c r="AB2668" s="336"/>
      <c r="AC2668" s="336"/>
    </row>
    <row r="2669" spans="4:29">
      <c r="D2669" s="336"/>
      <c r="G2669" s="336"/>
      <c r="H2669" s="336"/>
      <c r="I2669" s="336"/>
      <c r="J2669" s="336"/>
      <c r="K2669" s="336"/>
      <c r="L2669" s="336"/>
      <c r="M2669" s="336"/>
      <c r="N2669" s="336"/>
      <c r="S2669" s="336"/>
      <c r="V2669" s="336"/>
      <c r="W2669" s="336"/>
      <c r="X2669" s="336"/>
      <c r="Y2669" s="336"/>
      <c r="Z2669" s="336"/>
      <c r="AA2669" s="336"/>
      <c r="AB2669" s="336"/>
      <c r="AC2669" s="336"/>
    </row>
    <row r="2670" spans="4:29">
      <c r="D2670" s="336"/>
      <c r="G2670" s="336"/>
      <c r="H2670" s="336"/>
      <c r="I2670" s="336"/>
      <c r="J2670" s="336"/>
      <c r="K2670" s="336"/>
      <c r="L2670" s="336"/>
      <c r="M2670" s="336"/>
      <c r="N2670" s="336"/>
      <c r="S2670" s="336"/>
      <c r="V2670" s="336"/>
      <c r="W2670" s="336"/>
      <c r="X2670" s="336"/>
      <c r="Y2670" s="336"/>
      <c r="Z2670" s="336"/>
      <c r="AA2670" s="336"/>
      <c r="AB2670" s="336"/>
      <c r="AC2670" s="336"/>
    </row>
    <row r="2671" spans="4:29">
      <c r="D2671" s="336"/>
      <c r="G2671" s="336"/>
      <c r="H2671" s="336"/>
      <c r="I2671" s="336"/>
      <c r="J2671" s="336"/>
      <c r="K2671" s="336"/>
      <c r="L2671" s="336"/>
      <c r="M2671" s="336"/>
      <c r="N2671" s="336"/>
      <c r="S2671" s="336"/>
      <c r="V2671" s="336"/>
      <c r="W2671" s="336"/>
      <c r="X2671" s="336"/>
      <c r="Y2671" s="336"/>
      <c r="Z2671" s="336"/>
      <c r="AA2671" s="336"/>
      <c r="AB2671" s="336"/>
      <c r="AC2671" s="336"/>
    </row>
    <row r="2672" spans="4:29">
      <c r="D2672" s="336"/>
      <c r="G2672" s="336"/>
      <c r="H2672" s="336"/>
      <c r="I2672" s="336"/>
      <c r="J2672" s="336"/>
      <c r="K2672" s="336"/>
      <c r="L2672" s="336"/>
      <c r="M2672" s="336"/>
      <c r="N2672" s="336"/>
      <c r="S2672" s="336"/>
      <c r="V2672" s="336"/>
      <c r="W2672" s="336"/>
      <c r="X2672" s="336"/>
      <c r="Y2672" s="336"/>
      <c r="Z2672" s="336"/>
      <c r="AA2672" s="336"/>
      <c r="AB2672" s="336"/>
      <c r="AC2672" s="336"/>
    </row>
    <row r="2673" spans="4:29">
      <c r="D2673" s="336"/>
      <c r="G2673" s="336"/>
      <c r="H2673" s="336"/>
      <c r="I2673" s="336"/>
      <c r="J2673" s="336"/>
      <c r="K2673" s="336"/>
      <c r="L2673" s="336"/>
      <c r="M2673" s="336"/>
      <c r="N2673" s="336"/>
      <c r="S2673" s="336"/>
      <c r="V2673" s="336"/>
      <c r="W2673" s="336"/>
      <c r="X2673" s="336"/>
      <c r="Y2673" s="336"/>
      <c r="Z2673" s="336"/>
      <c r="AA2673" s="336"/>
      <c r="AB2673" s="336"/>
      <c r="AC2673" s="336"/>
    </row>
    <row r="2674" spans="4:29">
      <c r="D2674" s="336"/>
      <c r="G2674" s="336"/>
      <c r="H2674" s="336"/>
      <c r="I2674" s="336"/>
      <c r="J2674" s="336"/>
      <c r="K2674" s="336"/>
      <c r="L2674" s="336"/>
      <c r="M2674" s="336"/>
      <c r="N2674" s="336"/>
      <c r="S2674" s="336"/>
      <c r="V2674" s="336"/>
      <c r="W2674" s="336"/>
      <c r="X2674" s="336"/>
      <c r="Y2674" s="336"/>
      <c r="Z2674" s="336"/>
      <c r="AA2674" s="336"/>
      <c r="AB2674" s="336"/>
      <c r="AC2674" s="336"/>
    </row>
    <row r="2675" spans="4:29">
      <c r="D2675" s="336"/>
      <c r="G2675" s="336"/>
      <c r="H2675" s="336"/>
      <c r="I2675" s="336"/>
      <c r="J2675" s="336"/>
      <c r="K2675" s="336"/>
      <c r="L2675" s="336"/>
      <c r="M2675" s="336"/>
      <c r="N2675" s="336"/>
      <c r="S2675" s="336"/>
      <c r="V2675" s="336"/>
      <c r="W2675" s="336"/>
      <c r="X2675" s="336"/>
      <c r="Y2675" s="336"/>
      <c r="Z2675" s="336"/>
      <c r="AA2675" s="336"/>
      <c r="AB2675" s="336"/>
      <c r="AC2675" s="336"/>
    </row>
    <row r="2676" spans="4:29">
      <c r="D2676" s="336"/>
      <c r="G2676" s="336"/>
      <c r="H2676" s="336"/>
      <c r="I2676" s="336"/>
      <c r="J2676" s="336"/>
      <c r="K2676" s="336"/>
      <c r="L2676" s="336"/>
      <c r="M2676" s="336"/>
      <c r="N2676" s="336"/>
      <c r="S2676" s="336"/>
      <c r="V2676" s="336"/>
      <c r="W2676" s="336"/>
      <c r="X2676" s="336"/>
      <c r="Y2676" s="336"/>
      <c r="Z2676" s="336"/>
      <c r="AA2676" s="336"/>
      <c r="AB2676" s="336"/>
      <c r="AC2676" s="336"/>
    </row>
    <row r="2677" spans="4:29">
      <c r="D2677" s="336"/>
      <c r="G2677" s="336"/>
      <c r="H2677" s="336"/>
      <c r="I2677" s="336"/>
      <c r="J2677" s="336"/>
      <c r="K2677" s="336"/>
      <c r="L2677" s="336"/>
      <c r="M2677" s="336"/>
      <c r="N2677" s="336"/>
      <c r="S2677" s="336"/>
      <c r="V2677" s="336"/>
      <c r="W2677" s="336"/>
      <c r="X2677" s="336"/>
      <c r="Y2677" s="336"/>
      <c r="Z2677" s="336"/>
      <c r="AA2677" s="336"/>
      <c r="AB2677" s="336"/>
      <c r="AC2677" s="336"/>
    </row>
    <row r="2678" spans="4:29">
      <c r="D2678" s="336"/>
      <c r="G2678" s="336"/>
      <c r="H2678" s="336"/>
      <c r="I2678" s="336"/>
      <c r="J2678" s="336"/>
      <c r="K2678" s="336"/>
      <c r="L2678" s="336"/>
      <c r="M2678" s="336"/>
      <c r="N2678" s="336"/>
      <c r="S2678" s="336"/>
      <c r="V2678" s="336"/>
      <c r="W2678" s="336"/>
      <c r="X2678" s="336"/>
      <c r="Y2678" s="336"/>
      <c r="Z2678" s="336"/>
      <c r="AA2678" s="336"/>
      <c r="AB2678" s="336"/>
      <c r="AC2678" s="336"/>
    </row>
    <row r="2679" spans="4:29">
      <c r="D2679" s="336"/>
      <c r="G2679" s="336"/>
      <c r="H2679" s="336"/>
      <c r="I2679" s="336"/>
      <c r="J2679" s="336"/>
      <c r="K2679" s="336"/>
      <c r="L2679" s="336"/>
      <c r="M2679" s="336"/>
      <c r="N2679" s="336"/>
      <c r="S2679" s="336"/>
      <c r="V2679" s="336"/>
      <c r="W2679" s="336"/>
      <c r="X2679" s="336"/>
      <c r="Y2679" s="336"/>
      <c r="Z2679" s="336"/>
      <c r="AA2679" s="336"/>
      <c r="AB2679" s="336"/>
      <c r="AC2679" s="336"/>
    </row>
    <row r="2680" spans="4:29">
      <c r="D2680" s="336"/>
      <c r="G2680" s="336"/>
      <c r="H2680" s="336"/>
      <c r="I2680" s="336"/>
      <c r="J2680" s="336"/>
      <c r="K2680" s="336"/>
      <c r="L2680" s="336"/>
      <c r="M2680" s="336"/>
      <c r="N2680" s="336"/>
      <c r="S2680" s="336"/>
      <c r="V2680" s="336"/>
      <c r="W2680" s="336"/>
      <c r="X2680" s="336"/>
      <c r="Y2680" s="336"/>
      <c r="Z2680" s="336"/>
      <c r="AA2680" s="336"/>
      <c r="AB2680" s="336"/>
      <c r="AC2680" s="336"/>
    </row>
    <row r="2681" spans="4:29">
      <c r="D2681" s="336"/>
      <c r="G2681" s="336"/>
      <c r="H2681" s="336"/>
      <c r="I2681" s="336"/>
      <c r="J2681" s="336"/>
      <c r="K2681" s="336"/>
      <c r="L2681" s="336"/>
      <c r="M2681" s="336"/>
      <c r="N2681" s="336"/>
      <c r="S2681" s="336"/>
      <c r="V2681" s="336"/>
      <c r="W2681" s="336"/>
      <c r="X2681" s="336"/>
      <c r="Y2681" s="336"/>
      <c r="Z2681" s="336"/>
      <c r="AA2681" s="336"/>
      <c r="AB2681" s="336"/>
      <c r="AC2681" s="336"/>
    </row>
    <row r="2682" spans="4:29">
      <c r="D2682" s="336"/>
      <c r="G2682" s="336"/>
      <c r="H2682" s="336"/>
      <c r="I2682" s="336"/>
      <c r="J2682" s="336"/>
      <c r="K2682" s="336"/>
      <c r="L2682" s="336"/>
      <c r="M2682" s="336"/>
      <c r="N2682" s="336"/>
      <c r="S2682" s="336"/>
      <c r="V2682" s="336"/>
      <c r="W2682" s="336"/>
      <c r="X2682" s="336"/>
      <c r="Y2682" s="336"/>
      <c r="Z2682" s="336"/>
      <c r="AA2682" s="336"/>
      <c r="AB2682" s="336"/>
      <c r="AC2682" s="336"/>
    </row>
    <row r="2683" spans="4:29">
      <c r="D2683" s="336"/>
      <c r="G2683" s="336"/>
      <c r="H2683" s="336"/>
      <c r="I2683" s="336"/>
      <c r="J2683" s="336"/>
      <c r="K2683" s="336"/>
      <c r="L2683" s="336"/>
      <c r="M2683" s="336"/>
      <c r="N2683" s="336"/>
      <c r="S2683" s="336"/>
      <c r="V2683" s="336"/>
      <c r="W2683" s="336"/>
      <c r="X2683" s="336"/>
      <c r="Y2683" s="336"/>
      <c r="Z2683" s="336"/>
      <c r="AA2683" s="336"/>
      <c r="AB2683" s="336"/>
      <c r="AC2683" s="336"/>
    </row>
    <row r="2684" spans="4:29">
      <c r="D2684" s="336"/>
      <c r="G2684" s="336"/>
      <c r="H2684" s="336"/>
      <c r="I2684" s="336"/>
      <c r="J2684" s="336"/>
      <c r="K2684" s="336"/>
      <c r="L2684" s="336"/>
      <c r="M2684" s="336"/>
      <c r="N2684" s="336"/>
      <c r="S2684" s="336"/>
      <c r="V2684" s="336"/>
      <c r="W2684" s="336"/>
      <c r="X2684" s="336"/>
      <c r="Y2684" s="336"/>
      <c r="Z2684" s="336"/>
      <c r="AA2684" s="336"/>
      <c r="AB2684" s="336"/>
      <c r="AC2684" s="336"/>
    </row>
    <row r="2685" spans="4:29">
      <c r="D2685" s="336"/>
      <c r="G2685" s="336"/>
      <c r="H2685" s="336"/>
      <c r="I2685" s="336"/>
      <c r="J2685" s="336"/>
      <c r="K2685" s="336"/>
      <c r="L2685" s="336"/>
      <c r="M2685" s="336"/>
      <c r="N2685" s="336"/>
      <c r="S2685" s="336"/>
      <c r="V2685" s="336"/>
      <c r="W2685" s="336"/>
      <c r="X2685" s="336"/>
      <c r="Y2685" s="336"/>
      <c r="Z2685" s="336"/>
      <c r="AA2685" s="336"/>
      <c r="AB2685" s="336"/>
      <c r="AC2685" s="336"/>
    </row>
    <row r="2686" spans="4:29">
      <c r="D2686" s="336"/>
      <c r="G2686" s="336"/>
      <c r="H2686" s="336"/>
      <c r="I2686" s="336"/>
      <c r="J2686" s="336"/>
      <c r="K2686" s="336"/>
      <c r="L2686" s="336"/>
      <c r="M2686" s="336"/>
      <c r="N2686" s="336"/>
      <c r="S2686" s="336"/>
      <c r="V2686" s="336"/>
      <c r="W2686" s="336"/>
      <c r="X2686" s="336"/>
      <c r="Y2686" s="336"/>
      <c r="Z2686" s="336"/>
      <c r="AA2686" s="336"/>
      <c r="AB2686" s="336"/>
      <c r="AC2686" s="336"/>
    </row>
    <row r="2687" spans="4:29">
      <c r="D2687" s="336"/>
      <c r="G2687" s="336"/>
      <c r="H2687" s="336"/>
      <c r="I2687" s="336"/>
      <c r="J2687" s="336"/>
      <c r="K2687" s="336"/>
      <c r="L2687" s="336"/>
      <c r="M2687" s="336"/>
      <c r="N2687" s="336"/>
      <c r="S2687" s="336"/>
      <c r="V2687" s="336"/>
      <c r="W2687" s="336"/>
      <c r="X2687" s="336"/>
      <c r="Y2687" s="336"/>
      <c r="Z2687" s="336"/>
      <c r="AA2687" s="336"/>
      <c r="AB2687" s="336"/>
      <c r="AC2687" s="336"/>
    </row>
    <row r="2688" spans="4:29">
      <c r="D2688" s="336"/>
      <c r="G2688" s="336"/>
      <c r="H2688" s="336"/>
      <c r="I2688" s="336"/>
      <c r="J2688" s="336"/>
      <c r="K2688" s="336"/>
      <c r="L2688" s="336"/>
      <c r="M2688" s="336"/>
      <c r="N2688" s="336"/>
      <c r="S2688" s="336"/>
      <c r="V2688" s="336"/>
      <c r="W2688" s="336"/>
      <c r="X2688" s="336"/>
      <c r="Y2688" s="336"/>
      <c r="Z2688" s="336"/>
      <c r="AA2688" s="336"/>
      <c r="AB2688" s="336"/>
      <c r="AC2688" s="336"/>
    </row>
    <row r="2689" spans="4:29">
      <c r="D2689" s="336"/>
      <c r="G2689" s="336"/>
      <c r="H2689" s="336"/>
      <c r="I2689" s="336"/>
      <c r="J2689" s="336"/>
      <c r="K2689" s="336"/>
      <c r="L2689" s="336"/>
      <c r="M2689" s="336"/>
      <c r="N2689" s="336"/>
      <c r="S2689" s="336"/>
      <c r="V2689" s="336"/>
      <c r="W2689" s="336"/>
      <c r="X2689" s="336"/>
      <c r="Y2689" s="336"/>
      <c r="Z2689" s="336"/>
      <c r="AA2689" s="336"/>
      <c r="AB2689" s="336"/>
      <c r="AC2689" s="336"/>
    </row>
    <row r="2690" spans="4:29">
      <c r="D2690" s="336"/>
      <c r="G2690" s="336"/>
      <c r="H2690" s="336"/>
      <c r="I2690" s="336"/>
      <c r="J2690" s="336"/>
      <c r="K2690" s="336"/>
      <c r="L2690" s="336"/>
      <c r="M2690" s="336"/>
      <c r="N2690" s="336"/>
      <c r="S2690" s="336"/>
      <c r="V2690" s="336"/>
      <c r="W2690" s="336"/>
      <c r="X2690" s="336"/>
      <c r="Y2690" s="336"/>
      <c r="Z2690" s="336"/>
      <c r="AA2690" s="336"/>
      <c r="AB2690" s="336"/>
      <c r="AC2690" s="336"/>
    </row>
    <row r="2691" spans="4:29">
      <c r="D2691" s="336"/>
      <c r="G2691" s="336"/>
      <c r="H2691" s="336"/>
      <c r="I2691" s="336"/>
      <c r="J2691" s="336"/>
      <c r="K2691" s="336"/>
      <c r="L2691" s="336"/>
      <c r="M2691" s="336"/>
      <c r="N2691" s="336"/>
      <c r="S2691" s="336"/>
      <c r="V2691" s="336"/>
      <c r="W2691" s="336"/>
      <c r="X2691" s="336"/>
      <c r="Y2691" s="336"/>
      <c r="Z2691" s="336"/>
      <c r="AA2691" s="336"/>
      <c r="AB2691" s="336"/>
      <c r="AC2691" s="336"/>
    </row>
    <row r="2692" spans="4:29">
      <c r="D2692" s="336"/>
      <c r="G2692" s="336"/>
      <c r="H2692" s="336"/>
      <c r="I2692" s="336"/>
      <c r="J2692" s="336"/>
      <c r="K2692" s="336"/>
      <c r="L2692" s="336"/>
      <c r="M2692" s="336"/>
      <c r="N2692" s="336"/>
      <c r="S2692" s="336"/>
      <c r="V2692" s="336"/>
      <c r="W2692" s="336"/>
      <c r="X2692" s="336"/>
      <c r="Y2692" s="336"/>
      <c r="Z2692" s="336"/>
      <c r="AA2692" s="336"/>
      <c r="AB2692" s="336"/>
      <c r="AC2692" s="336"/>
    </row>
    <row r="2693" spans="4:29">
      <c r="D2693" s="336"/>
      <c r="G2693" s="336"/>
      <c r="H2693" s="336"/>
      <c r="I2693" s="336"/>
      <c r="J2693" s="336"/>
      <c r="K2693" s="336"/>
      <c r="L2693" s="336"/>
      <c r="M2693" s="336"/>
      <c r="N2693" s="336"/>
      <c r="S2693" s="336"/>
      <c r="V2693" s="336"/>
      <c r="W2693" s="336"/>
      <c r="X2693" s="336"/>
      <c r="Y2693" s="336"/>
      <c r="Z2693" s="336"/>
      <c r="AA2693" s="336"/>
      <c r="AB2693" s="336"/>
      <c r="AC2693" s="336"/>
    </row>
    <row r="2694" spans="4:29">
      <c r="D2694" s="336"/>
      <c r="G2694" s="336"/>
      <c r="H2694" s="336"/>
      <c r="I2694" s="336"/>
      <c r="J2694" s="336"/>
      <c r="K2694" s="336"/>
      <c r="L2694" s="336"/>
      <c r="M2694" s="336"/>
      <c r="N2694" s="336"/>
      <c r="S2694" s="336"/>
      <c r="V2694" s="336"/>
      <c r="W2694" s="336"/>
      <c r="X2694" s="336"/>
      <c r="Y2694" s="336"/>
      <c r="Z2694" s="336"/>
      <c r="AA2694" s="336"/>
      <c r="AB2694" s="336"/>
      <c r="AC2694" s="336"/>
    </row>
    <row r="2695" spans="4:29">
      <c r="D2695" s="336"/>
      <c r="G2695" s="336"/>
      <c r="H2695" s="336"/>
      <c r="I2695" s="336"/>
      <c r="J2695" s="336"/>
      <c r="K2695" s="336"/>
      <c r="L2695" s="336"/>
      <c r="M2695" s="336"/>
      <c r="N2695" s="336"/>
      <c r="S2695" s="336"/>
      <c r="V2695" s="336"/>
      <c r="W2695" s="336"/>
      <c r="X2695" s="336"/>
      <c r="Y2695" s="336"/>
      <c r="Z2695" s="336"/>
      <c r="AA2695" s="336"/>
      <c r="AB2695" s="336"/>
      <c r="AC2695" s="336"/>
    </row>
    <row r="2696" spans="4:29">
      <c r="D2696" s="336"/>
      <c r="G2696" s="336"/>
      <c r="H2696" s="336"/>
      <c r="I2696" s="336"/>
      <c r="J2696" s="336"/>
      <c r="K2696" s="336"/>
      <c r="L2696" s="336"/>
      <c r="M2696" s="336"/>
      <c r="N2696" s="336"/>
      <c r="S2696" s="336"/>
      <c r="V2696" s="336"/>
      <c r="W2696" s="336"/>
      <c r="X2696" s="336"/>
      <c r="Y2696" s="336"/>
      <c r="Z2696" s="336"/>
      <c r="AA2696" s="336"/>
      <c r="AB2696" s="336"/>
      <c r="AC2696" s="336"/>
    </row>
    <row r="2697" spans="4:29">
      <c r="D2697" s="336"/>
      <c r="G2697" s="336"/>
      <c r="H2697" s="336"/>
      <c r="I2697" s="336"/>
      <c r="J2697" s="336"/>
      <c r="K2697" s="336"/>
      <c r="L2697" s="336"/>
      <c r="M2697" s="336"/>
      <c r="N2697" s="336"/>
      <c r="S2697" s="336"/>
      <c r="V2697" s="336"/>
      <c r="W2697" s="336"/>
      <c r="X2697" s="336"/>
      <c r="Y2697" s="336"/>
      <c r="Z2697" s="336"/>
      <c r="AA2697" s="336"/>
      <c r="AB2697" s="336"/>
      <c r="AC2697" s="336"/>
    </row>
    <row r="2698" spans="4:29">
      <c r="D2698" s="336"/>
      <c r="G2698" s="336"/>
      <c r="H2698" s="336"/>
      <c r="I2698" s="336"/>
      <c r="J2698" s="336"/>
      <c r="K2698" s="336"/>
      <c r="L2698" s="336"/>
      <c r="M2698" s="336"/>
      <c r="N2698" s="336"/>
      <c r="S2698" s="336"/>
      <c r="V2698" s="336"/>
      <c r="W2698" s="336"/>
      <c r="X2698" s="336"/>
      <c r="Y2698" s="336"/>
      <c r="Z2698" s="336"/>
      <c r="AA2698" s="336"/>
      <c r="AB2698" s="336"/>
      <c r="AC2698" s="336"/>
    </row>
    <row r="2699" spans="4:29">
      <c r="D2699" s="336"/>
      <c r="G2699" s="336"/>
      <c r="H2699" s="336"/>
      <c r="I2699" s="336"/>
      <c r="J2699" s="336"/>
      <c r="K2699" s="336"/>
      <c r="L2699" s="336"/>
      <c r="M2699" s="336"/>
      <c r="N2699" s="336"/>
      <c r="S2699" s="336"/>
      <c r="V2699" s="336"/>
      <c r="W2699" s="336"/>
      <c r="X2699" s="336"/>
      <c r="Y2699" s="336"/>
      <c r="Z2699" s="336"/>
      <c r="AA2699" s="336"/>
      <c r="AB2699" s="336"/>
      <c r="AC2699" s="336"/>
    </row>
    <row r="2700" spans="4:29">
      <c r="D2700" s="336"/>
      <c r="G2700" s="336"/>
      <c r="H2700" s="336"/>
      <c r="I2700" s="336"/>
      <c r="J2700" s="336"/>
      <c r="K2700" s="336"/>
      <c r="L2700" s="336"/>
      <c r="M2700" s="336"/>
      <c r="N2700" s="336"/>
      <c r="S2700" s="336"/>
      <c r="V2700" s="336"/>
      <c r="W2700" s="336"/>
      <c r="X2700" s="336"/>
      <c r="Y2700" s="336"/>
      <c r="Z2700" s="336"/>
      <c r="AA2700" s="336"/>
      <c r="AB2700" s="336"/>
      <c r="AC2700" s="336"/>
    </row>
    <row r="2701" spans="4:29">
      <c r="D2701" s="336"/>
      <c r="G2701" s="336"/>
      <c r="H2701" s="336"/>
      <c r="I2701" s="336"/>
      <c r="J2701" s="336"/>
      <c r="K2701" s="336"/>
      <c r="L2701" s="336"/>
      <c r="M2701" s="336"/>
      <c r="N2701" s="336"/>
      <c r="S2701" s="336"/>
      <c r="V2701" s="336"/>
      <c r="W2701" s="336"/>
      <c r="X2701" s="336"/>
      <c r="Y2701" s="336"/>
      <c r="Z2701" s="336"/>
      <c r="AA2701" s="336"/>
      <c r="AB2701" s="336"/>
      <c r="AC2701" s="336"/>
    </row>
    <row r="2702" spans="4:29">
      <c r="D2702" s="336"/>
      <c r="G2702" s="336"/>
      <c r="H2702" s="336"/>
      <c r="I2702" s="336"/>
      <c r="J2702" s="336"/>
      <c r="K2702" s="336"/>
      <c r="L2702" s="336"/>
      <c r="M2702" s="336"/>
      <c r="N2702" s="336"/>
      <c r="S2702" s="336"/>
      <c r="V2702" s="336"/>
      <c r="W2702" s="336"/>
      <c r="X2702" s="336"/>
      <c r="Y2702" s="336"/>
      <c r="Z2702" s="336"/>
      <c r="AA2702" s="336"/>
      <c r="AB2702" s="336"/>
      <c r="AC2702" s="336"/>
    </row>
    <row r="2703" spans="4:29">
      <c r="D2703" s="336"/>
      <c r="G2703" s="336"/>
      <c r="H2703" s="336"/>
      <c r="I2703" s="336"/>
      <c r="J2703" s="336"/>
      <c r="K2703" s="336"/>
      <c r="L2703" s="336"/>
      <c r="M2703" s="336"/>
      <c r="N2703" s="336"/>
      <c r="S2703" s="336"/>
      <c r="V2703" s="336"/>
      <c r="W2703" s="336"/>
      <c r="X2703" s="336"/>
      <c r="Y2703" s="336"/>
      <c r="Z2703" s="336"/>
      <c r="AA2703" s="336"/>
      <c r="AB2703" s="336"/>
      <c r="AC2703" s="336"/>
    </row>
    <row r="2704" spans="4:29">
      <c r="D2704" s="336"/>
      <c r="G2704" s="336"/>
      <c r="H2704" s="336"/>
      <c r="I2704" s="336"/>
      <c r="J2704" s="336"/>
      <c r="K2704" s="336"/>
      <c r="L2704" s="336"/>
      <c r="M2704" s="336"/>
      <c r="N2704" s="336"/>
      <c r="S2704" s="336"/>
      <c r="V2704" s="336"/>
      <c r="W2704" s="336"/>
      <c r="X2704" s="336"/>
      <c r="Y2704" s="336"/>
      <c r="Z2704" s="336"/>
      <c r="AA2704" s="336"/>
      <c r="AB2704" s="336"/>
      <c r="AC2704" s="336"/>
    </row>
    <row r="2705" spans="4:29">
      <c r="D2705" s="336"/>
      <c r="G2705" s="336"/>
      <c r="H2705" s="336"/>
      <c r="I2705" s="336"/>
      <c r="J2705" s="336"/>
      <c r="K2705" s="336"/>
      <c r="L2705" s="336"/>
      <c r="M2705" s="336"/>
      <c r="N2705" s="336"/>
      <c r="S2705" s="336"/>
      <c r="V2705" s="336"/>
      <c r="W2705" s="336"/>
      <c r="X2705" s="336"/>
      <c r="Y2705" s="336"/>
      <c r="Z2705" s="336"/>
      <c r="AA2705" s="336"/>
      <c r="AB2705" s="336"/>
      <c r="AC2705" s="336"/>
    </row>
    <row r="2706" spans="4:29">
      <c r="D2706" s="336"/>
      <c r="G2706" s="336"/>
      <c r="H2706" s="336"/>
      <c r="I2706" s="336"/>
      <c r="J2706" s="336"/>
      <c r="K2706" s="336"/>
      <c r="L2706" s="336"/>
      <c r="M2706" s="336"/>
      <c r="N2706" s="336"/>
      <c r="S2706" s="336"/>
      <c r="V2706" s="336"/>
      <c r="W2706" s="336"/>
      <c r="X2706" s="336"/>
      <c r="Y2706" s="336"/>
      <c r="Z2706" s="336"/>
      <c r="AA2706" s="336"/>
      <c r="AB2706" s="336"/>
      <c r="AC2706" s="336"/>
    </row>
    <row r="2707" spans="4:29">
      <c r="D2707" s="336"/>
      <c r="G2707" s="336"/>
      <c r="H2707" s="336"/>
      <c r="I2707" s="336"/>
      <c r="J2707" s="336"/>
      <c r="K2707" s="336"/>
      <c r="L2707" s="336"/>
      <c r="M2707" s="336"/>
      <c r="N2707" s="336"/>
      <c r="S2707" s="336"/>
      <c r="V2707" s="336"/>
      <c r="W2707" s="336"/>
      <c r="X2707" s="336"/>
      <c r="Y2707" s="336"/>
      <c r="Z2707" s="336"/>
      <c r="AA2707" s="336"/>
      <c r="AB2707" s="336"/>
      <c r="AC2707" s="336"/>
    </row>
    <row r="2708" spans="4:29">
      <c r="D2708" s="336"/>
      <c r="G2708" s="336"/>
      <c r="H2708" s="336"/>
      <c r="I2708" s="336"/>
      <c r="J2708" s="336"/>
      <c r="K2708" s="336"/>
      <c r="L2708" s="336"/>
      <c r="M2708" s="336"/>
      <c r="N2708" s="336"/>
      <c r="S2708" s="336"/>
      <c r="V2708" s="336"/>
      <c r="W2708" s="336"/>
      <c r="X2708" s="336"/>
      <c r="Y2708" s="336"/>
      <c r="Z2708" s="336"/>
      <c r="AA2708" s="336"/>
      <c r="AB2708" s="336"/>
      <c r="AC2708" s="336"/>
    </row>
    <row r="2709" spans="4:29">
      <c r="D2709" s="336"/>
      <c r="G2709" s="336"/>
      <c r="H2709" s="336"/>
      <c r="I2709" s="336"/>
      <c r="J2709" s="336"/>
      <c r="K2709" s="336"/>
      <c r="L2709" s="336"/>
      <c r="M2709" s="336"/>
      <c r="N2709" s="336"/>
      <c r="S2709" s="336"/>
      <c r="V2709" s="336"/>
      <c r="W2709" s="336"/>
      <c r="X2709" s="336"/>
      <c r="Y2709" s="336"/>
      <c r="Z2709" s="336"/>
      <c r="AA2709" s="336"/>
      <c r="AB2709" s="336"/>
      <c r="AC2709" s="336"/>
    </row>
    <row r="2710" spans="4:29">
      <c r="D2710" s="336"/>
      <c r="G2710" s="336"/>
      <c r="H2710" s="336"/>
      <c r="I2710" s="336"/>
      <c r="J2710" s="336"/>
      <c r="K2710" s="336"/>
      <c r="L2710" s="336"/>
      <c r="M2710" s="336"/>
      <c r="N2710" s="336"/>
      <c r="S2710" s="336"/>
      <c r="V2710" s="336"/>
      <c r="W2710" s="336"/>
      <c r="X2710" s="336"/>
      <c r="Y2710" s="336"/>
      <c r="Z2710" s="336"/>
      <c r="AA2710" s="336"/>
      <c r="AB2710" s="336"/>
      <c r="AC2710" s="336"/>
    </row>
    <row r="2711" spans="4:29">
      <c r="D2711" s="336"/>
      <c r="G2711" s="336"/>
      <c r="H2711" s="336"/>
      <c r="I2711" s="336"/>
      <c r="J2711" s="336"/>
      <c r="K2711" s="336"/>
      <c r="L2711" s="336"/>
      <c r="M2711" s="336"/>
      <c r="N2711" s="336"/>
      <c r="S2711" s="336"/>
      <c r="V2711" s="336"/>
      <c r="W2711" s="336"/>
      <c r="X2711" s="336"/>
      <c r="Y2711" s="336"/>
      <c r="Z2711" s="336"/>
      <c r="AA2711" s="336"/>
      <c r="AB2711" s="336"/>
      <c r="AC2711" s="336"/>
    </row>
    <row r="2712" spans="4:29">
      <c r="D2712" s="336"/>
      <c r="G2712" s="336"/>
      <c r="H2712" s="336"/>
      <c r="I2712" s="336"/>
      <c r="J2712" s="336"/>
      <c r="K2712" s="336"/>
      <c r="L2712" s="336"/>
      <c r="M2712" s="336"/>
      <c r="N2712" s="336"/>
      <c r="S2712" s="336"/>
      <c r="V2712" s="336"/>
      <c r="W2712" s="336"/>
      <c r="X2712" s="336"/>
      <c r="Y2712" s="336"/>
      <c r="Z2712" s="336"/>
      <c r="AA2712" s="336"/>
      <c r="AB2712" s="336"/>
      <c r="AC2712" s="336"/>
    </row>
    <row r="2713" spans="4:29">
      <c r="D2713" s="336"/>
      <c r="G2713" s="336"/>
      <c r="H2713" s="336"/>
      <c r="I2713" s="336"/>
      <c r="J2713" s="336"/>
      <c r="K2713" s="336"/>
      <c r="L2713" s="336"/>
      <c r="M2713" s="336"/>
      <c r="N2713" s="336"/>
      <c r="S2713" s="336"/>
      <c r="V2713" s="336"/>
      <c r="W2713" s="336"/>
      <c r="X2713" s="336"/>
      <c r="Y2713" s="336"/>
      <c r="Z2713" s="336"/>
      <c r="AA2713" s="336"/>
      <c r="AB2713" s="336"/>
      <c r="AC2713" s="336"/>
    </row>
    <row r="2714" spans="4:29">
      <c r="D2714" s="336"/>
      <c r="G2714" s="336"/>
      <c r="H2714" s="336"/>
      <c r="I2714" s="336"/>
      <c r="J2714" s="336"/>
      <c r="K2714" s="336"/>
      <c r="L2714" s="336"/>
      <c r="M2714" s="336"/>
      <c r="N2714" s="336"/>
      <c r="S2714" s="336"/>
      <c r="V2714" s="336"/>
      <c r="W2714" s="336"/>
      <c r="X2714" s="336"/>
      <c r="Y2714" s="336"/>
      <c r="Z2714" s="336"/>
      <c r="AA2714" s="336"/>
      <c r="AB2714" s="336"/>
      <c r="AC2714" s="336"/>
    </row>
    <row r="2715" spans="4:29">
      <c r="D2715" s="336"/>
      <c r="G2715" s="336"/>
      <c r="H2715" s="336"/>
      <c r="I2715" s="336"/>
      <c r="J2715" s="336"/>
      <c r="K2715" s="336"/>
      <c r="L2715" s="336"/>
      <c r="M2715" s="336"/>
      <c r="N2715" s="336"/>
      <c r="S2715" s="336"/>
      <c r="V2715" s="336"/>
      <c r="W2715" s="336"/>
      <c r="X2715" s="336"/>
      <c r="Y2715" s="336"/>
      <c r="Z2715" s="336"/>
      <c r="AA2715" s="336"/>
      <c r="AB2715" s="336"/>
      <c r="AC2715" s="336"/>
    </row>
    <row r="2716" spans="4:29">
      <c r="D2716" s="336"/>
      <c r="G2716" s="336"/>
      <c r="H2716" s="336"/>
      <c r="I2716" s="336"/>
      <c r="J2716" s="336"/>
      <c r="K2716" s="336"/>
      <c r="L2716" s="336"/>
      <c r="M2716" s="336"/>
      <c r="N2716" s="336"/>
      <c r="S2716" s="336"/>
      <c r="V2716" s="336"/>
      <c r="W2716" s="336"/>
      <c r="X2716" s="336"/>
      <c r="Y2716" s="336"/>
      <c r="Z2716" s="336"/>
      <c r="AA2716" s="336"/>
      <c r="AB2716" s="336"/>
      <c r="AC2716" s="336"/>
    </row>
    <row r="2717" spans="4:29">
      <c r="D2717" s="336"/>
      <c r="G2717" s="336"/>
      <c r="H2717" s="336"/>
      <c r="I2717" s="336"/>
      <c r="J2717" s="336"/>
      <c r="K2717" s="336"/>
      <c r="L2717" s="336"/>
      <c r="M2717" s="336"/>
      <c r="N2717" s="336"/>
      <c r="S2717" s="336"/>
      <c r="V2717" s="336"/>
      <c r="W2717" s="336"/>
      <c r="X2717" s="336"/>
      <c r="Y2717" s="336"/>
      <c r="Z2717" s="336"/>
      <c r="AA2717" s="336"/>
      <c r="AB2717" s="336"/>
      <c r="AC2717" s="336"/>
    </row>
    <row r="2718" spans="4:29">
      <c r="D2718" s="336"/>
      <c r="G2718" s="336"/>
      <c r="H2718" s="336"/>
      <c r="I2718" s="336"/>
      <c r="J2718" s="336"/>
      <c r="K2718" s="336"/>
      <c r="L2718" s="336"/>
      <c r="M2718" s="336"/>
      <c r="N2718" s="336"/>
      <c r="S2718" s="336"/>
      <c r="V2718" s="336"/>
      <c r="W2718" s="336"/>
      <c r="X2718" s="336"/>
      <c r="Y2718" s="336"/>
      <c r="Z2718" s="336"/>
      <c r="AA2718" s="336"/>
      <c r="AB2718" s="336"/>
      <c r="AC2718" s="336"/>
    </row>
    <row r="2719" spans="4:29">
      <c r="D2719" s="336"/>
      <c r="G2719" s="336"/>
      <c r="H2719" s="336"/>
      <c r="I2719" s="336"/>
      <c r="J2719" s="336"/>
      <c r="K2719" s="336"/>
      <c r="L2719" s="336"/>
      <c r="M2719" s="336"/>
      <c r="N2719" s="336"/>
      <c r="S2719" s="336"/>
      <c r="V2719" s="336"/>
      <c r="W2719" s="336"/>
      <c r="X2719" s="336"/>
      <c r="Y2719" s="336"/>
      <c r="Z2719" s="336"/>
      <c r="AA2719" s="336"/>
      <c r="AB2719" s="336"/>
      <c r="AC2719" s="336"/>
    </row>
    <row r="2720" spans="4:29">
      <c r="D2720" s="336"/>
      <c r="G2720" s="336"/>
      <c r="H2720" s="336"/>
      <c r="I2720" s="336"/>
      <c r="J2720" s="336"/>
      <c r="K2720" s="336"/>
      <c r="L2720" s="336"/>
      <c r="M2720" s="336"/>
      <c r="N2720" s="336"/>
      <c r="S2720" s="336"/>
      <c r="V2720" s="336"/>
      <c r="W2720" s="336"/>
      <c r="X2720" s="336"/>
      <c r="Y2720" s="336"/>
      <c r="Z2720" s="336"/>
      <c r="AA2720" s="336"/>
      <c r="AB2720" s="336"/>
      <c r="AC2720" s="336"/>
    </row>
    <row r="2721" spans="4:29">
      <c r="D2721" s="336"/>
      <c r="G2721" s="336"/>
      <c r="H2721" s="336"/>
      <c r="I2721" s="336"/>
      <c r="J2721" s="336"/>
      <c r="K2721" s="336"/>
      <c r="L2721" s="336"/>
      <c r="M2721" s="336"/>
      <c r="N2721" s="336"/>
      <c r="S2721" s="336"/>
      <c r="V2721" s="336"/>
      <c r="W2721" s="336"/>
      <c r="X2721" s="336"/>
      <c r="Y2721" s="336"/>
      <c r="Z2721" s="336"/>
      <c r="AA2721" s="336"/>
      <c r="AB2721" s="336"/>
      <c r="AC2721" s="336"/>
    </row>
    <row r="2722" spans="4:29">
      <c r="D2722" s="336"/>
      <c r="G2722" s="336"/>
      <c r="H2722" s="336"/>
      <c r="I2722" s="336"/>
      <c r="J2722" s="336"/>
      <c r="K2722" s="336"/>
      <c r="L2722" s="336"/>
      <c r="M2722" s="336"/>
      <c r="N2722" s="336"/>
      <c r="S2722" s="336"/>
      <c r="V2722" s="336"/>
      <c r="W2722" s="336"/>
      <c r="X2722" s="336"/>
      <c r="Y2722" s="336"/>
      <c r="Z2722" s="336"/>
      <c r="AA2722" s="336"/>
      <c r="AB2722" s="336"/>
      <c r="AC2722" s="336"/>
    </row>
    <row r="2723" spans="4:29">
      <c r="D2723" s="336"/>
      <c r="G2723" s="336"/>
      <c r="H2723" s="336"/>
      <c r="I2723" s="336"/>
      <c r="J2723" s="336"/>
      <c r="K2723" s="336"/>
      <c r="L2723" s="336"/>
      <c r="M2723" s="336"/>
      <c r="N2723" s="336"/>
      <c r="S2723" s="336"/>
      <c r="V2723" s="336"/>
      <c r="W2723" s="336"/>
      <c r="X2723" s="336"/>
      <c r="Y2723" s="336"/>
      <c r="Z2723" s="336"/>
      <c r="AA2723" s="336"/>
      <c r="AB2723" s="336"/>
      <c r="AC2723" s="336"/>
    </row>
    <row r="2724" spans="4:29">
      <c r="D2724" s="336"/>
      <c r="G2724" s="336"/>
      <c r="H2724" s="336"/>
      <c r="I2724" s="336"/>
      <c r="J2724" s="336"/>
      <c r="K2724" s="336"/>
      <c r="L2724" s="336"/>
      <c r="M2724" s="336"/>
      <c r="N2724" s="336"/>
      <c r="S2724" s="336"/>
      <c r="V2724" s="336"/>
      <c r="W2724" s="336"/>
      <c r="X2724" s="336"/>
      <c r="Y2724" s="336"/>
      <c r="Z2724" s="336"/>
      <c r="AA2724" s="336"/>
      <c r="AB2724" s="336"/>
      <c r="AC2724" s="336"/>
    </row>
    <row r="2725" spans="4:29">
      <c r="D2725" s="336"/>
      <c r="G2725" s="336"/>
      <c r="H2725" s="336"/>
      <c r="I2725" s="336"/>
      <c r="J2725" s="336"/>
      <c r="K2725" s="336"/>
      <c r="L2725" s="336"/>
      <c r="M2725" s="336"/>
      <c r="N2725" s="336"/>
      <c r="S2725" s="336"/>
      <c r="V2725" s="336"/>
      <c r="W2725" s="336"/>
      <c r="X2725" s="336"/>
      <c r="Y2725" s="336"/>
      <c r="Z2725" s="336"/>
      <c r="AA2725" s="336"/>
      <c r="AB2725" s="336"/>
      <c r="AC2725" s="336"/>
    </row>
    <row r="2726" spans="4:29">
      <c r="D2726" s="336"/>
      <c r="G2726" s="336"/>
      <c r="H2726" s="336"/>
      <c r="I2726" s="336"/>
      <c r="J2726" s="336"/>
      <c r="K2726" s="336"/>
      <c r="L2726" s="336"/>
      <c r="M2726" s="336"/>
      <c r="N2726" s="336"/>
      <c r="S2726" s="336"/>
      <c r="V2726" s="336"/>
      <c r="W2726" s="336"/>
      <c r="X2726" s="336"/>
      <c r="Y2726" s="336"/>
      <c r="Z2726" s="336"/>
      <c r="AA2726" s="336"/>
      <c r="AB2726" s="336"/>
      <c r="AC2726" s="336"/>
    </row>
    <row r="2727" spans="4:29">
      <c r="D2727" s="336"/>
      <c r="G2727" s="336"/>
      <c r="H2727" s="336"/>
      <c r="I2727" s="336"/>
      <c r="J2727" s="336"/>
      <c r="K2727" s="336"/>
      <c r="L2727" s="336"/>
      <c r="M2727" s="336"/>
      <c r="N2727" s="336"/>
      <c r="S2727" s="336"/>
      <c r="V2727" s="336"/>
      <c r="W2727" s="336"/>
      <c r="X2727" s="336"/>
      <c r="Y2727" s="336"/>
      <c r="Z2727" s="336"/>
      <c r="AA2727" s="336"/>
      <c r="AB2727" s="336"/>
      <c r="AC2727" s="336"/>
    </row>
    <row r="2728" spans="4:29">
      <c r="D2728" s="336"/>
      <c r="G2728" s="336"/>
      <c r="H2728" s="336"/>
      <c r="I2728" s="336"/>
      <c r="J2728" s="336"/>
      <c r="K2728" s="336"/>
      <c r="L2728" s="336"/>
      <c r="M2728" s="336"/>
      <c r="N2728" s="336"/>
      <c r="S2728" s="336"/>
      <c r="V2728" s="336"/>
      <c r="W2728" s="336"/>
      <c r="X2728" s="336"/>
      <c r="Y2728" s="336"/>
      <c r="Z2728" s="336"/>
      <c r="AA2728" s="336"/>
      <c r="AB2728" s="336"/>
      <c r="AC2728" s="336"/>
    </row>
    <row r="2729" spans="4:29">
      <c r="D2729" s="336"/>
      <c r="G2729" s="336"/>
      <c r="H2729" s="336"/>
      <c r="I2729" s="336"/>
      <c r="J2729" s="336"/>
      <c r="K2729" s="336"/>
      <c r="L2729" s="336"/>
      <c r="M2729" s="336"/>
      <c r="N2729" s="336"/>
      <c r="S2729" s="336"/>
      <c r="V2729" s="336"/>
      <c r="W2729" s="336"/>
      <c r="X2729" s="336"/>
      <c r="Y2729" s="336"/>
      <c r="Z2729" s="336"/>
      <c r="AA2729" s="336"/>
      <c r="AB2729" s="336"/>
      <c r="AC2729" s="336"/>
    </row>
    <row r="2730" spans="4:29">
      <c r="D2730" s="336"/>
      <c r="G2730" s="336"/>
      <c r="H2730" s="336"/>
      <c r="I2730" s="336"/>
      <c r="J2730" s="336"/>
      <c r="K2730" s="336"/>
      <c r="L2730" s="336"/>
      <c r="M2730" s="336"/>
      <c r="N2730" s="336"/>
      <c r="S2730" s="336"/>
      <c r="V2730" s="336"/>
      <c r="W2730" s="336"/>
      <c r="X2730" s="336"/>
      <c r="Y2730" s="336"/>
      <c r="Z2730" s="336"/>
      <c r="AA2730" s="336"/>
      <c r="AB2730" s="336"/>
      <c r="AC2730" s="336"/>
    </row>
    <row r="2731" spans="4:29">
      <c r="D2731" s="336"/>
      <c r="G2731" s="336"/>
      <c r="H2731" s="336"/>
      <c r="I2731" s="336"/>
      <c r="J2731" s="336"/>
      <c r="K2731" s="336"/>
      <c r="L2731" s="336"/>
      <c r="M2731" s="336"/>
      <c r="N2731" s="336"/>
      <c r="S2731" s="336"/>
      <c r="V2731" s="336"/>
      <c r="W2731" s="336"/>
      <c r="X2731" s="336"/>
      <c r="Y2731" s="336"/>
      <c r="Z2731" s="336"/>
      <c r="AA2731" s="336"/>
      <c r="AB2731" s="336"/>
      <c r="AC2731" s="336"/>
    </row>
    <row r="2732" spans="4:29">
      <c r="D2732" s="336"/>
      <c r="G2732" s="336"/>
      <c r="H2732" s="336"/>
      <c r="I2732" s="336"/>
      <c r="J2732" s="336"/>
      <c r="K2732" s="336"/>
      <c r="L2732" s="336"/>
      <c r="M2732" s="336"/>
      <c r="N2732" s="336"/>
      <c r="S2732" s="336"/>
      <c r="V2732" s="336"/>
      <c r="W2732" s="336"/>
      <c r="X2732" s="336"/>
      <c r="Y2732" s="336"/>
      <c r="Z2732" s="336"/>
      <c r="AA2732" s="336"/>
      <c r="AB2732" s="336"/>
      <c r="AC2732" s="336"/>
    </row>
    <row r="2733" spans="4:29">
      <c r="D2733" s="336"/>
      <c r="G2733" s="336"/>
      <c r="H2733" s="336"/>
      <c r="I2733" s="336"/>
      <c r="J2733" s="336"/>
      <c r="K2733" s="336"/>
      <c r="L2733" s="336"/>
      <c r="M2733" s="336"/>
      <c r="N2733" s="336"/>
      <c r="S2733" s="336"/>
      <c r="V2733" s="336"/>
      <c r="W2733" s="336"/>
      <c r="X2733" s="336"/>
      <c r="Y2733" s="336"/>
      <c r="Z2733" s="336"/>
      <c r="AA2733" s="336"/>
      <c r="AB2733" s="336"/>
      <c r="AC2733" s="336"/>
    </row>
    <row r="2734" spans="4:29">
      <c r="D2734" s="336"/>
      <c r="G2734" s="336"/>
      <c r="H2734" s="336"/>
      <c r="I2734" s="336"/>
      <c r="J2734" s="336"/>
      <c r="K2734" s="336"/>
      <c r="L2734" s="336"/>
      <c r="M2734" s="336"/>
      <c r="N2734" s="336"/>
      <c r="S2734" s="336"/>
      <c r="V2734" s="336"/>
      <c r="W2734" s="336"/>
      <c r="X2734" s="336"/>
      <c r="Y2734" s="336"/>
      <c r="Z2734" s="336"/>
      <c r="AA2734" s="336"/>
      <c r="AB2734" s="336"/>
      <c r="AC2734" s="336"/>
    </row>
    <row r="2735" spans="4:29">
      <c r="D2735" s="336"/>
      <c r="G2735" s="336"/>
      <c r="H2735" s="336"/>
      <c r="I2735" s="336"/>
      <c r="J2735" s="336"/>
      <c r="K2735" s="336"/>
      <c r="L2735" s="336"/>
      <c r="M2735" s="336"/>
      <c r="N2735" s="336"/>
      <c r="S2735" s="336"/>
      <c r="V2735" s="336"/>
      <c r="W2735" s="336"/>
      <c r="X2735" s="336"/>
      <c r="Y2735" s="336"/>
      <c r="Z2735" s="336"/>
      <c r="AA2735" s="336"/>
      <c r="AB2735" s="336"/>
      <c r="AC2735" s="336"/>
    </row>
    <row r="2736" spans="4:29">
      <c r="D2736" s="336"/>
      <c r="G2736" s="336"/>
      <c r="H2736" s="336"/>
      <c r="I2736" s="336"/>
      <c r="J2736" s="336"/>
      <c r="K2736" s="336"/>
      <c r="L2736" s="336"/>
      <c r="M2736" s="336"/>
      <c r="N2736" s="336"/>
      <c r="S2736" s="336"/>
      <c r="V2736" s="336"/>
      <c r="W2736" s="336"/>
      <c r="X2736" s="336"/>
      <c r="Y2736" s="336"/>
      <c r="Z2736" s="336"/>
      <c r="AA2736" s="336"/>
      <c r="AB2736" s="336"/>
      <c r="AC2736" s="336"/>
    </row>
    <row r="2737" spans="4:29">
      <c r="D2737" s="336"/>
      <c r="G2737" s="336"/>
      <c r="H2737" s="336"/>
      <c r="I2737" s="336"/>
      <c r="J2737" s="336"/>
      <c r="K2737" s="336"/>
      <c r="L2737" s="336"/>
      <c r="M2737" s="336"/>
      <c r="N2737" s="336"/>
      <c r="S2737" s="336"/>
      <c r="V2737" s="336"/>
      <c r="W2737" s="336"/>
      <c r="X2737" s="336"/>
      <c r="Y2737" s="336"/>
      <c r="Z2737" s="336"/>
      <c r="AA2737" s="336"/>
      <c r="AB2737" s="336"/>
      <c r="AC2737" s="336"/>
    </row>
    <row r="2738" spans="4:29">
      <c r="D2738" s="336"/>
      <c r="G2738" s="336"/>
      <c r="H2738" s="336"/>
      <c r="I2738" s="336"/>
      <c r="J2738" s="336"/>
      <c r="K2738" s="336"/>
      <c r="L2738" s="336"/>
      <c r="M2738" s="336"/>
      <c r="N2738" s="336"/>
      <c r="S2738" s="336"/>
      <c r="V2738" s="336"/>
      <c r="W2738" s="336"/>
      <c r="X2738" s="336"/>
      <c r="Y2738" s="336"/>
      <c r="Z2738" s="336"/>
      <c r="AA2738" s="336"/>
      <c r="AB2738" s="336"/>
      <c r="AC2738" s="336"/>
    </row>
    <row r="2739" spans="4:29">
      <c r="D2739" s="336"/>
      <c r="G2739" s="336"/>
      <c r="H2739" s="336"/>
      <c r="I2739" s="336"/>
      <c r="J2739" s="336"/>
      <c r="K2739" s="336"/>
      <c r="L2739" s="336"/>
      <c r="M2739" s="336"/>
      <c r="N2739" s="336"/>
      <c r="S2739" s="336"/>
      <c r="V2739" s="336"/>
      <c r="W2739" s="336"/>
      <c r="X2739" s="336"/>
      <c r="Y2739" s="336"/>
      <c r="Z2739" s="336"/>
      <c r="AA2739" s="336"/>
      <c r="AB2739" s="336"/>
      <c r="AC2739" s="336"/>
    </row>
    <row r="2740" spans="4:29">
      <c r="D2740" s="336"/>
      <c r="G2740" s="336"/>
      <c r="H2740" s="336"/>
      <c r="I2740" s="336"/>
      <c r="J2740" s="336"/>
      <c r="K2740" s="336"/>
      <c r="L2740" s="336"/>
      <c r="M2740" s="336"/>
      <c r="N2740" s="336"/>
      <c r="S2740" s="336"/>
      <c r="V2740" s="336"/>
      <c r="W2740" s="336"/>
      <c r="X2740" s="336"/>
      <c r="Y2740" s="336"/>
      <c r="Z2740" s="336"/>
      <c r="AA2740" s="336"/>
      <c r="AB2740" s="336"/>
      <c r="AC2740" s="336"/>
    </row>
    <row r="2741" spans="4:29">
      <c r="D2741" s="336"/>
      <c r="G2741" s="336"/>
      <c r="H2741" s="336"/>
      <c r="I2741" s="336"/>
      <c r="J2741" s="336"/>
      <c r="K2741" s="336"/>
      <c r="L2741" s="336"/>
      <c r="M2741" s="336"/>
      <c r="N2741" s="336"/>
      <c r="S2741" s="336"/>
      <c r="V2741" s="336"/>
      <c r="W2741" s="336"/>
      <c r="X2741" s="336"/>
      <c r="Y2741" s="336"/>
      <c r="Z2741" s="336"/>
      <c r="AA2741" s="336"/>
      <c r="AB2741" s="336"/>
      <c r="AC2741" s="336"/>
    </row>
    <row r="2742" spans="4:29">
      <c r="D2742" s="336"/>
      <c r="G2742" s="336"/>
      <c r="H2742" s="336"/>
      <c r="I2742" s="336"/>
      <c r="J2742" s="336"/>
      <c r="K2742" s="336"/>
      <c r="L2742" s="336"/>
      <c r="M2742" s="336"/>
      <c r="N2742" s="336"/>
      <c r="S2742" s="336"/>
      <c r="V2742" s="336"/>
      <c r="W2742" s="336"/>
      <c r="X2742" s="336"/>
      <c r="Y2742" s="336"/>
      <c r="Z2742" s="336"/>
      <c r="AA2742" s="336"/>
      <c r="AB2742" s="336"/>
      <c r="AC2742" s="336"/>
    </row>
    <row r="2743" spans="4:29">
      <c r="D2743" s="336"/>
      <c r="G2743" s="336"/>
      <c r="H2743" s="336"/>
      <c r="I2743" s="336"/>
      <c r="J2743" s="336"/>
      <c r="K2743" s="336"/>
      <c r="L2743" s="336"/>
      <c r="M2743" s="336"/>
      <c r="N2743" s="336"/>
      <c r="S2743" s="336"/>
      <c r="V2743" s="336"/>
      <c r="W2743" s="336"/>
      <c r="X2743" s="336"/>
      <c r="Y2743" s="336"/>
      <c r="Z2743" s="336"/>
      <c r="AA2743" s="336"/>
      <c r="AB2743" s="336"/>
      <c r="AC2743" s="336"/>
    </row>
    <row r="2744" spans="4:29">
      <c r="D2744" s="336"/>
      <c r="G2744" s="336"/>
      <c r="H2744" s="336"/>
      <c r="I2744" s="336"/>
      <c r="J2744" s="336"/>
      <c r="K2744" s="336"/>
      <c r="L2744" s="336"/>
      <c r="M2744" s="336"/>
      <c r="N2744" s="336"/>
      <c r="S2744" s="336"/>
      <c r="V2744" s="336"/>
      <c r="W2744" s="336"/>
      <c r="X2744" s="336"/>
      <c r="Y2744" s="336"/>
      <c r="Z2744" s="336"/>
      <c r="AA2744" s="336"/>
      <c r="AB2744" s="336"/>
      <c r="AC2744" s="336"/>
    </row>
    <row r="2745" spans="4:29">
      <c r="D2745" s="336"/>
      <c r="G2745" s="336"/>
      <c r="H2745" s="336"/>
      <c r="I2745" s="336"/>
      <c r="J2745" s="336"/>
      <c r="K2745" s="336"/>
      <c r="L2745" s="336"/>
      <c r="M2745" s="336"/>
      <c r="N2745" s="336"/>
      <c r="S2745" s="336"/>
      <c r="V2745" s="336"/>
      <c r="W2745" s="336"/>
      <c r="X2745" s="336"/>
      <c r="Y2745" s="336"/>
      <c r="Z2745" s="336"/>
      <c r="AA2745" s="336"/>
      <c r="AB2745" s="336"/>
      <c r="AC2745" s="336"/>
    </row>
    <row r="2746" spans="4:29">
      <c r="D2746" s="336"/>
      <c r="G2746" s="336"/>
      <c r="H2746" s="336"/>
      <c r="I2746" s="336"/>
      <c r="J2746" s="336"/>
      <c r="K2746" s="336"/>
      <c r="L2746" s="336"/>
      <c r="M2746" s="336"/>
      <c r="N2746" s="336"/>
      <c r="S2746" s="336"/>
      <c r="V2746" s="336"/>
      <c r="W2746" s="336"/>
      <c r="X2746" s="336"/>
      <c r="Y2746" s="336"/>
      <c r="Z2746" s="336"/>
      <c r="AA2746" s="336"/>
      <c r="AB2746" s="336"/>
      <c r="AC2746" s="336"/>
    </row>
    <row r="2747" spans="4:29">
      <c r="D2747" s="336"/>
      <c r="G2747" s="336"/>
      <c r="H2747" s="336"/>
      <c r="I2747" s="336"/>
      <c r="J2747" s="336"/>
      <c r="K2747" s="336"/>
      <c r="L2747" s="336"/>
      <c r="M2747" s="336"/>
      <c r="N2747" s="336"/>
      <c r="S2747" s="336"/>
      <c r="V2747" s="336"/>
      <c r="W2747" s="336"/>
      <c r="X2747" s="336"/>
      <c r="Y2747" s="336"/>
      <c r="Z2747" s="336"/>
      <c r="AA2747" s="336"/>
      <c r="AB2747" s="336"/>
      <c r="AC2747" s="336"/>
    </row>
    <row r="2748" spans="4:29">
      <c r="D2748" s="336"/>
      <c r="G2748" s="336"/>
      <c r="H2748" s="336"/>
      <c r="I2748" s="336"/>
      <c r="J2748" s="336"/>
      <c r="K2748" s="336"/>
      <c r="L2748" s="336"/>
      <c r="M2748" s="336"/>
      <c r="N2748" s="336"/>
      <c r="S2748" s="336"/>
      <c r="V2748" s="336"/>
      <c r="W2748" s="336"/>
      <c r="X2748" s="336"/>
      <c r="Y2748" s="336"/>
      <c r="Z2748" s="336"/>
      <c r="AA2748" s="336"/>
      <c r="AB2748" s="336"/>
      <c r="AC2748" s="336"/>
    </row>
    <row r="2749" spans="4:29">
      <c r="D2749" s="336"/>
      <c r="G2749" s="336"/>
      <c r="H2749" s="336"/>
      <c r="I2749" s="336"/>
      <c r="J2749" s="336"/>
      <c r="K2749" s="336"/>
      <c r="L2749" s="336"/>
      <c r="M2749" s="336"/>
      <c r="N2749" s="336"/>
      <c r="S2749" s="336"/>
      <c r="V2749" s="336"/>
      <c r="W2749" s="336"/>
      <c r="X2749" s="336"/>
      <c r="Y2749" s="336"/>
      <c r="Z2749" s="336"/>
      <c r="AA2749" s="336"/>
      <c r="AB2749" s="336"/>
      <c r="AC2749" s="336"/>
    </row>
    <row r="2750" spans="4:29">
      <c r="D2750" s="336"/>
      <c r="G2750" s="336"/>
      <c r="H2750" s="336"/>
      <c r="I2750" s="336"/>
      <c r="J2750" s="336"/>
      <c r="K2750" s="336"/>
      <c r="L2750" s="336"/>
      <c r="M2750" s="336"/>
      <c r="N2750" s="336"/>
      <c r="S2750" s="336"/>
      <c r="V2750" s="336"/>
      <c r="W2750" s="336"/>
      <c r="X2750" s="336"/>
      <c r="Y2750" s="336"/>
      <c r="Z2750" s="336"/>
      <c r="AA2750" s="336"/>
      <c r="AB2750" s="336"/>
      <c r="AC2750" s="336"/>
    </row>
    <row r="2751" spans="4:29">
      <c r="D2751" s="336"/>
      <c r="G2751" s="336"/>
      <c r="H2751" s="336"/>
      <c r="I2751" s="336"/>
      <c r="J2751" s="336"/>
      <c r="K2751" s="336"/>
      <c r="L2751" s="336"/>
      <c r="M2751" s="336"/>
      <c r="N2751" s="336"/>
      <c r="S2751" s="336"/>
      <c r="V2751" s="336"/>
      <c r="W2751" s="336"/>
      <c r="X2751" s="336"/>
      <c r="Y2751" s="336"/>
      <c r="Z2751" s="336"/>
      <c r="AA2751" s="336"/>
      <c r="AB2751" s="336"/>
      <c r="AC2751" s="336"/>
    </row>
    <row r="2752" spans="4:29">
      <c r="D2752" s="336"/>
      <c r="G2752" s="336"/>
      <c r="H2752" s="336"/>
      <c r="I2752" s="336"/>
      <c r="J2752" s="336"/>
      <c r="K2752" s="336"/>
      <c r="L2752" s="336"/>
      <c r="M2752" s="336"/>
      <c r="N2752" s="336"/>
      <c r="S2752" s="336"/>
      <c r="V2752" s="336"/>
      <c r="W2752" s="336"/>
      <c r="X2752" s="336"/>
      <c r="Y2752" s="336"/>
      <c r="Z2752" s="336"/>
      <c r="AA2752" s="336"/>
      <c r="AB2752" s="336"/>
      <c r="AC2752" s="336"/>
    </row>
    <row r="2753" spans="4:29">
      <c r="D2753" s="336"/>
      <c r="G2753" s="336"/>
      <c r="H2753" s="336"/>
      <c r="I2753" s="336"/>
      <c r="J2753" s="336"/>
      <c r="K2753" s="336"/>
      <c r="L2753" s="336"/>
      <c r="M2753" s="336"/>
      <c r="N2753" s="336"/>
      <c r="S2753" s="336"/>
      <c r="V2753" s="336"/>
      <c r="W2753" s="336"/>
      <c r="X2753" s="336"/>
      <c r="Y2753" s="336"/>
      <c r="Z2753" s="336"/>
      <c r="AA2753" s="336"/>
      <c r="AB2753" s="336"/>
      <c r="AC2753" s="336"/>
    </row>
    <row r="2754" spans="4:29">
      <c r="D2754" s="336"/>
      <c r="G2754" s="336"/>
      <c r="H2754" s="336"/>
      <c r="I2754" s="336"/>
      <c r="J2754" s="336"/>
      <c r="K2754" s="336"/>
      <c r="L2754" s="336"/>
      <c r="M2754" s="336"/>
      <c r="N2754" s="336"/>
      <c r="S2754" s="336"/>
      <c r="V2754" s="336"/>
      <c r="W2754" s="336"/>
      <c r="X2754" s="336"/>
      <c r="Y2754" s="336"/>
      <c r="Z2754" s="336"/>
      <c r="AA2754" s="336"/>
      <c r="AB2754" s="336"/>
      <c r="AC2754" s="336"/>
    </row>
    <row r="2755" spans="4:29">
      <c r="D2755" s="336"/>
      <c r="G2755" s="336"/>
      <c r="H2755" s="336"/>
      <c r="I2755" s="336"/>
      <c r="J2755" s="336"/>
      <c r="K2755" s="336"/>
      <c r="L2755" s="336"/>
      <c r="M2755" s="336"/>
      <c r="N2755" s="336"/>
      <c r="S2755" s="336"/>
      <c r="V2755" s="336"/>
      <c r="W2755" s="336"/>
      <c r="X2755" s="336"/>
      <c r="Y2755" s="336"/>
      <c r="Z2755" s="336"/>
      <c r="AA2755" s="336"/>
      <c r="AB2755" s="336"/>
      <c r="AC2755" s="336"/>
    </row>
    <row r="2756" spans="4:29">
      <c r="D2756" s="336"/>
      <c r="G2756" s="336"/>
      <c r="H2756" s="336"/>
      <c r="I2756" s="336"/>
      <c r="J2756" s="336"/>
      <c r="K2756" s="336"/>
      <c r="L2756" s="336"/>
      <c r="M2756" s="336"/>
      <c r="N2756" s="336"/>
      <c r="S2756" s="336"/>
      <c r="V2756" s="336"/>
      <c r="W2756" s="336"/>
      <c r="X2756" s="336"/>
      <c r="Y2756" s="336"/>
      <c r="Z2756" s="336"/>
      <c r="AA2756" s="336"/>
      <c r="AB2756" s="336"/>
      <c r="AC2756" s="336"/>
    </row>
    <row r="2757" spans="4:29">
      <c r="D2757" s="336"/>
      <c r="G2757" s="336"/>
      <c r="H2757" s="336"/>
      <c r="I2757" s="336"/>
      <c r="J2757" s="336"/>
      <c r="K2757" s="336"/>
      <c r="L2757" s="336"/>
      <c r="M2757" s="336"/>
      <c r="N2757" s="336"/>
      <c r="S2757" s="336"/>
      <c r="V2757" s="336"/>
      <c r="W2757" s="336"/>
      <c r="X2757" s="336"/>
      <c r="Y2757" s="336"/>
      <c r="Z2757" s="336"/>
      <c r="AA2757" s="336"/>
      <c r="AB2757" s="336"/>
      <c r="AC2757" s="336"/>
    </row>
    <row r="2758" spans="4:29">
      <c r="D2758" s="336"/>
      <c r="G2758" s="336"/>
      <c r="H2758" s="336"/>
      <c r="I2758" s="336"/>
      <c r="J2758" s="336"/>
      <c r="K2758" s="336"/>
      <c r="L2758" s="336"/>
      <c r="M2758" s="336"/>
      <c r="N2758" s="336"/>
      <c r="S2758" s="336"/>
      <c r="V2758" s="336"/>
      <c r="W2758" s="336"/>
      <c r="X2758" s="336"/>
      <c r="Y2758" s="336"/>
      <c r="Z2758" s="336"/>
      <c r="AA2758" s="336"/>
      <c r="AB2758" s="336"/>
      <c r="AC2758" s="336"/>
    </row>
    <row r="2759" spans="4:29">
      <c r="D2759" s="336"/>
      <c r="G2759" s="336"/>
      <c r="H2759" s="336"/>
      <c r="I2759" s="336"/>
      <c r="J2759" s="336"/>
      <c r="K2759" s="336"/>
      <c r="L2759" s="336"/>
      <c r="M2759" s="336"/>
      <c r="N2759" s="336"/>
      <c r="S2759" s="336"/>
      <c r="V2759" s="336"/>
      <c r="W2759" s="336"/>
      <c r="X2759" s="336"/>
      <c r="Y2759" s="336"/>
      <c r="Z2759" s="336"/>
      <c r="AA2759" s="336"/>
      <c r="AB2759" s="336"/>
      <c r="AC2759" s="336"/>
    </row>
    <row r="2760" spans="4:29">
      <c r="D2760" s="336"/>
      <c r="G2760" s="336"/>
      <c r="H2760" s="336"/>
      <c r="I2760" s="336"/>
      <c r="J2760" s="336"/>
      <c r="K2760" s="336"/>
      <c r="L2760" s="336"/>
      <c r="M2760" s="336"/>
      <c r="N2760" s="336"/>
      <c r="S2760" s="336"/>
      <c r="V2760" s="336"/>
      <c r="W2760" s="336"/>
      <c r="X2760" s="336"/>
      <c r="Y2760" s="336"/>
      <c r="Z2760" s="336"/>
      <c r="AA2760" s="336"/>
      <c r="AB2760" s="336"/>
      <c r="AC2760" s="336"/>
    </row>
    <row r="2761" spans="4:29">
      <c r="D2761" s="336"/>
      <c r="G2761" s="336"/>
      <c r="H2761" s="336"/>
      <c r="I2761" s="336"/>
      <c r="J2761" s="336"/>
      <c r="K2761" s="336"/>
      <c r="L2761" s="336"/>
      <c r="M2761" s="336"/>
      <c r="N2761" s="336"/>
      <c r="S2761" s="336"/>
      <c r="V2761" s="336"/>
      <c r="W2761" s="336"/>
      <c r="X2761" s="336"/>
      <c r="Y2761" s="336"/>
      <c r="Z2761" s="336"/>
      <c r="AA2761" s="336"/>
      <c r="AB2761" s="336"/>
      <c r="AC2761" s="336"/>
    </row>
    <row r="2762" spans="4:29">
      <c r="D2762" s="336"/>
      <c r="G2762" s="336"/>
      <c r="H2762" s="336"/>
      <c r="I2762" s="336"/>
      <c r="J2762" s="336"/>
      <c r="K2762" s="336"/>
      <c r="L2762" s="336"/>
      <c r="M2762" s="336"/>
      <c r="N2762" s="336"/>
      <c r="S2762" s="336"/>
      <c r="V2762" s="336"/>
      <c r="W2762" s="336"/>
      <c r="X2762" s="336"/>
      <c r="Y2762" s="336"/>
      <c r="Z2762" s="336"/>
      <c r="AA2762" s="336"/>
      <c r="AB2762" s="336"/>
      <c r="AC2762" s="336"/>
    </row>
    <row r="2763" spans="4:29">
      <c r="D2763" s="336"/>
      <c r="G2763" s="336"/>
      <c r="H2763" s="336"/>
      <c r="I2763" s="336"/>
      <c r="J2763" s="336"/>
      <c r="K2763" s="336"/>
      <c r="L2763" s="336"/>
      <c r="M2763" s="336"/>
      <c r="N2763" s="336"/>
      <c r="S2763" s="336"/>
      <c r="V2763" s="336"/>
      <c r="W2763" s="336"/>
      <c r="X2763" s="336"/>
      <c r="Y2763" s="336"/>
      <c r="Z2763" s="336"/>
      <c r="AA2763" s="336"/>
      <c r="AB2763" s="336"/>
      <c r="AC2763" s="336"/>
    </row>
    <row r="2764" spans="4:29">
      <c r="D2764" s="336"/>
      <c r="G2764" s="336"/>
      <c r="H2764" s="336"/>
      <c r="I2764" s="336"/>
      <c r="J2764" s="336"/>
      <c r="K2764" s="336"/>
      <c r="L2764" s="336"/>
      <c r="M2764" s="336"/>
      <c r="N2764" s="336"/>
      <c r="S2764" s="336"/>
      <c r="V2764" s="336"/>
      <c r="W2764" s="336"/>
      <c r="X2764" s="336"/>
      <c r="Y2764" s="336"/>
      <c r="Z2764" s="336"/>
      <c r="AA2764" s="336"/>
      <c r="AB2764" s="336"/>
      <c r="AC2764" s="336"/>
    </row>
    <row r="2765" spans="4:29">
      <c r="D2765" s="336"/>
      <c r="G2765" s="336"/>
      <c r="H2765" s="336"/>
      <c r="I2765" s="336"/>
      <c r="J2765" s="336"/>
      <c r="K2765" s="336"/>
      <c r="L2765" s="336"/>
      <c r="M2765" s="336"/>
      <c r="N2765" s="336"/>
      <c r="S2765" s="336"/>
      <c r="V2765" s="336"/>
      <c r="W2765" s="336"/>
      <c r="X2765" s="336"/>
      <c r="Y2765" s="336"/>
      <c r="Z2765" s="336"/>
      <c r="AA2765" s="336"/>
      <c r="AB2765" s="336"/>
      <c r="AC2765" s="336"/>
    </row>
    <row r="2766" spans="4:29">
      <c r="D2766" s="336"/>
      <c r="G2766" s="336"/>
      <c r="H2766" s="336"/>
      <c r="I2766" s="336"/>
      <c r="J2766" s="336"/>
      <c r="K2766" s="336"/>
      <c r="L2766" s="336"/>
      <c r="M2766" s="336"/>
      <c r="N2766" s="336"/>
      <c r="S2766" s="336"/>
      <c r="V2766" s="336"/>
      <c r="W2766" s="336"/>
      <c r="X2766" s="336"/>
      <c r="Y2766" s="336"/>
      <c r="Z2766" s="336"/>
      <c r="AA2766" s="336"/>
      <c r="AB2766" s="336"/>
      <c r="AC2766" s="336"/>
    </row>
    <row r="2767" spans="4:29">
      <c r="D2767" s="336"/>
      <c r="G2767" s="336"/>
      <c r="H2767" s="336"/>
      <c r="I2767" s="336"/>
      <c r="J2767" s="336"/>
      <c r="K2767" s="336"/>
      <c r="L2767" s="336"/>
      <c r="M2767" s="336"/>
      <c r="N2767" s="336"/>
      <c r="S2767" s="336"/>
      <c r="V2767" s="336"/>
      <c r="W2767" s="336"/>
      <c r="X2767" s="336"/>
      <c r="Y2767" s="336"/>
      <c r="Z2767" s="336"/>
      <c r="AA2767" s="336"/>
      <c r="AB2767" s="336"/>
      <c r="AC2767" s="336"/>
    </row>
    <row r="2768" spans="4:29">
      <c r="D2768" s="336"/>
      <c r="G2768" s="336"/>
      <c r="H2768" s="336"/>
      <c r="I2768" s="336"/>
      <c r="J2768" s="336"/>
      <c r="K2768" s="336"/>
      <c r="L2768" s="336"/>
      <c r="M2768" s="336"/>
      <c r="N2768" s="336"/>
      <c r="S2768" s="336"/>
      <c r="V2768" s="336"/>
      <c r="W2768" s="336"/>
      <c r="X2768" s="336"/>
      <c r="Y2768" s="336"/>
      <c r="Z2768" s="336"/>
      <c r="AA2768" s="336"/>
      <c r="AB2768" s="336"/>
      <c r="AC2768" s="336"/>
    </row>
    <row r="2769" spans="4:29">
      <c r="D2769" s="336"/>
      <c r="G2769" s="336"/>
      <c r="H2769" s="336"/>
      <c r="I2769" s="336"/>
      <c r="J2769" s="336"/>
      <c r="K2769" s="336"/>
      <c r="L2769" s="336"/>
      <c r="M2769" s="336"/>
      <c r="N2769" s="336"/>
      <c r="S2769" s="336"/>
      <c r="V2769" s="336"/>
      <c r="W2769" s="336"/>
      <c r="X2769" s="336"/>
      <c r="Y2769" s="336"/>
      <c r="Z2769" s="336"/>
      <c r="AA2769" s="336"/>
      <c r="AB2769" s="336"/>
      <c r="AC2769" s="336"/>
    </row>
    <row r="2770" spans="4:29">
      <c r="D2770" s="336"/>
      <c r="G2770" s="336"/>
      <c r="H2770" s="336"/>
      <c r="I2770" s="336"/>
      <c r="J2770" s="336"/>
      <c r="K2770" s="336"/>
      <c r="L2770" s="336"/>
      <c r="M2770" s="336"/>
      <c r="N2770" s="336"/>
      <c r="S2770" s="336"/>
      <c r="V2770" s="336"/>
      <c r="W2770" s="336"/>
      <c r="X2770" s="336"/>
      <c r="Y2770" s="336"/>
      <c r="Z2770" s="336"/>
      <c r="AA2770" s="336"/>
      <c r="AB2770" s="336"/>
      <c r="AC2770" s="336"/>
    </row>
    <row r="2771" spans="4:29">
      <c r="D2771" s="336"/>
      <c r="G2771" s="336"/>
      <c r="H2771" s="336"/>
      <c r="I2771" s="336"/>
      <c r="J2771" s="336"/>
      <c r="K2771" s="336"/>
      <c r="L2771" s="336"/>
      <c r="M2771" s="336"/>
      <c r="N2771" s="336"/>
      <c r="S2771" s="336"/>
      <c r="V2771" s="336"/>
      <c r="W2771" s="336"/>
      <c r="X2771" s="336"/>
      <c r="Y2771" s="336"/>
      <c r="Z2771" s="336"/>
      <c r="AA2771" s="336"/>
      <c r="AB2771" s="336"/>
      <c r="AC2771" s="336"/>
    </row>
    <row r="2772" spans="4:29">
      <c r="D2772" s="336"/>
      <c r="G2772" s="336"/>
      <c r="H2772" s="336"/>
      <c r="I2772" s="336"/>
      <c r="J2772" s="336"/>
      <c r="K2772" s="336"/>
      <c r="L2772" s="336"/>
      <c r="M2772" s="336"/>
      <c r="N2772" s="336"/>
      <c r="S2772" s="336"/>
      <c r="V2772" s="336"/>
      <c r="W2772" s="336"/>
      <c r="X2772" s="336"/>
      <c r="Y2772" s="336"/>
      <c r="Z2772" s="336"/>
      <c r="AA2772" s="336"/>
      <c r="AB2772" s="336"/>
      <c r="AC2772" s="336"/>
    </row>
    <row r="2773" spans="4:29">
      <c r="D2773" s="336"/>
      <c r="G2773" s="336"/>
      <c r="H2773" s="336"/>
      <c r="I2773" s="336"/>
      <c r="J2773" s="336"/>
      <c r="K2773" s="336"/>
      <c r="L2773" s="336"/>
      <c r="M2773" s="336"/>
      <c r="N2773" s="336"/>
      <c r="S2773" s="336"/>
      <c r="V2773" s="336"/>
      <c r="W2773" s="336"/>
      <c r="X2773" s="336"/>
      <c r="Y2773" s="336"/>
      <c r="Z2773" s="336"/>
      <c r="AA2773" s="336"/>
      <c r="AB2773" s="336"/>
      <c r="AC2773" s="336"/>
    </row>
    <row r="2774" spans="4:29">
      <c r="D2774" s="336"/>
      <c r="G2774" s="336"/>
      <c r="H2774" s="336"/>
      <c r="I2774" s="336"/>
      <c r="J2774" s="336"/>
      <c r="K2774" s="336"/>
      <c r="L2774" s="336"/>
      <c r="M2774" s="336"/>
      <c r="N2774" s="336"/>
      <c r="S2774" s="336"/>
      <c r="V2774" s="336"/>
      <c r="W2774" s="336"/>
      <c r="X2774" s="336"/>
      <c r="Y2774" s="336"/>
      <c r="Z2774" s="336"/>
      <c r="AA2774" s="336"/>
      <c r="AB2774" s="336"/>
      <c r="AC2774" s="336"/>
    </row>
    <row r="2775" spans="4:29">
      <c r="D2775" s="336"/>
      <c r="G2775" s="336"/>
      <c r="H2775" s="336"/>
      <c r="I2775" s="336"/>
      <c r="J2775" s="336"/>
      <c r="K2775" s="336"/>
      <c r="L2775" s="336"/>
      <c r="M2775" s="336"/>
      <c r="N2775" s="336"/>
      <c r="S2775" s="336"/>
      <c r="V2775" s="336"/>
      <c r="W2775" s="336"/>
      <c r="X2775" s="336"/>
      <c r="Y2775" s="336"/>
      <c r="Z2775" s="336"/>
      <c r="AA2775" s="336"/>
      <c r="AB2775" s="336"/>
      <c r="AC2775" s="336"/>
    </row>
    <row r="2776" spans="4:29">
      <c r="D2776" s="336"/>
      <c r="G2776" s="336"/>
      <c r="H2776" s="336"/>
      <c r="I2776" s="336"/>
      <c r="J2776" s="336"/>
      <c r="K2776" s="336"/>
      <c r="L2776" s="336"/>
      <c r="M2776" s="336"/>
      <c r="N2776" s="336"/>
      <c r="S2776" s="336"/>
      <c r="V2776" s="336"/>
      <c r="W2776" s="336"/>
      <c r="X2776" s="336"/>
      <c r="Y2776" s="336"/>
      <c r="Z2776" s="336"/>
      <c r="AA2776" s="336"/>
      <c r="AB2776" s="336"/>
      <c r="AC2776" s="336"/>
    </row>
    <row r="2777" spans="4:29">
      <c r="D2777" s="336"/>
      <c r="G2777" s="336"/>
      <c r="H2777" s="336"/>
      <c r="I2777" s="336"/>
      <c r="J2777" s="336"/>
      <c r="K2777" s="336"/>
      <c r="L2777" s="336"/>
      <c r="M2777" s="336"/>
      <c r="N2777" s="336"/>
      <c r="S2777" s="336"/>
      <c r="V2777" s="336"/>
      <c r="W2777" s="336"/>
      <c r="X2777" s="336"/>
      <c r="Y2777" s="336"/>
      <c r="Z2777" s="336"/>
      <c r="AA2777" s="336"/>
      <c r="AB2777" s="336"/>
      <c r="AC2777" s="336"/>
    </row>
    <row r="2778" spans="4:29">
      <c r="D2778" s="336"/>
      <c r="G2778" s="336"/>
      <c r="H2778" s="336"/>
      <c r="I2778" s="336"/>
      <c r="J2778" s="336"/>
      <c r="K2778" s="336"/>
      <c r="L2778" s="336"/>
      <c r="M2778" s="336"/>
      <c r="N2778" s="336"/>
      <c r="S2778" s="336"/>
      <c r="V2778" s="336"/>
      <c r="W2778" s="336"/>
      <c r="X2778" s="336"/>
      <c r="Y2778" s="336"/>
      <c r="Z2778" s="336"/>
      <c r="AA2778" s="336"/>
      <c r="AB2778" s="336"/>
      <c r="AC2778" s="336"/>
    </row>
    <row r="2779" spans="4:29">
      <c r="D2779" s="336"/>
      <c r="G2779" s="336"/>
      <c r="H2779" s="336"/>
      <c r="I2779" s="336"/>
      <c r="J2779" s="336"/>
      <c r="K2779" s="336"/>
      <c r="L2779" s="336"/>
      <c r="M2779" s="336"/>
      <c r="N2779" s="336"/>
      <c r="S2779" s="336"/>
      <c r="V2779" s="336"/>
      <c r="W2779" s="336"/>
      <c r="X2779" s="336"/>
      <c r="Y2779" s="336"/>
      <c r="Z2779" s="336"/>
      <c r="AA2779" s="336"/>
      <c r="AB2779" s="336"/>
      <c r="AC2779" s="336"/>
    </row>
    <row r="2780" spans="4:29">
      <c r="D2780" s="336"/>
      <c r="G2780" s="336"/>
      <c r="H2780" s="336"/>
      <c r="I2780" s="336"/>
      <c r="J2780" s="336"/>
      <c r="K2780" s="336"/>
      <c r="L2780" s="336"/>
      <c r="M2780" s="336"/>
      <c r="N2780" s="336"/>
      <c r="S2780" s="336"/>
      <c r="V2780" s="336"/>
      <c r="W2780" s="336"/>
      <c r="X2780" s="336"/>
      <c r="Y2780" s="336"/>
      <c r="Z2780" s="336"/>
      <c r="AA2780" s="336"/>
      <c r="AB2780" s="336"/>
      <c r="AC2780" s="336"/>
    </row>
    <row r="2781" spans="4:29">
      <c r="D2781" s="336"/>
      <c r="G2781" s="336"/>
      <c r="H2781" s="336"/>
      <c r="I2781" s="336"/>
      <c r="J2781" s="336"/>
      <c r="K2781" s="336"/>
      <c r="L2781" s="336"/>
      <c r="M2781" s="336"/>
      <c r="N2781" s="336"/>
      <c r="S2781" s="336"/>
      <c r="V2781" s="336"/>
      <c r="W2781" s="336"/>
      <c r="X2781" s="336"/>
      <c r="Y2781" s="336"/>
      <c r="Z2781" s="336"/>
      <c r="AA2781" s="336"/>
      <c r="AB2781" s="336"/>
      <c r="AC2781" s="336"/>
    </row>
    <row r="2782" spans="4:29">
      <c r="D2782" s="336"/>
      <c r="G2782" s="336"/>
      <c r="H2782" s="336"/>
      <c r="I2782" s="336"/>
      <c r="J2782" s="336"/>
      <c r="K2782" s="336"/>
      <c r="L2782" s="336"/>
      <c r="M2782" s="336"/>
      <c r="N2782" s="336"/>
      <c r="S2782" s="336"/>
      <c r="V2782" s="336"/>
      <c r="W2782" s="336"/>
      <c r="X2782" s="336"/>
      <c r="Y2782" s="336"/>
      <c r="Z2782" s="336"/>
      <c r="AA2782" s="336"/>
      <c r="AB2782" s="336"/>
      <c r="AC2782" s="336"/>
    </row>
    <row r="2783" spans="4:29">
      <c r="D2783" s="336"/>
      <c r="G2783" s="336"/>
      <c r="H2783" s="336"/>
      <c r="I2783" s="336"/>
      <c r="J2783" s="336"/>
      <c r="K2783" s="336"/>
      <c r="L2783" s="336"/>
      <c r="M2783" s="336"/>
      <c r="N2783" s="336"/>
      <c r="S2783" s="336"/>
      <c r="V2783" s="336"/>
      <c r="W2783" s="336"/>
      <c r="X2783" s="336"/>
      <c r="Y2783" s="336"/>
      <c r="Z2783" s="336"/>
      <c r="AA2783" s="336"/>
      <c r="AB2783" s="336"/>
      <c r="AC2783" s="336"/>
    </row>
    <row r="2784" spans="4:29">
      <c r="D2784" s="336"/>
      <c r="G2784" s="336"/>
      <c r="H2784" s="336"/>
      <c r="I2784" s="336"/>
      <c r="J2784" s="336"/>
      <c r="K2784" s="336"/>
      <c r="L2784" s="336"/>
      <c r="M2784" s="336"/>
      <c r="N2784" s="336"/>
      <c r="S2784" s="336"/>
      <c r="V2784" s="336"/>
      <c r="W2784" s="336"/>
      <c r="X2784" s="336"/>
      <c r="Y2784" s="336"/>
      <c r="Z2784" s="336"/>
      <c r="AA2784" s="336"/>
      <c r="AB2784" s="336"/>
      <c r="AC2784" s="336"/>
    </row>
    <row r="2785" spans="4:29">
      <c r="D2785" s="336"/>
      <c r="G2785" s="336"/>
      <c r="H2785" s="336"/>
      <c r="I2785" s="336"/>
      <c r="J2785" s="336"/>
      <c r="K2785" s="336"/>
      <c r="L2785" s="336"/>
      <c r="M2785" s="336"/>
      <c r="N2785" s="336"/>
      <c r="S2785" s="336"/>
      <c r="V2785" s="336"/>
      <c r="W2785" s="336"/>
      <c r="X2785" s="336"/>
      <c r="Y2785" s="336"/>
      <c r="Z2785" s="336"/>
      <c r="AA2785" s="336"/>
      <c r="AB2785" s="336"/>
      <c r="AC2785" s="336"/>
    </row>
    <row r="2786" spans="4:29">
      <c r="D2786" s="336"/>
      <c r="G2786" s="336"/>
      <c r="H2786" s="336"/>
      <c r="I2786" s="336"/>
      <c r="J2786" s="336"/>
      <c r="K2786" s="336"/>
      <c r="L2786" s="336"/>
      <c r="M2786" s="336"/>
      <c r="N2786" s="336"/>
      <c r="S2786" s="336"/>
      <c r="V2786" s="336"/>
      <c r="W2786" s="336"/>
      <c r="X2786" s="336"/>
      <c r="Y2786" s="336"/>
      <c r="Z2786" s="336"/>
      <c r="AA2786" s="336"/>
      <c r="AB2786" s="336"/>
      <c r="AC2786" s="336"/>
    </row>
    <row r="2787" spans="4:29">
      <c r="D2787" s="336"/>
      <c r="G2787" s="336"/>
      <c r="H2787" s="336"/>
      <c r="I2787" s="336"/>
      <c r="J2787" s="336"/>
      <c r="K2787" s="336"/>
      <c r="L2787" s="336"/>
      <c r="M2787" s="336"/>
      <c r="N2787" s="336"/>
      <c r="S2787" s="336"/>
      <c r="V2787" s="336"/>
      <c r="W2787" s="336"/>
      <c r="X2787" s="336"/>
      <c r="Y2787" s="336"/>
      <c r="Z2787" s="336"/>
      <c r="AA2787" s="336"/>
      <c r="AB2787" s="336"/>
      <c r="AC2787" s="336"/>
    </row>
    <row r="2788" spans="4:29">
      <c r="D2788" s="336"/>
      <c r="G2788" s="336"/>
      <c r="H2788" s="336"/>
      <c r="I2788" s="336"/>
      <c r="J2788" s="336"/>
      <c r="K2788" s="336"/>
      <c r="L2788" s="336"/>
      <c r="M2788" s="336"/>
      <c r="N2788" s="336"/>
      <c r="S2788" s="336"/>
      <c r="V2788" s="336"/>
      <c r="W2788" s="336"/>
      <c r="X2788" s="336"/>
      <c r="Y2788" s="336"/>
      <c r="Z2788" s="336"/>
      <c r="AA2788" s="336"/>
      <c r="AB2788" s="336"/>
      <c r="AC2788" s="336"/>
    </row>
    <row r="2789" spans="4:29">
      <c r="D2789" s="336"/>
      <c r="G2789" s="336"/>
      <c r="H2789" s="336"/>
      <c r="I2789" s="336"/>
      <c r="J2789" s="336"/>
      <c r="K2789" s="336"/>
      <c r="L2789" s="336"/>
      <c r="M2789" s="336"/>
      <c r="N2789" s="336"/>
      <c r="S2789" s="336"/>
      <c r="V2789" s="336"/>
      <c r="W2789" s="336"/>
      <c r="X2789" s="336"/>
      <c r="Y2789" s="336"/>
      <c r="Z2789" s="336"/>
      <c r="AA2789" s="336"/>
      <c r="AB2789" s="336"/>
      <c r="AC2789" s="336"/>
    </row>
    <row r="2790" spans="4:29">
      <c r="D2790" s="336"/>
      <c r="G2790" s="336"/>
      <c r="H2790" s="336"/>
      <c r="I2790" s="336"/>
      <c r="J2790" s="336"/>
      <c r="K2790" s="336"/>
      <c r="L2790" s="336"/>
      <c r="M2790" s="336"/>
      <c r="N2790" s="336"/>
      <c r="S2790" s="336"/>
      <c r="V2790" s="336"/>
      <c r="W2790" s="336"/>
      <c r="X2790" s="336"/>
      <c r="Y2790" s="336"/>
      <c r="Z2790" s="336"/>
      <c r="AA2790" s="336"/>
      <c r="AB2790" s="336"/>
      <c r="AC2790" s="336"/>
    </row>
    <row r="2791" spans="4:29">
      <c r="D2791" s="336"/>
      <c r="G2791" s="336"/>
      <c r="H2791" s="336"/>
      <c r="I2791" s="336"/>
      <c r="J2791" s="336"/>
      <c r="K2791" s="336"/>
      <c r="L2791" s="336"/>
      <c r="M2791" s="336"/>
      <c r="N2791" s="336"/>
      <c r="S2791" s="336"/>
      <c r="V2791" s="336"/>
      <c r="W2791" s="336"/>
      <c r="X2791" s="336"/>
      <c r="Y2791" s="336"/>
      <c r="Z2791" s="336"/>
      <c r="AA2791" s="336"/>
      <c r="AB2791" s="336"/>
      <c r="AC2791" s="336"/>
    </row>
    <row r="2792" spans="4:29">
      <c r="D2792" s="336"/>
      <c r="G2792" s="336"/>
      <c r="H2792" s="336"/>
      <c r="I2792" s="336"/>
      <c r="J2792" s="336"/>
      <c r="K2792" s="336"/>
      <c r="L2792" s="336"/>
      <c r="M2792" s="336"/>
      <c r="N2792" s="336"/>
      <c r="S2792" s="336"/>
      <c r="V2792" s="336"/>
      <c r="W2792" s="336"/>
      <c r="X2792" s="336"/>
      <c r="Y2792" s="336"/>
      <c r="Z2792" s="336"/>
      <c r="AA2792" s="336"/>
      <c r="AB2792" s="336"/>
      <c r="AC2792" s="336"/>
    </row>
    <row r="2793" spans="4:29">
      <c r="D2793" s="336"/>
      <c r="G2793" s="336"/>
      <c r="H2793" s="336"/>
      <c r="I2793" s="336"/>
      <c r="J2793" s="336"/>
      <c r="K2793" s="336"/>
      <c r="L2793" s="336"/>
      <c r="M2793" s="336"/>
      <c r="N2793" s="336"/>
      <c r="S2793" s="336"/>
      <c r="V2793" s="336"/>
      <c r="W2793" s="336"/>
      <c r="X2793" s="336"/>
      <c r="Y2793" s="336"/>
      <c r="Z2793" s="336"/>
      <c r="AA2793" s="336"/>
      <c r="AB2793" s="336"/>
      <c r="AC2793" s="336"/>
    </row>
    <row r="2794" spans="4:29">
      <c r="D2794" s="336"/>
      <c r="G2794" s="336"/>
      <c r="H2794" s="336"/>
      <c r="I2794" s="336"/>
      <c r="J2794" s="336"/>
      <c r="K2794" s="336"/>
      <c r="L2794" s="336"/>
      <c r="M2794" s="336"/>
      <c r="N2794" s="336"/>
      <c r="S2794" s="336"/>
      <c r="V2794" s="336"/>
      <c r="W2794" s="336"/>
      <c r="X2794" s="336"/>
      <c r="Y2794" s="336"/>
      <c r="Z2794" s="336"/>
      <c r="AA2794" s="336"/>
      <c r="AB2794" s="336"/>
      <c r="AC2794" s="336"/>
    </row>
    <row r="2795" spans="4:29">
      <c r="D2795" s="336"/>
      <c r="G2795" s="336"/>
      <c r="H2795" s="336"/>
      <c r="I2795" s="336"/>
      <c r="J2795" s="336"/>
      <c r="K2795" s="336"/>
      <c r="L2795" s="336"/>
      <c r="M2795" s="336"/>
      <c r="N2795" s="336"/>
      <c r="S2795" s="336"/>
      <c r="V2795" s="336"/>
      <c r="W2795" s="336"/>
      <c r="X2795" s="336"/>
      <c r="Y2795" s="336"/>
      <c r="Z2795" s="336"/>
      <c r="AA2795" s="336"/>
      <c r="AB2795" s="336"/>
      <c r="AC2795" s="336"/>
    </row>
    <row r="2796" spans="4:29">
      <c r="D2796" s="336"/>
      <c r="G2796" s="336"/>
      <c r="H2796" s="336"/>
      <c r="I2796" s="336"/>
      <c r="J2796" s="336"/>
      <c r="K2796" s="336"/>
      <c r="L2796" s="336"/>
      <c r="M2796" s="336"/>
      <c r="N2796" s="336"/>
      <c r="S2796" s="336"/>
      <c r="V2796" s="336"/>
      <c r="W2796" s="336"/>
      <c r="X2796" s="336"/>
      <c r="Y2796" s="336"/>
      <c r="Z2796" s="336"/>
      <c r="AA2796" s="336"/>
      <c r="AB2796" s="336"/>
      <c r="AC2796" s="336"/>
    </row>
    <row r="2797" spans="4:29">
      <c r="D2797" s="336"/>
      <c r="G2797" s="336"/>
      <c r="H2797" s="336"/>
      <c r="I2797" s="336"/>
      <c r="J2797" s="336"/>
      <c r="K2797" s="336"/>
      <c r="L2797" s="336"/>
      <c r="M2797" s="336"/>
      <c r="N2797" s="336"/>
      <c r="S2797" s="336"/>
      <c r="V2797" s="336"/>
      <c r="W2797" s="336"/>
      <c r="X2797" s="336"/>
      <c r="Y2797" s="336"/>
      <c r="Z2797" s="336"/>
      <c r="AA2797" s="336"/>
      <c r="AB2797" s="336"/>
      <c r="AC2797" s="336"/>
    </row>
    <row r="2798" spans="4:29">
      <c r="D2798" s="336"/>
      <c r="G2798" s="336"/>
      <c r="H2798" s="336"/>
      <c r="I2798" s="336"/>
      <c r="J2798" s="336"/>
      <c r="K2798" s="336"/>
      <c r="L2798" s="336"/>
      <c r="M2798" s="336"/>
      <c r="N2798" s="336"/>
      <c r="S2798" s="336"/>
      <c r="V2798" s="336"/>
      <c r="W2798" s="336"/>
      <c r="X2798" s="336"/>
      <c r="Y2798" s="336"/>
      <c r="Z2798" s="336"/>
      <c r="AA2798" s="336"/>
      <c r="AB2798" s="336"/>
      <c r="AC2798" s="336"/>
    </row>
    <row r="2799" spans="4:29">
      <c r="D2799" s="336"/>
      <c r="G2799" s="336"/>
      <c r="H2799" s="336"/>
      <c r="I2799" s="336"/>
      <c r="J2799" s="336"/>
      <c r="K2799" s="336"/>
      <c r="L2799" s="336"/>
      <c r="M2799" s="336"/>
      <c r="N2799" s="336"/>
      <c r="S2799" s="336"/>
      <c r="V2799" s="336"/>
      <c r="W2799" s="336"/>
      <c r="X2799" s="336"/>
      <c r="Y2799" s="336"/>
      <c r="Z2799" s="336"/>
      <c r="AA2799" s="336"/>
      <c r="AB2799" s="336"/>
      <c r="AC2799" s="336"/>
    </row>
    <row r="2800" spans="4:29">
      <c r="D2800" s="336"/>
      <c r="G2800" s="336"/>
      <c r="H2800" s="336"/>
      <c r="I2800" s="336"/>
      <c r="J2800" s="336"/>
      <c r="K2800" s="336"/>
      <c r="L2800" s="336"/>
      <c r="M2800" s="336"/>
      <c r="N2800" s="336"/>
      <c r="S2800" s="336"/>
      <c r="V2800" s="336"/>
      <c r="W2800" s="336"/>
      <c r="X2800" s="336"/>
      <c r="Y2800" s="336"/>
      <c r="Z2800" s="336"/>
      <c r="AA2800" s="336"/>
      <c r="AB2800" s="336"/>
      <c r="AC2800" s="336"/>
    </row>
    <row r="2801" spans="4:29">
      <c r="D2801" s="336"/>
      <c r="G2801" s="336"/>
      <c r="H2801" s="336"/>
      <c r="I2801" s="336"/>
      <c r="J2801" s="336"/>
      <c r="K2801" s="336"/>
      <c r="L2801" s="336"/>
      <c r="M2801" s="336"/>
      <c r="N2801" s="336"/>
      <c r="S2801" s="336"/>
      <c r="V2801" s="336"/>
      <c r="W2801" s="336"/>
      <c r="X2801" s="336"/>
      <c r="Y2801" s="336"/>
      <c r="Z2801" s="336"/>
      <c r="AA2801" s="336"/>
      <c r="AB2801" s="336"/>
      <c r="AC2801" s="336"/>
    </row>
    <row r="2802" spans="4:29">
      <c r="D2802" s="336"/>
      <c r="G2802" s="336"/>
      <c r="H2802" s="336"/>
      <c r="I2802" s="336"/>
      <c r="J2802" s="336"/>
      <c r="K2802" s="336"/>
      <c r="L2802" s="336"/>
      <c r="M2802" s="336"/>
      <c r="N2802" s="336"/>
      <c r="S2802" s="336"/>
      <c r="V2802" s="336"/>
      <c r="W2802" s="336"/>
      <c r="X2802" s="336"/>
      <c r="Y2802" s="336"/>
      <c r="Z2802" s="336"/>
      <c r="AA2802" s="336"/>
      <c r="AB2802" s="336"/>
      <c r="AC2802" s="336"/>
    </row>
    <row r="2803" spans="4:29">
      <c r="D2803" s="336"/>
      <c r="G2803" s="336"/>
      <c r="H2803" s="336"/>
      <c r="I2803" s="336"/>
      <c r="J2803" s="336"/>
      <c r="K2803" s="336"/>
      <c r="L2803" s="336"/>
      <c r="M2803" s="336"/>
      <c r="N2803" s="336"/>
      <c r="S2803" s="336"/>
      <c r="V2803" s="336"/>
      <c r="W2803" s="336"/>
      <c r="X2803" s="336"/>
      <c r="Y2803" s="336"/>
      <c r="Z2803" s="336"/>
      <c r="AA2803" s="336"/>
      <c r="AB2803" s="336"/>
      <c r="AC2803" s="336"/>
    </row>
    <row r="2804" spans="4:29">
      <c r="D2804" s="336"/>
      <c r="G2804" s="336"/>
      <c r="H2804" s="336"/>
      <c r="I2804" s="336"/>
      <c r="J2804" s="336"/>
      <c r="K2804" s="336"/>
      <c r="L2804" s="336"/>
      <c r="M2804" s="336"/>
      <c r="N2804" s="336"/>
      <c r="S2804" s="336"/>
      <c r="V2804" s="336"/>
      <c r="W2804" s="336"/>
      <c r="X2804" s="336"/>
      <c r="Y2804" s="336"/>
      <c r="Z2804" s="336"/>
      <c r="AA2804" s="336"/>
      <c r="AB2804" s="336"/>
      <c r="AC2804" s="336"/>
    </row>
    <row r="2805" spans="4:29">
      <c r="D2805" s="336"/>
      <c r="G2805" s="336"/>
      <c r="H2805" s="336"/>
      <c r="I2805" s="336"/>
      <c r="J2805" s="336"/>
      <c r="K2805" s="336"/>
      <c r="L2805" s="336"/>
      <c r="M2805" s="336"/>
      <c r="N2805" s="336"/>
      <c r="S2805" s="336"/>
      <c r="V2805" s="336"/>
      <c r="W2805" s="336"/>
      <c r="X2805" s="336"/>
      <c r="Y2805" s="336"/>
      <c r="Z2805" s="336"/>
      <c r="AA2805" s="336"/>
      <c r="AB2805" s="336"/>
      <c r="AC2805" s="336"/>
    </row>
    <row r="2806" spans="4:29">
      <c r="D2806" s="336"/>
      <c r="G2806" s="336"/>
      <c r="H2806" s="336"/>
      <c r="I2806" s="336"/>
      <c r="J2806" s="336"/>
      <c r="K2806" s="336"/>
      <c r="L2806" s="336"/>
      <c r="M2806" s="336"/>
      <c r="N2806" s="336"/>
      <c r="S2806" s="336"/>
      <c r="V2806" s="336"/>
      <c r="W2806" s="336"/>
      <c r="X2806" s="336"/>
      <c r="Y2806" s="336"/>
      <c r="Z2806" s="336"/>
      <c r="AA2806" s="336"/>
      <c r="AB2806" s="336"/>
      <c r="AC2806" s="336"/>
    </row>
    <row r="2807" spans="4:29">
      <c r="D2807" s="336"/>
      <c r="G2807" s="336"/>
      <c r="H2807" s="336"/>
      <c r="I2807" s="336"/>
      <c r="J2807" s="336"/>
      <c r="K2807" s="336"/>
      <c r="L2807" s="336"/>
      <c r="M2807" s="336"/>
      <c r="N2807" s="336"/>
      <c r="S2807" s="336"/>
      <c r="V2807" s="336"/>
      <c r="W2807" s="336"/>
      <c r="X2807" s="336"/>
      <c r="Y2807" s="336"/>
      <c r="Z2807" s="336"/>
      <c r="AA2807" s="336"/>
      <c r="AB2807" s="336"/>
      <c r="AC2807" s="336"/>
    </row>
    <row r="2808" spans="4:29">
      <c r="D2808" s="336"/>
      <c r="G2808" s="336"/>
      <c r="H2808" s="336"/>
      <c r="I2808" s="336"/>
      <c r="J2808" s="336"/>
      <c r="K2808" s="336"/>
      <c r="L2808" s="336"/>
      <c r="M2808" s="336"/>
      <c r="N2808" s="336"/>
      <c r="S2808" s="336"/>
      <c r="V2808" s="336"/>
      <c r="W2808" s="336"/>
      <c r="X2808" s="336"/>
      <c r="Y2808" s="336"/>
      <c r="Z2808" s="336"/>
      <c r="AA2808" s="336"/>
      <c r="AB2808" s="336"/>
      <c r="AC2808" s="336"/>
    </row>
    <row r="2809" spans="4:29">
      <c r="D2809" s="336"/>
      <c r="G2809" s="336"/>
      <c r="H2809" s="336"/>
      <c r="I2809" s="336"/>
      <c r="J2809" s="336"/>
      <c r="K2809" s="336"/>
      <c r="L2809" s="336"/>
      <c r="M2809" s="336"/>
      <c r="N2809" s="336"/>
      <c r="S2809" s="336"/>
      <c r="V2809" s="336"/>
      <c r="W2809" s="336"/>
      <c r="X2809" s="336"/>
      <c r="Y2809" s="336"/>
      <c r="Z2809" s="336"/>
      <c r="AA2809" s="336"/>
      <c r="AB2809" s="336"/>
      <c r="AC2809" s="336"/>
    </row>
    <row r="2810" spans="4:29">
      <c r="D2810" s="336"/>
      <c r="G2810" s="336"/>
      <c r="H2810" s="336"/>
      <c r="I2810" s="336"/>
      <c r="J2810" s="336"/>
      <c r="K2810" s="336"/>
      <c r="L2810" s="336"/>
      <c r="M2810" s="336"/>
      <c r="N2810" s="336"/>
      <c r="S2810" s="336"/>
      <c r="V2810" s="336"/>
      <c r="W2810" s="336"/>
      <c r="X2810" s="336"/>
      <c r="Y2810" s="336"/>
      <c r="Z2810" s="336"/>
      <c r="AA2810" s="336"/>
      <c r="AB2810" s="336"/>
      <c r="AC2810" s="336"/>
    </row>
    <row r="2811" spans="4:29">
      <c r="D2811" s="336"/>
      <c r="G2811" s="336"/>
      <c r="H2811" s="336"/>
      <c r="I2811" s="336"/>
      <c r="J2811" s="336"/>
      <c r="K2811" s="336"/>
      <c r="L2811" s="336"/>
      <c r="M2811" s="336"/>
      <c r="N2811" s="336"/>
      <c r="S2811" s="336"/>
      <c r="V2811" s="336"/>
      <c r="W2811" s="336"/>
      <c r="X2811" s="336"/>
      <c r="Y2811" s="336"/>
      <c r="Z2811" s="336"/>
      <c r="AA2811" s="336"/>
      <c r="AB2811" s="336"/>
      <c r="AC2811" s="336"/>
    </row>
    <row r="2812" spans="4:29">
      <c r="D2812" s="336"/>
      <c r="G2812" s="336"/>
      <c r="H2812" s="336"/>
      <c r="I2812" s="336"/>
      <c r="J2812" s="336"/>
      <c r="K2812" s="336"/>
      <c r="L2812" s="336"/>
      <c r="M2812" s="336"/>
      <c r="N2812" s="336"/>
      <c r="S2812" s="336"/>
      <c r="V2812" s="336"/>
      <c r="W2812" s="336"/>
      <c r="X2812" s="336"/>
      <c r="Y2812" s="336"/>
      <c r="Z2812" s="336"/>
      <c r="AA2812" s="336"/>
      <c r="AB2812" s="336"/>
      <c r="AC2812" s="336"/>
    </row>
    <row r="2813" spans="4:29">
      <c r="D2813" s="336"/>
      <c r="G2813" s="336"/>
      <c r="H2813" s="336"/>
      <c r="I2813" s="336"/>
      <c r="J2813" s="336"/>
      <c r="K2813" s="336"/>
      <c r="L2813" s="336"/>
      <c r="M2813" s="336"/>
      <c r="N2813" s="336"/>
      <c r="S2813" s="336"/>
      <c r="V2813" s="336"/>
      <c r="W2813" s="336"/>
      <c r="X2813" s="336"/>
      <c r="Y2813" s="336"/>
      <c r="Z2813" s="336"/>
      <c r="AA2813" s="336"/>
      <c r="AB2813" s="336"/>
      <c r="AC2813" s="336"/>
    </row>
    <row r="2814" spans="4:29">
      <c r="D2814" s="336"/>
      <c r="G2814" s="336"/>
      <c r="H2814" s="336"/>
      <c r="I2814" s="336"/>
      <c r="J2814" s="336"/>
      <c r="K2814" s="336"/>
      <c r="L2814" s="336"/>
      <c r="M2814" s="336"/>
      <c r="N2814" s="336"/>
      <c r="S2814" s="336"/>
      <c r="V2814" s="336"/>
      <c r="W2814" s="336"/>
      <c r="X2814" s="336"/>
      <c r="Y2814" s="336"/>
      <c r="Z2814" s="336"/>
      <c r="AA2814" s="336"/>
      <c r="AB2814" s="336"/>
      <c r="AC2814" s="336"/>
    </row>
    <row r="2815" spans="4:29">
      <c r="D2815" s="336"/>
      <c r="G2815" s="336"/>
      <c r="H2815" s="336"/>
      <c r="I2815" s="336"/>
      <c r="J2815" s="336"/>
      <c r="K2815" s="336"/>
      <c r="L2815" s="336"/>
      <c r="M2815" s="336"/>
      <c r="N2815" s="336"/>
      <c r="S2815" s="336"/>
      <c r="V2815" s="336"/>
      <c r="W2815" s="336"/>
      <c r="X2815" s="336"/>
      <c r="Y2815" s="336"/>
      <c r="Z2815" s="336"/>
      <c r="AA2815" s="336"/>
      <c r="AB2815" s="336"/>
      <c r="AC2815" s="336"/>
    </row>
    <row r="2816" spans="4:29">
      <c r="D2816" s="336"/>
      <c r="G2816" s="336"/>
      <c r="H2816" s="336"/>
      <c r="I2816" s="336"/>
      <c r="J2816" s="336"/>
      <c r="K2816" s="336"/>
      <c r="L2816" s="336"/>
      <c r="M2816" s="336"/>
      <c r="N2816" s="336"/>
      <c r="S2816" s="336"/>
      <c r="V2816" s="336"/>
      <c r="W2816" s="336"/>
      <c r="X2816" s="336"/>
      <c r="Y2816" s="336"/>
      <c r="Z2816" s="336"/>
      <c r="AA2816" s="336"/>
      <c r="AB2816" s="336"/>
      <c r="AC2816" s="336"/>
    </row>
    <row r="2817" spans="4:29">
      <c r="D2817" s="336"/>
      <c r="G2817" s="336"/>
      <c r="H2817" s="336"/>
      <c r="I2817" s="336"/>
      <c r="J2817" s="336"/>
      <c r="K2817" s="336"/>
      <c r="L2817" s="336"/>
      <c r="M2817" s="336"/>
      <c r="N2817" s="336"/>
      <c r="S2817" s="336"/>
      <c r="V2817" s="336"/>
      <c r="W2817" s="336"/>
      <c r="X2817" s="336"/>
      <c r="Y2817" s="336"/>
      <c r="Z2817" s="336"/>
      <c r="AA2817" s="336"/>
      <c r="AB2817" s="336"/>
      <c r="AC2817" s="336"/>
    </row>
    <row r="2818" spans="4:29">
      <c r="D2818" s="336"/>
      <c r="G2818" s="336"/>
      <c r="H2818" s="336"/>
      <c r="I2818" s="336"/>
      <c r="J2818" s="336"/>
      <c r="K2818" s="336"/>
      <c r="L2818" s="336"/>
      <c r="M2818" s="336"/>
      <c r="N2818" s="336"/>
      <c r="S2818" s="336"/>
      <c r="V2818" s="336"/>
      <c r="W2818" s="336"/>
      <c r="X2818" s="336"/>
      <c r="Y2818" s="336"/>
      <c r="Z2818" s="336"/>
      <c r="AA2818" s="336"/>
      <c r="AB2818" s="336"/>
      <c r="AC2818" s="336"/>
    </row>
    <row r="2819" spans="4:29">
      <c r="D2819" s="336"/>
      <c r="G2819" s="336"/>
      <c r="H2819" s="336"/>
      <c r="I2819" s="336"/>
      <c r="J2819" s="336"/>
      <c r="K2819" s="336"/>
      <c r="L2819" s="336"/>
      <c r="M2819" s="336"/>
      <c r="N2819" s="336"/>
      <c r="S2819" s="336"/>
      <c r="V2819" s="336"/>
      <c r="W2819" s="336"/>
      <c r="X2819" s="336"/>
      <c r="Y2819" s="336"/>
      <c r="Z2819" s="336"/>
      <c r="AA2819" s="336"/>
      <c r="AB2819" s="336"/>
      <c r="AC2819" s="336"/>
    </row>
    <row r="2820" spans="4:29">
      <c r="D2820" s="336"/>
      <c r="G2820" s="336"/>
      <c r="H2820" s="336"/>
      <c r="I2820" s="336"/>
      <c r="J2820" s="336"/>
      <c r="K2820" s="336"/>
      <c r="L2820" s="336"/>
      <c r="M2820" s="336"/>
      <c r="N2820" s="336"/>
      <c r="S2820" s="336"/>
      <c r="V2820" s="336"/>
      <c r="W2820" s="336"/>
      <c r="X2820" s="336"/>
      <c r="Y2820" s="336"/>
      <c r="Z2820" s="336"/>
      <c r="AA2820" s="336"/>
      <c r="AB2820" s="336"/>
      <c r="AC2820" s="336"/>
    </row>
    <row r="2821" spans="4:29">
      <c r="D2821" s="336"/>
      <c r="G2821" s="336"/>
      <c r="H2821" s="336"/>
      <c r="I2821" s="336"/>
      <c r="J2821" s="336"/>
      <c r="K2821" s="336"/>
      <c r="L2821" s="336"/>
      <c r="M2821" s="336"/>
      <c r="N2821" s="336"/>
      <c r="S2821" s="336"/>
      <c r="V2821" s="336"/>
      <c r="W2821" s="336"/>
      <c r="X2821" s="336"/>
      <c r="Y2821" s="336"/>
      <c r="Z2821" s="336"/>
      <c r="AA2821" s="336"/>
      <c r="AB2821" s="336"/>
      <c r="AC2821" s="336"/>
    </row>
    <row r="2822" spans="4:29">
      <c r="D2822" s="336"/>
      <c r="G2822" s="336"/>
      <c r="H2822" s="336"/>
      <c r="I2822" s="336"/>
      <c r="J2822" s="336"/>
      <c r="K2822" s="336"/>
      <c r="L2822" s="336"/>
      <c r="M2822" s="336"/>
      <c r="N2822" s="336"/>
      <c r="S2822" s="336"/>
      <c r="V2822" s="336"/>
      <c r="W2822" s="336"/>
      <c r="X2822" s="336"/>
      <c r="Y2822" s="336"/>
      <c r="Z2822" s="336"/>
      <c r="AA2822" s="336"/>
      <c r="AB2822" s="336"/>
      <c r="AC2822" s="336"/>
    </row>
    <row r="2823" spans="4:29">
      <c r="D2823" s="336"/>
      <c r="G2823" s="336"/>
      <c r="H2823" s="336"/>
      <c r="I2823" s="336"/>
      <c r="J2823" s="336"/>
      <c r="K2823" s="336"/>
      <c r="L2823" s="336"/>
      <c r="M2823" s="336"/>
      <c r="N2823" s="336"/>
      <c r="S2823" s="336"/>
      <c r="V2823" s="336"/>
      <c r="W2823" s="336"/>
      <c r="X2823" s="336"/>
      <c r="Y2823" s="336"/>
      <c r="Z2823" s="336"/>
      <c r="AA2823" s="336"/>
      <c r="AB2823" s="336"/>
      <c r="AC2823" s="336"/>
    </row>
    <row r="2824" spans="4:29">
      <c r="D2824" s="336"/>
      <c r="G2824" s="336"/>
      <c r="H2824" s="336"/>
      <c r="I2824" s="336"/>
      <c r="J2824" s="336"/>
      <c r="K2824" s="336"/>
      <c r="L2824" s="336"/>
      <c r="M2824" s="336"/>
      <c r="N2824" s="336"/>
      <c r="S2824" s="336"/>
      <c r="V2824" s="336"/>
      <c r="W2824" s="336"/>
      <c r="X2824" s="336"/>
      <c r="Y2824" s="336"/>
      <c r="Z2824" s="336"/>
      <c r="AA2824" s="336"/>
      <c r="AB2824" s="336"/>
      <c r="AC2824" s="336"/>
    </row>
    <row r="2825" spans="4:29">
      <c r="D2825" s="336"/>
      <c r="G2825" s="336"/>
      <c r="H2825" s="336"/>
      <c r="I2825" s="336"/>
      <c r="J2825" s="336"/>
      <c r="K2825" s="336"/>
      <c r="L2825" s="336"/>
      <c r="M2825" s="336"/>
      <c r="N2825" s="336"/>
      <c r="S2825" s="336"/>
      <c r="V2825" s="336"/>
      <c r="W2825" s="336"/>
      <c r="X2825" s="336"/>
      <c r="Y2825" s="336"/>
      <c r="Z2825" s="336"/>
      <c r="AA2825" s="336"/>
      <c r="AB2825" s="336"/>
      <c r="AC2825" s="336"/>
    </row>
    <row r="2826" spans="4:29">
      <c r="D2826" s="336"/>
      <c r="G2826" s="336"/>
      <c r="H2826" s="336"/>
      <c r="I2826" s="336"/>
      <c r="J2826" s="336"/>
      <c r="K2826" s="336"/>
      <c r="L2826" s="336"/>
      <c r="M2826" s="336"/>
      <c r="N2826" s="336"/>
      <c r="S2826" s="336"/>
      <c r="V2826" s="336"/>
      <c r="W2826" s="336"/>
      <c r="X2826" s="336"/>
      <c r="Y2826" s="336"/>
      <c r="Z2826" s="336"/>
      <c r="AA2826" s="336"/>
      <c r="AB2826" s="336"/>
      <c r="AC2826" s="336"/>
    </row>
    <row r="2827" spans="4:29">
      <c r="D2827" s="336"/>
      <c r="G2827" s="336"/>
      <c r="H2827" s="336"/>
      <c r="I2827" s="336"/>
      <c r="J2827" s="336"/>
      <c r="K2827" s="336"/>
      <c r="L2827" s="336"/>
      <c r="M2827" s="336"/>
      <c r="N2827" s="336"/>
      <c r="S2827" s="336"/>
      <c r="V2827" s="336"/>
      <c r="W2827" s="336"/>
      <c r="X2827" s="336"/>
      <c r="Y2827" s="336"/>
      <c r="Z2827" s="336"/>
      <c r="AA2827" s="336"/>
      <c r="AB2827" s="336"/>
      <c r="AC2827" s="336"/>
    </row>
    <row r="2828" spans="4:29">
      <c r="D2828" s="336"/>
      <c r="G2828" s="336"/>
      <c r="H2828" s="336"/>
      <c r="I2828" s="336"/>
      <c r="J2828" s="336"/>
      <c r="K2828" s="336"/>
      <c r="L2828" s="336"/>
      <c r="M2828" s="336"/>
      <c r="N2828" s="336"/>
      <c r="S2828" s="336"/>
      <c r="V2828" s="336"/>
      <c r="W2828" s="336"/>
      <c r="X2828" s="336"/>
      <c r="Y2828" s="336"/>
      <c r="Z2828" s="336"/>
      <c r="AA2828" s="336"/>
      <c r="AB2828" s="336"/>
      <c r="AC2828" s="336"/>
    </row>
    <row r="2829" spans="4:29">
      <c r="D2829" s="336"/>
      <c r="G2829" s="336"/>
      <c r="H2829" s="336"/>
      <c r="I2829" s="336"/>
      <c r="J2829" s="336"/>
      <c r="K2829" s="336"/>
      <c r="L2829" s="336"/>
      <c r="M2829" s="336"/>
      <c r="N2829" s="336"/>
      <c r="S2829" s="336"/>
      <c r="V2829" s="336"/>
      <c r="W2829" s="336"/>
      <c r="X2829" s="336"/>
      <c r="Y2829" s="336"/>
      <c r="Z2829" s="336"/>
      <c r="AA2829" s="336"/>
      <c r="AB2829" s="336"/>
      <c r="AC2829" s="336"/>
    </row>
    <row r="2830" spans="4:29">
      <c r="D2830" s="336"/>
      <c r="G2830" s="336"/>
      <c r="H2830" s="336"/>
      <c r="I2830" s="336"/>
      <c r="J2830" s="336"/>
      <c r="K2830" s="336"/>
      <c r="L2830" s="336"/>
      <c r="M2830" s="336"/>
      <c r="N2830" s="336"/>
      <c r="S2830" s="336"/>
      <c r="V2830" s="336"/>
      <c r="W2830" s="336"/>
      <c r="X2830" s="336"/>
      <c r="Y2830" s="336"/>
      <c r="Z2830" s="336"/>
      <c r="AA2830" s="336"/>
      <c r="AB2830" s="336"/>
      <c r="AC2830" s="336"/>
    </row>
    <row r="2831" spans="4:29">
      <c r="D2831" s="336"/>
      <c r="G2831" s="336"/>
      <c r="H2831" s="336"/>
      <c r="I2831" s="336"/>
      <c r="J2831" s="336"/>
      <c r="K2831" s="336"/>
      <c r="L2831" s="336"/>
      <c r="M2831" s="336"/>
      <c r="N2831" s="336"/>
      <c r="S2831" s="336"/>
      <c r="V2831" s="336"/>
      <c r="W2831" s="336"/>
      <c r="X2831" s="336"/>
      <c r="Y2831" s="336"/>
      <c r="Z2831" s="336"/>
      <c r="AA2831" s="336"/>
      <c r="AB2831" s="336"/>
      <c r="AC2831" s="336"/>
    </row>
    <row r="2832" spans="4:29">
      <c r="D2832" s="336"/>
      <c r="G2832" s="336"/>
      <c r="H2832" s="336"/>
      <c r="I2832" s="336"/>
      <c r="J2832" s="336"/>
      <c r="K2832" s="336"/>
      <c r="L2832" s="336"/>
      <c r="M2832" s="336"/>
      <c r="N2832" s="336"/>
      <c r="S2832" s="336"/>
      <c r="V2832" s="336"/>
      <c r="W2832" s="336"/>
      <c r="X2832" s="336"/>
      <c r="Y2832" s="336"/>
      <c r="Z2832" s="336"/>
      <c r="AA2832" s="336"/>
      <c r="AB2832" s="336"/>
      <c r="AC2832" s="336"/>
    </row>
    <row r="2833" spans="4:29">
      <c r="D2833" s="336"/>
      <c r="G2833" s="336"/>
      <c r="H2833" s="336"/>
      <c r="I2833" s="336"/>
      <c r="J2833" s="336"/>
      <c r="K2833" s="336"/>
      <c r="L2833" s="336"/>
      <c r="M2833" s="336"/>
      <c r="N2833" s="336"/>
      <c r="S2833" s="336"/>
      <c r="V2833" s="336"/>
      <c r="W2833" s="336"/>
      <c r="X2833" s="336"/>
      <c r="Y2833" s="336"/>
      <c r="Z2833" s="336"/>
      <c r="AA2833" s="336"/>
      <c r="AB2833" s="336"/>
      <c r="AC2833" s="336"/>
    </row>
    <row r="2834" spans="4:29">
      <c r="D2834" s="336"/>
      <c r="G2834" s="336"/>
      <c r="H2834" s="336"/>
      <c r="I2834" s="336"/>
      <c r="J2834" s="336"/>
      <c r="K2834" s="336"/>
      <c r="L2834" s="336"/>
      <c r="M2834" s="336"/>
      <c r="N2834" s="336"/>
      <c r="S2834" s="336"/>
      <c r="V2834" s="336"/>
      <c r="W2834" s="336"/>
      <c r="X2834" s="336"/>
      <c r="Y2834" s="336"/>
      <c r="Z2834" s="336"/>
      <c r="AA2834" s="336"/>
      <c r="AB2834" s="336"/>
      <c r="AC2834" s="336"/>
    </row>
    <row r="2835" spans="4:29">
      <c r="D2835" s="336"/>
      <c r="G2835" s="336"/>
      <c r="H2835" s="336"/>
      <c r="I2835" s="336"/>
      <c r="J2835" s="336"/>
      <c r="K2835" s="336"/>
      <c r="L2835" s="336"/>
      <c r="M2835" s="336"/>
      <c r="N2835" s="336"/>
      <c r="S2835" s="336"/>
      <c r="V2835" s="336"/>
      <c r="W2835" s="336"/>
      <c r="X2835" s="336"/>
      <c r="Y2835" s="336"/>
      <c r="Z2835" s="336"/>
      <c r="AA2835" s="336"/>
      <c r="AB2835" s="336"/>
      <c r="AC2835" s="336"/>
    </row>
    <row r="2836" spans="4:29">
      <c r="D2836" s="336"/>
      <c r="G2836" s="336"/>
      <c r="H2836" s="336"/>
      <c r="I2836" s="336"/>
      <c r="J2836" s="336"/>
      <c r="K2836" s="336"/>
      <c r="L2836" s="336"/>
      <c r="M2836" s="336"/>
      <c r="N2836" s="336"/>
      <c r="S2836" s="336"/>
      <c r="V2836" s="336"/>
      <c r="W2836" s="336"/>
      <c r="X2836" s="336"/>
      <c r="Y2836" s="336"/>
      <c r="Z2836" s="336"/>
      <c r="AA2836" s="336"/>
      <c r="AB2836" s="336"/>
      <c r="AC2836" s="336"/>
    </row>
    <row r="2837" spans="4:29">
      <c r="D2837" s="336"/>
      <c r="G2837" s="336"/>
      <c r="H2837" s="336"/>
      <c r="I2837" s="336"/>
      <c r="J2837" s="336"/>
      <c r="K2837" s="336"/>
      <c r="L2837" s="336"/>
      <c r="M2837" s="336"/>
      <c r="N2837" s="336"/>
      <c r="S2837" s="336"/>
      <c r="V2837" s="336"/>
      <c r="W2837" s="336"/>
      <c r="X2837" s="336"/>
      <c r="Y2837" s="336"/>
      <c r="Z2837" s="336"/>
      <c r="AA2837" s="336"/>
      <c r="AB2837" s="336"/>
      <c r="AC2837" s="336"/>
    </row>
    <row r="2838" spans="4:29">
      <c r="D2838" s="336"/>
      <c r="G2838" s="336"/>
      <c r="H2838" s="336"/>
      <c r="I2838" s="336"/>
      <c r="J2838" s="336"/>
      <c r="K2838" s="336"/>
      <c r="L2838" s="336"/>
      <c r="M2838" s="336"/>
      <c r="N2838" s="336"/>
      <c r="S2838" s="336"/>
      <c r="V2838" s="336"/>
      <c r="W2838" s="336"/>
      <c r="X2838" s="336"/>
      <c r="Y2838" s="336"/>
      <c r="Z2838" s="336"/>
      <c r="AA2838" s="336"/>
      <c r="AB2838" s="336"/>
      <c r="AC2838" s="336"/>
    </row>
    <row r="2839" spans="4:29">
      <c r="D2839" s="336"/>
      <c r="G2839" s="336"/>
      <c r="H2839" s="336"/>
      <c r="I2839" s="336"/>
      <c r="J2839" s="336"/>
      <c r="K2839" s="336"/>
      <c r="L2839" s="336"/>
      <c r="M2839" s="336"/>
      <c r="N2839" s="336"/>
      <c r="S2839" s="336"/>
      <c r="V2839" s="336"/>
      <c r="W2839" s="336"/>
      <c r="X2839" s="336"/>
      <c r="Y2839" s="336"/>
      <c r="Z2839" s="336"/>
      <c r="AA2839" s="336"/>
      <c r="AB2839" s="336"/>
      <c r="AC2839" s="336"/>
    </row>
    <row r="2840" spans="4:29">
      <c r="D2840" s="336"/>
      <c r="G2840" s="336"/>
      <c r="H2840" s="336"/>
      <c r="I2840" s="336"/>
      <c r="J2840" s="336"/>
      <c r="K2840" s="336"/>
      <c r="L2840" s="336"/>
      <c r="M2840" s="336"/>
      <c r="N2840" s="336"/>
      <c r="S2840" s="336"/>
      <c r="V2840" s="336"/>
      <c r="W2840" s="336"/>
      <c r="X2840" s="336"/>
      <c r="Y2840" s="336"/>
      <c r="Z2840" s="336"/>
      <c r="AA2840" s="336"/>
      <c r="AB2840" s="336"/>
      <c r="AC2840" s="336"/>
    </row>
    <row r="2841" spans="4:29">
      <c r="D2841" s="336"/>
      <c r="G2841" s="336"/>
      <c r="H2841" s="336"/>
      <c r="I2841" s="336"/>
      <c r="J2841" s="336"/>
      <c r="K2841" s="336"/>
      <c r="L2841" s="336"/>
      <c r="M2841" s="336"/>
      <c r="N2841" s="336"/>
      <c r="S2841" s="336"/>
      <c r="V2841" s="336"/>
      <c r="W2841" s="336"/>
      <c r="X2841" s="336"/>
      <c r="Y2841" s="336"/>
      <c r="Z2841" s="336"/>
      <c r="AA2841" s="336"/>
      <c r="AB2841" s="336"/>
      <c r="AC2841" s="336"/>
    </row>
    <row r="2842" spans="4:29">
      <c r="D2842" s="336"/>
      <c r="G2842" s="336"/>
      <c r="H2842" s="336"/>
      <c r="I2842" s="336"/>
      <c r="J2842" s="336"/>
      <c r="K2842" s="336"/>
      <c r="L2842" s="336"/>
      <c r="M2842" s="336"/>
      <c r="N2842" s="336"/>
      <c r="S2842" s="336"/>
      <c r="V2842" s="336"/>
      <c r="W2842" s="336"/>
      <c r="X2842" s="336"/>
      <c r="Y2842" s="336"/>
      <c r="Z2842" s="336"/>
      <c r="AA2842" s="336"/>
      <c r="AB2842" s="336"/>
      <c r="AC2842" s="336"/>
    </row>
    <row r="2843" spans="4:29">
      <c r="D2843" s="336"/>
      <c r="G2843" s="336"/>
      <c r="H2843" s="336"/>
      <c r="I2843" s="336"/>
      <c r="J2843" s="336"/>
      <c r="K2843" s="336"/>
      <c r="L2843" s="336"/>
      <c r="M2843" s="336"/>
      <c r="N2843" s="336"/>
      <c r="S2843" s="336"/>
      <c r="V2843" s="336"/>
      <c r="W2843" s="336"/>
      <c r="X2843" s="336"/>
      <c r="Y2843" s="336"/>
      <c r="Z2843" s="336"/>
      <c r="AA2843" s="336"/>
      <c r="AB2843" s="336"/>
      <c r="AC2843" s="336"/>
    </row>
    <row r="2844" spans="4:29">
      <c r="D2844" s="336"/>
      <c r="G2844" s="336"/>
      <c r="H2844" s="336"/>
      <c r="I2844" s="336"/>
      <c r="J2844" s="336"/>
      <c r="K2844" s="336"/>
      <c r="L2844" s="336"/>
      <c r="M2844" s="336"/>
      <c r="N2844" s="336"/>
      <c r="S2844" s="336"/>
      <c r="V2844" s="336"/>
      <c r="W2844" s="336"/>
      <c r="X2844" s="336"/>
      <c r="Y2844" s="336"/>
      <c r="Z2844" s="336"/>
      <c r="AA2844" s="336"/>
      <c r="AB2844" s="336"/>
      <c r="AC2844" s="336"/>
    </row>
    <row r="2845" spans="4:29">
      <c r="D2845" s="336"/>
      <c r="G2845" s="336"/>
      <c r="H2845" s="336"/>
      <c r="I2845" s="336"/>
      <c r="J2845" s="336"/>
      <c r="K2845" s="336"/>
      <c r="L2845" s="336"/>
      <c r="M2845" s="336"/>
      <c r="N2845" s="336"/>
      <c r="S2845" s="336"/>
      <c r="V2845" s="336"/>
      <c r="W2845" s="336"/>
      <c r="X2845" s="336"/>
      <c r="Y2845" s="336"/>
      <c r="Z2845" s="336"/>
      <c r="AA2845" s="336"/>
      <c r="AB2845" s="336"/>
      <c r="AC2845" s="336"/>
    </row>
    <row r="2846" spans="4:29">
      <c r="D2846" s="336"/>
      <c r="G2846" s="336"/>
      <c r="H2846" s="336"/>
      <c r="I2846" s="336"/>
      <c r="J2846" s="336"/>
      <c r="K2846" s="336"/>
      <c r="L2846" s="336"/>
      <c r="M2846" s="336"/>
      <c r="N2846" s="336"/>
      <c r="S2846" s="336"/>
      <c r="V2846" s="336"/>
      <c r="W2846" s="336"/>
      <c r="X2846" s="336"/>
      <c r="Y2846" s="336"/>
      <c r="Z2846" s="336"/>
      <c r="AA2846" s="336"/>
      <c r="AB2846" s="336"/>
      <c r="AC2846" s="336"/>
    </row>
    <row r="2847" spans="4:29">
      <c r="D2847" s="336"/>
      <c r="G2847" s="336"/>
      <c r="H2847" s="336"/>
      <c r="I2847" s="336"/>
      <c r="J2847" s="336"/>
      <c r="K2847" s="336"/>
      <c r="L2847" s="336"/>
      <c r="M2847" s="336"/>
      <c r="N2847" s="336"/>
      <c r="S2847" s="336"/>
      <c r="V2847" s="336"/>
      <c r="W2847" s="336"/>
      <c r="X2847" s="336"/>
      <c r="Y2847" s="336"/>
      <c r="Z2847" s="336"/>
      <c r="AA2847" s="336"/>
      <c r="AB2847" s="336"/>
      <c r="AC2847" s="336"/>
    </row>
    <row r="2848" spans="4:29">
      <c r="D2848" s="336"/>
      <c r="G2848" s="336"/>
      <c r="H2848" s="336"/>
      <c r="I2848" s="336"/>
      <c r="J2848" s="336"/>
      <c r="K2848" s="336"/>
      <c r="L2848" s="336"/>
      <c r="M2848" s="336"/>
      <c r="N2848" s="336"/>
      <c r="S2848" s="336"/>
      <c r="V2848" s="336"/>
      <c r="W2848" s="336"/>
      <c r="X2848" s="336"/>
      <c r="Y2848" s="336"/>
      <c r="Z2848" s="336"/>
      <c r="AA2848" s="336"/>
      <c r="AB2848" s="336"/>
      <c r="AC2848" s="336"/>
    </row>
    <row r="2849" spans="4:29">
      <c r="D2849" s="336"/>
      <c r="G2849" s="336"/>
      <c r="H2849" s="336"/>
      <c r="I2849" s="336"/>
      <c r="J2849" s="336"/>
      <c r="K2849" s="336"/>
      <c r="L2849" s="336"/>
      <c r="M2849" s="336"/>
      <c r="N2849" s="336"/>
      <c r="S2849" s="336"/>
      <c r="V2849" s="336"/>
      <c r="W2849" s="336"/>
      <c r="X2849" s="336"/>
      <c r="Y2849" s="336"/>
      <c r="Z2849" s="336"/>
      <c r="AA2849" s="336"/>
      <c r="AB2849" s="336"/>
      <c r="AC2849" s="336"/>
    </row>
    <row r="2850" spans="4:29">
      <c r="D2850" s="336"/>
      <c r="G2850" s="336"/>
      <c r="H2850" s="336"/>
      <c r="I2850" s="336"/>
      <c r="J2850" s="336"/>
      <c r="K2850" s="336"/>
      <c r="L2850" s="336"/>
      <c r="M2850" s="336"/>
      <c r="N2850" s="336"/>
      <c r="S2850" s="336"/>
      <c r="V2850" s="336"/>
      <c r="W2850" s="336"/>
      <c r="X2850" s="336"/>
      <c r="Y2850" s="336"/>
      <c r="Z2850" s="336"/>
      <c r="AA2850" s="336"/>
      <c r="AB2850" s="336"/>
      <c r="AC2850" s="336"/>
    </row>
    <row r="2851" spans="4:29">
      <c r="D2851" s="336"/>
      <c r="G2851" s="336"/>
      <c r="H2851" s="336"/>
      <c r="I2851" s="336"/>
      <c r="J2851" s="336"/>
      <c r="K2851" s="336"/>
      <c r="L2851" s="336"/>
      <c r="M2851" s="336"/>
      <c r="N2851" s="336"/>
      <c r="S2851" s="336"/>
      <c r="V2851" s="336"/>
      <c r="W2851" s="336"/>
      <c r="X2851" s="336"/>
      <c r="Y2851" s="336"/>
      <c r="Z2851" s="336"/>
      <c r="AA2851" s="336"/>
      <c r="AB2851" s="336"/>
      <c r="AC2851" s="336"/>
    </row>
    <row r="2852" spans="4:29">
      <c r="D2852" s="336"/>
      <c r="G2852" s="336"/>
      <c r="H2852" s="336"/>
      <c r="I2852" s="336"/>
      <c r="J2852" s="336"/>
      <c r="K2852" s="336"/>
      <c r="L2852" s="336"/>
      <c r="M2852" s="336"/>
      <c r="N2852" s="336"/>
      <c r="S2852" s="336"/>
      <c r="V2852" s="336"/>
      <c r="W2852" s="336"/>
      <c r="X2852" s="336"/>
      <c r="Y2852" s="336"/>
      <c r="Z2852" s="336"/>
      <c r="AA2852" s="336"/>
      <c r="AB2852" s="336"/>
      <c r="AC2852" s="336"/>
    </row>
    <row r="2853" spans="4:29">
      <c r="D2853" s="336"/>
      <c r="G2853" s="336"/>
      <c r="H2853" s="336"/>
      <c r="I2853" s="336"/>
      <c r="J2853" s="336"/>
      <c r="K2853" s="336"/>
      <c r="L2853" s="336"/>
      <c r="M2853" s="336"/>
      <c r="N2853" s="336"/>
      <c r="S2853" s="336"/>
      <c r="V2853" s="336"/>
      <c r="W2853" s="336"/>
      <c r="X2853" s="336"/>
      <c r="Y2853" s="336"/>
      <c r="Z2853" s="336"/>
      <c r="AA2853" s="336"/>
      <c r="AB2853" s="336"/>
      <c r="AC2853" s="336"/>
    </row>
    <row r="2854" spans="4:29">
      <c r="D2854" s="336"/>
      <c r="G2854" s="336"/>
      <c r="H2854" s="336"/>
      <c r="I2854" s="336"/>
      <c r="J2854" s="336"/>
      <c r="K2854" s="336"/>
      <c r="L2854" s="336"/>
      <c r="M2854" s="336"/>
      <c r="N2854" s="336"/>
      <c r="S2854" s="336"/>
      <c r="V2854" s="336"/>
      <c r="W2854" s="336"/>
      <c r="X2854" s="336"/>
      <c r="Y2854" s="336"/>
      <c r="Z2854" s="336"/>
      <c r="AA2854" s="336"/>
      <c r="AB2854" s="336"/>
      <c r="AC2854" s="336"/>
    </row>
    <row r="2855" spans="4:29">
      <c r="D2855" s="336"/>
      <c r="G2855" s="336"/>
      <c r="H2855" s="336"/>
      <c r="I2855" s="336"/>
      <c r="J2855" s="336"/>
      <c r="K2855" s="336"/>
      <c r="L2855" s="336"/>
      <c r="M2855" s="336"/>
      <c r="N2855" s="336"/>
      <c r="S2855" s="336"/>
      <c r="V2855" s="336"/>
      <c r="W2855" s="336"/>
      <c r="X2855" s="336"/>
      <c r="Y2855" s="336"/>
      <c r="Z2855" s="336"/>
      <c r="AA2855" s="336"/>
      <c r="AB2855" s="336"/>
      <c r="AC2855" s="336"/>
    </row>
    <row r="2856" spans="4:29">
      <c r="D2856" s="336"/>
      <c r="G2856" s="336"/>
      <c r="H2856" s="336"/>
      <c r="I2856" s="336"/>
      <c r="J2856" s="336"/>
      <c r="K2856" s="336"/>
      <c r="L2856" s="336"/>
      <c r="M2856" s="336"/>
      <c r="N2856" s="336"/>
      <c r="S2856" s="336"/>
      <c r="V2856" s="336"/>
      <c r="W2856" s="336"/>
      <c r="X2856" s="336"/>
      <c r="Y2856" s="336"/>
      <c r="Z2856" s="336"/>
      <c r="AA2856" s="336"/>
      <c r="AB2856" s="336"/>
      <c r="AC2856" s="336"/>
    </row>
    <row r="2857" spans="4:29">
      <c r="D2857" s="336"/>
      <c r="G2857" s="336"/>
      <c r="H2857" s="336"/>
      <c r="I2857" s="336"/>
      <c r="J2857" s="336"/>
      <c r="K2857" s="336"/>
      <c r="L2857" s="336"/>
      <c r="M2857" s="336"/>
      <c r="N2857" s="336"/>
      <c r="S2857" s="336"/>
      <c r="V2857" s="336"/>
      <c r="W2857" s="336"/>
      <c r="X2857" s="336"/>
      <c r="Y2857" s="336"/>
      <c r="Z2857" s="336"/>
      <c r="AA2857" s="336"/>
      <c r="AB2857" s="336"/>
      <c r="AC2857" s="336"/>
    </row>
    <row r="2858" spans="4:29">
      <c r="D2858" s="336"/>
      <c r="G2858" s="336"/>
      <c r="H2858" s="336"/>
      <c r="I2858" s="336"/>
      <c r="J2858" s="336"/>
      <c r="K2858" s="336"/>
      <c r="L2858" s="336"/>
      <c r="M2858" s="336"/>
      <c r="N2858" s="336"/>
      <c r="S2858" s="336"/>
      <c r="V2858" s="336"/>
      <c r="W2858" s="336"/>
      <c r="X2858" s="336"/>
      <c r="Y2858" s="336"/>
      <c r="Z2858" s="336"/>
      <c r="AA2858" s="336"/>
      <c r="AB2858" s="336"/>
      <c r="AC2858" s="336"/>
    </row>
    <row r="2859" spans="4:29">
      <c r="D2859" s="336"/>
      <c r="G2859" s="336"/>
      <c r="H2859" s="336"/>
      <c r="I2859" s="336"/>
      <c r="J2859" s="336"/>
      <c r="K2859" s="336"/>
      <c r="L2859" s="336"/>
      <c r="M2859" s="336"/>
      <c r="N2859" s="336"/>
      <c r="S2859" s="336"/>
      <c r="V2859" s="336"/>
      <c r="W2859" s="336"/>
      <c r="X2859" s="336"/>
      <c r="Y2859" s="336"/>
      <c r="Z2859" s="336"/>
      <c r="AA2859" s="336"/>
      <c r="AB2859" s="336"/>
      <c r="AC2859" s="336"/>
    </row>
    <row r="2860" spans="4:29">
      <c r="D2860" s="336"/>
      <c r="G2860" s="336"/>
      <c r="H2860" s="336"/>
      <c r="I2860" s="336"/>
      <c r="J2860" s="336"/>
      <c r="K2860" s="336"/>
      <c r="L2860" s="336"/>
      <c r="M2860" s="336"/>
      <c r="N2860" s="336"/>
      <c r="S2860" s="336"/>
      <c r="V2860" s="336"/>
      <c r="W2860" s="336"/>
      <c r="X2860" s="336"/>
      <c r="Y2860" s="336"/>
      <c r="Z2860" s="336"/>
      <c r="AA2860" s="336"/>
      <c r="AB2860" s="336"/>
      <c r="AC2860" s="336"/>
    </row>
    <row r="2861" spans="4:29">
      <c r="D2861" s="336"/>
      <c r="G2861" s="336"/>
      <c r="H2861" s="336"/>
      <c r="I2861" s="336"/>
      <c r="J2861" s="336"/>
      <c r="K2861" s="336"/>
      <c r="L2861" s="336"/>
      <c r="M2861" s="336"/>
      <c r="N2861" s="336"/>
      <c r="S2861" s="336"/>
      <c r="V2861" s="336"/>
      <c r="W2861" s="336"/>
      <c r="X2861" s="336"/>
      <c r="Y2861" s="336"/>
      <c r="Z2861" s="336"/>
      <c r="AA2861" s="336"/>
      <c r="AB2861" s="336"/>
      <c r="AC2861" s="336"/>
    </row>
    <row r="2862" spans="4:29">
      <c r="D2862" s="336"/>
      <c r="G2862" s="336"/>
      <c r="H2862" s="336"/>
      <c r="I2862" s="336"/>
      <c r="J2862" s="336"/>
      <c r="K2862" s="336"/>
      <c r="L2862" s="336"/>
      <c r="M2862" s="336"/>
      <c r="N2862" s="336"/>
      <c r="S2862" s="336"/>
      <c r="V2862" s="336"/>
      <c r="W2862" s="336"/>
      <c r="X2862" s="336"/>
      <c r="Y2862" s="336"/>
      <c r="Z2862" s="336"/>
      <c r="AA2862" s="336"/>
      <c r="AB2862" s="336"/>
      <c r="AC2862" s="336"/>
    </row>
    <row r="2863" spans="4:29">
      <c r="D2863" s="336"/>
      <c r="G2863" s="336"/>
      <c r="H2863" s="336"/>
      <c r="I2863" s="336"/>
      <c r="J2863" s="336"/>
      <c r="K2863" s="336"/>
      <c r="L2863" s="336"/>
      <c r="M2863" s="336"/>
      <c r="N2863" s="336"/>
      <c r="S2863" s="336"/>
      <c r="V2863" s="336"/>
      <c r="W2863" s="336"/>
      <c r="X2863" s="336"/>
      <c r="Y2863" s="336"/>
      <c r="Z2863" s="336"/>
      <c r="AA2863" s="336"/>
      <c r="AB2863" s="336"/>
      <c r="AC2863" s="336"/>
    </row>
    <row r="2864" spans="4:29">
      <c r="D2864" s="336"/>
      <c r="G2864" s="336"/>
      <c r="H2864" s="336"/>
      <c r="I2864" s="336"/>
      <c r="J2864" s="336"/>
      <c r="K2864" s="336"/>
      <c r="L2864" s="336"/>
      <c r="M2864" s="336"/>
      <c r="N2864" s="336"/>
      <c r="S2864" s="336"/>
      <c r="V2864" s="336"/>
      <c r="W2864" s="336"/>
      <c r="X2864" s="336"/>
      <c r="Y2864" s="336"/>
      <c r="Z2864" s="336"/>
      <c r="AA2864" s="336"/>
      <c r="AB2864" s="336"/>
      <c r="AC2864" s="336"/>
    </row>
    <row r="2865" spans="4:29">
      <c r="D2865" s="336"/>
      <c r="G2865" s="336"/>
      <c r="H2865" s="336"/>
      <c r="I2865" s="336"/>
      <c r="J2865" s="336"/>
      <c r="K2865" s="336"/>
      <c r="L2865" s="336"/>
      <c r="M2865" s="336"/>
      <c r="N2865" s="336"/>
      <c r="S2865" s="336"/>
      <c r="V2865" s="336"/>
      <c r="W2865" s="336"/>
      <c r="X2865" s="336"/>
      <c r="Y2865" s="336"/>
      <c r="Z2865" s="336"/>
      <c r="AA2865" s="336"/>
      <c r="AB2865" s="336"/>
      <c r="AC2865" s="336"/>
    </row>
    <row r="2866" spans="4:29">
      <c r="D2866" s="336"/>
      <c r="G2866" s="336"/>
      <c r="H2866" s="336"/>
      <c r="I2866" s="336"/>
      <c r="J2866" s="336"/>
      <c r="K2866" s="336"/>
      <c r="L2866" s="336"/>
      <c r="M2866" s="336"/>
      <c r="N2866" s="336"/>
      <c r="S2866" s="336"/>
      <c r="V2866" s="336"/>
      <c r="W2866" s="336"/>
      <c r="X2866" s="336"/>
      <c r="Y2866" s="336"/>
      <c r="Z2866" s="336"/>
      <c r="AA2866" s="336"/>
      <c r="AB2866" s="336"/>
      <c r="AC2866" s="336"/>
    </row>
    <row r="2867" spans="4:29">
      <c r="D2867" s="336"/>
      <c r="G2867" s="336"/>
      <c r="H2867" s="336"/>
      <c r="I2867" s="336"/>
      <c r="J2867" s="336"/>
      <c r="K2867" s="336"/>
      <c r="L2867" s="336"/>
      <c r="M2867" s="336"/>
      <c r="N2867" s="336"/>
      <c r="S2867" s="336"/>
      <c r="V2867" s="336"/>
      <c r="W2867" s="336"/>
      <c r="X2867" s="336"/>
      <c r="Y2867" s="336"/>
      <c r="Z2867" s="336"/>
      <c r="AA2867" s="336"/>
      <c r="AB2867" s="336"/>
      <c r="AC2867" s="336"/>
    </row>
    <row r="2868" spans="4:29">
      <c r="D2868" s="336"/>
      <c r="G2868" s="336"/>
      <c r="H2868" s="336"/>
      <c r="I2868" s="336"/>
      <c r="J2868" s="336"/>
      <c r="K2868" s="336"/>
      <c r="L2868" s="336"/>
      <c r="M2868" s="336"/>
      <c r="N2868" s="336"/>
      <c r="S2868" s="336"/>
      <c r="V2868" s="336"/>
      <c r="W2868" s="336"/>
      <c r="X2868" s="336"/>
      <c r="Y2868" s="336"/>
      <c r="Z2868" s="336"/>
      <c r="AA2868" s="336"/>
      <c r="AB2868" s="336"/>
      <c r="AC2868" s="336"/>
    </row>
    <row r="2869" spans="4:29">
      <c r="D2869" s="336"/>
      <c r="G2869" s="336"/>
      <c r="H2869" s="336"/>
      <c r="I2869" s="336"/>
      <c r="J2869" s="336"/>
      <c r="K2869" s="336"/>
      <c r="L2869" s="336"/>
      <c r="M2869" s="336"/>
      <c r="N2869" s="336"/>
      <c r="S2869" s="336"/>
      <c r="V2869" s="336"/>
      <c r="W2869" s="336"/>
      <c r="X2869" s="336"/>
      <c r="Y2869" s="336"/>
      <c r="Z2869" s="336"/>
      <c r="AA2869" s="336"/>
      <c r="AB2869" s="336"/>
      <c r="AC2869" s="336"/>
    </row>
    <row r="2870" spans="4:29">
      <c r="D2870" s="336"/>
      <c r="G2870" s="336"/>
      <c r="H2870" s="336"/>
      <c r="I2870" s="336"/>
      <c r="J2870" s="336"/>
      <c r="K2870" s="336"/>
      <c r="L2870" s="336"/>
      <c r="M2870" s="336"/>
      <c r="N2870" s="336"/>
      <c r="S2870" s="336"/>
      <c r="V2870" s="336"/>
      <c r="W2870" s="336"/>
      <c r="X2870" s="336"/>
      <c r="Y2870" s="336"/>
      <c r="Z2870" s="336"/>
      <c r="AA2870" s="336"/>
      <c r="AB2870" s="336"/>
      <c r="AC2870" s="336"/>
    </row>
    <row r="2871" spans="4:29">
      <c r="D2871" s="336"/>
      <c r="G2871" s="336"/>
      <c r="H2871" s="336"/>
      <c r="I2871" s="336"/>
      <c r="J2871" s="336"/>
      <c r="K2871" s="336"/>
      <c r="L2871" s="336"/>
      <c r="M2871" s="336"/>
      <c r="N2871" s="336"/>
      <c r="S2871" s="336"/>
      <c r="V2871" s="336"/>
      <c r="W2871" s="336"/>
      <c r="X2871" s="336"/>
      <c r="Y2871" s="336"/>
      <c r="Z2871" s="336"/>
      <c r="AA2871" s="336"/>
      <c r="AB2871" s="336"/>
      <c r="AC2871" s="336"/>
    </row>
    <row r="2872" spans="4:29">
      <c r="D2872" s="336"/>
      <c r="G2872" s="336"/>
      <c r="H2872" s="336"/>
      <c r="I2872" s="336"/>
      <c r="J2872" s="336"/>
      <c r="K2872" s="336"/>
      <c r="L2872" s="336"/>
      <c r="M2872" s="336"/>
      <c r="N2872" s="336"/>
      <c r="S2872" s="336"/>
      <c r="V2872" s="336"/>
      <c r="W2872" s="336"/>
      <c r="X2872" s="336"/>
      <c r="Y2872" s="336"/>
      <c r="Z2872" s="336"/>
      <c r="AA2872" s="336"/>
      <c r="AB2872" s="336"/>
      <c r="AC2872" s="336"/>
    </row>
    <row r="2873" spans="4:29">
      <c r="D2873" s="336"/>
      <c r="G2873" s="336"/>
      <c r="H2873" s="336"/>
      <c r="I2873" s="336"/>
      <c r="J2873" s="336"/>
      <c r="K2873" s="336"/>
      <c r="L2873" s="336"/>
      <c r="M2873" s="336"/>
      <c r="N2873" s="336"/>
      <c r="S2873" s="336"/>
      <c r="V2873" s="336"/>
      <c r="W2873" s="336"/>
      <c r="X2873" s="336"/>
      <c r="Y2873" s="336"/>
      <c r="Z2873" s="336"/>
      <c r="AA2873" s="336"/>
      <c r="AB2873" s="336"/>
      <c r="AC2873" s="336"/>
    </row>
    <row r="2874" spans="4:29">
      <c r="D2874" s="336"/>
      <c r="G2874" s="336"/>
      <c r="H2874" s="336"/>
      <c r="I2874" s="336"/>
      <c r="J2874" s="336"/>
      <c r="K2874" s="336"/>
      <c r="L2874" s="336"/>
      <c r="M2874" s="336"/>
      <c r="N2874" s="336"/>
      <c r="S2874" s="336"/>
      <c r="V2874" s="336"/>
      <c r="W2874" s="336"/>
      <c r="X2874" s="336"/>
      <c r="Y2874" s="336"/>
      <c r="Z2874" s="336"/>
      <c r="AA2874" s="336"/>
      <c r="AB2874" s="336"/>
      <c r="AC2874" s="336"/>
    </row>
    <row r="2875" spans="4:29">
      <c r="D2875" s="336"/>
      <c r="G2875" s="336"/>
      <c r="H2875" s="336"/>
      <c r="I2875" s="336"/>
      <c r="J2875" s="336"/>
      <c r="K2875" s="336"/>
      <c r="L2875" s="336"/>
      <c r="M2875" s="336"/>
      <c r="N2875" s="336"/>
      <c r="S2875" s="336"/>
      <c r="V2875" s="336"/>
      <c r="W2875" s="336"/>
      <c r="X2875" s="336"/>
      <c r="Y2875" s="336"/>
      <c r="Z2875" s="336"/>
      <c r="AA2875" s="336"/>
      <c r="AB2875" s="336"/>
      <c r="AC2875" s="336"/>
    </row>
    <row r="2876" spans="4:29">
      <c r="D2876" s="336"/>
      <c r="G2876" s="336"/>
      <c r="H2876" s="336"/>
      <c r="I2876" s="336"/>
      <c r="J2876" s="336"/>
      <c r="K2876" s="336"/>
      <c r="L2876" s="336"/>
      <c r="M2876" s="336"/>
      <c r="N2876" s="336"/>
      <c r="S2876" s="336"/>
      <c r="V2876" s="336"/>
      <c r="W2876" s="336"/>
      <c r="X2876" s="336"/>
      <c r="Y2876" s="336"/>
      <c r="Z2876" s="336"/>
      <c r="AA2876" s="336"/>
      <c r="AB2876" s="336"/>
      <c r="AC2876" s="336"/>
    </row>
    <row r="2877" spans="4:29">
      <c r="D2877" s="336"/>
      <c r="G2877" s="336"/>
      <c r="H2877" s="336"/>
      <c r="I2877" s="336"/>
      <c r="J2877" s="336"/>
      <c r="K2877" s="336"/>
      <c r="L2877" s="336"/>
      <c r="M2877" s="336"/>
      <c r="N2877" s="336"/>
      <c r="S2877" s="336"/>
      <c r="V2877" s="336"/>
      <c r="W2877" s="336"/>
      <c r="X2877" s="336"/>
      <c r="Y2877" s="336"/>
      <c r="Z2877" s="336"/>
      <c r="AA2877" s="336"/>
      <c r="AB2877" s="336"/>
      <c r="AC2877" s="336"/>
    </row>
    <row r="2878" spans="4:29">
      <c r="D2878" s="336"/>
      <c r="G2878" s="336"/>
      <c r="H2878" s="336"/>
      <c r="I2878" s="336"/>
      <c r="J2878" s="336"/>
      <c r="K2878" s="336"/>
      <c r="L2878" s="336"/>
      <c r="M2878" s="336"/>
      <c r="N2878" s="336"/>
      <c r="S2878" s="336"/>
      <c r="V2878" s="336"/>
      <c r="W2878" s="336"/>
      <c r="X2878" s="336"/>
      <c r="Y2878" s="336"/>
      <c r="Z2878" s="336"/>
      <c r="AA2878" s="336"/>
      <c r="AB2878" s="336"/>
      <c r="AC2878" s="336"/>
    </row>
    <row r="2879" spans="4:29">
      <c r="D2879" s="336"/>
      <c r="G2879" s="336"/>
      <c r="H2879" s="336"/>
      <c r="I2879" s="336"/>
      <c r="J2879" s="336"/>
      <c r="K2879" s="336"/>
      <c r="L2879" s="336"/>
      <c r="M2879" s="336"/>
      <c r="N2879" s="336"/>
      <c r="S2879" s="336"/>
      <c r="V2879" s="336"/>
      <c r="W2879" s="336"/>
      <c r="X2879" s="336"/>
      <c r="Y2879" s="336"/>
      <c r="Z2879" s="336"/>
      <c r="AA2879" s="336"/>
      <c r="AB2879" s="336"/>
      <c r="AC2879" s="336"/>
    </row>
    <row r="2880" spans="4:29">
      <c r="D2880" s="336"/>
      <c r="G2880" s="336"/>
      <c r="H2880" s="336"/>
      <c r="I2880" s="336"/>
      <c r="J2880" s="336"/>
      <c r="K2880" s="336"/>
      <c r="L2880" s="336"/>
      <c r="M2880" s="336"/>
      <c r="N2880" s="336"/>
      <c r="S2880" s="336"/>
      <c r="V2880" s="336"/>
      <c r="W2880" s="336"/>
      <c r="X2880" s="336"/>
      <c r="Y2880" s="336"/>
      <c r="Z2880" s="336"/>
      <c r="AA2880" s="336"/>
      <c r="AB2880" s="336"/>
      <c r="AC2880" s="336"/>
    </row>
    <row r="2881" spans="4:29">
      <c r="D2881" s="336"/>
      <c r="G2881" s="336"/>
      <c r="H2881" s="336"/>
      <c r="I2881" s="336"/>
      <c r="J2881" s="336"/>
      <c r="K2881" s="336"/>
      <c r="L2881" s="336"/>
      <c r="M2881" s="336"/>
      <c r="N2881" s="336"/>
      <c r="S2881" s="336"/>
      <c r="V2881" s="336"/>
      <c r="W2881" s="336"/>
      <c r="X2881" s="336"/>
      <c r="Y2881" s="336"/>
      <c r="Z2881" s="336"/>
      <c r="AA2881" s="336"/>
      <c r="AB2881" s="336"/>
      <c r="AC2881" s="336"/>
    </row>
    <row r="2882" spans="4:29">
      <c r="D2882" s="336"/>
      <c r="G2882" s="336"/>
      <c r="H2882" s="336"/>
      <c r="I2882" s="336"/>
      <c r="J2882" s="336"/>
      <c r="K2882" s="336"/>
      <c r="L2882" s="336"/>
      <c r="M2882" s="336"/>
      <c r="N2882" s="336"/>
      <c r="S2882" s="336"/>
      <c r="V2882" s="336"/>
      <c r="W2882" s="336"/>
      <c r="X2882" s="336"/>
      <c r="Y2882" s="336"/>
      <c r="Z2882" s="336"/>
      <c r="AA2882" s="336"/>
      <c r="AB2882" s="336"/>
      <c r="AC2882" s="336"/>
    </row>
    <row r="2883" spans="4:29">
      <c r="D2883" s="336"/>
      <c r="G2883" s="336"/>
      <c r="H2883" s="336"/>
      <c r="I2883" s="336"/>
      <c r="J2883" s="336"/>
      <c r="K2883" s="336"/>
      <c r="L2883" s="336"/>
      <c r="M2883" s="336"/>
      <c r="N2883" s="336"/>
      <c r="S2883" s="336"/>
      <c r="V2883" s="336"/>
      <c r="W2883" s="336"/>
      <c r="X2883" s="336"/>
      <c r="Y2883" s="336"/>
      <c r="Z2883" s="336"/>
      <c r="AA2883" s="336"/>
      <c r="AB2883" s="336"/>
      <c r="AC2883" s="336"/>
    </row>
    <row r="2884" spans="4:29">
      <c r="D2884" s="336"/>
      <c r="G2884" s="336"/>
      <c r="H2884" s="336"/>
      <c r="I2884" s="336"/>
      <c r="J2884" s="336"/>
      <c r="K2884" s="336"/>
      <c r="L2884" s="336"/>
      <c r="M2884" s="336"/>
      <c r="N2884" s="336"/>
      <c r="S2884" s="336"/>
      <c r="V2884" s="336"/>
      <c r="W2884" s="336"/>
      <c r="X2884" s="336"/>
      <c r="Y2884" s="336"/>
      <c r="Z2884" s="336"/>
      <c r="AA2884" s="336"/>
      <c r="AB2884" s="336"/>
      <c r="AC2884" s="336"/>
    </row>
    <row r="2885" spans="4:29">
      <c r="D2885" s="336"/>
      <c r="G2885" s="336"/>
      <c r="H2885" s="336"/>
      <c r="I2885" s="336"/>
      <c r="J2885" s="336"/>
      <c r="K2885" s="336"/>
      <c r="L2885" s="336"/>
      <c r="M2885" s="336"/>
      <c r="N2885" s="336"/>
      <c r="S2885" s="336"/>
      <c r="V2885" s="336"/>
      <c r="W2885" s="336"/>
      <c r="X2885" s="336"/>
      <c r="Y2885" s="336"/>
      <c r="Z2885" s="336"/>
      <c r="AA2885" s="336"/>
      <c r="AB2885" s="336"/>
      <c r="AC2885" s="336"/>
    </row>
    <row r="2886" spans="4:29">
      <c r="D2886" s="336"/>
      <c r="G2886" s="336"/>
      <c r="H2886" s="336"/>
      <c r="I2886" s="336"/>
      <c r="J2886" s="336"/>
      <c r="K2886" s="336"/>
      <c r="L2886" s="336"/>
      <c r="M2886" s="336"/>
      <c r="N2886" s="336"/>
      <c r="S2886" s="336"/>
      <c r="V2886" s="336"/>
      <c r="W2886" s="336"/>
      <c r="X2886" s="336"/>
      <c r="Y2886" s="336"/>
      <c r="Z2886" s="336"/>
      <c r="AA2886" s="336"/>
      <c r="AB2886" s="336"/>
      <c r="AC2886" s="336"/>
    </row>
    <row r="2887" spans="4:29">
      <c r="D2887" s="336"/>
      <c r="G2887" s="336"/>
      <c r="H2887" s="336"/>
      <c r="I2887" s="336"/>
      <c r="J2887" s="336"/>
      <c r="K2887" s="336"/>
      <c r="L2887" s="336"/>
      <c r="M2887" s="336"/>
      <c r="N2887" s="336"/>
      <c r="S2887" s="336"/>
      <c r="V2887" s="336"/>
      <c r="W2887" s="336"/>
      <c r="X2887" s="336"/>
      <c r="Y2887" s="336"/>
      <c r="Z2887" s="336"/>
      <c r="AA2887" s="336"/>
      <c r="AB2887" s="336"/>
      <c r="AC2887" s="336"/>
    </row>
    <row r="2888" spans="4:29">
      <c r="D2888" s="336"/>
      <c r="G2888" s="336"/>
      <c r="H2888" s="336"/>
      <c r="I2888" s="336"/>
      <c r="J2888" s="336"/>
      <c r="K2888" s="336"/>
      <c r="L2888" s="336"/>
      <c r="M2888" s="336"/>
      <c r="N2888" s="336"/>
      <c r="S2888" s="336"/>
      <c r="V2888" s="336"/>
      <c r="W2888" s="336"/>
      <c r="X2888" s="336"/>
      <c r="Y2888" s="336"/>
      <c r="Z2888" s="336"/>
      <c r="AA2888" s="336"/>
      <c r="AB2888" s="336"/>
      <c r="AC2888" s="336"/>
    </row>
    <row r="2889" spans="4:29">
      <c r="D2889" s="336"/>
      <c r="G2889" s="336"/>
      <c r="H2889" s="336"/>
      <c r="I2889" s="336"/>
      <c r="J2889" s="336"/>
      <c r="K2889" s="336"/>
      <c r="L2889" s="336"/>
      <c r="M2889" s="336"/>
      <c r="N2889" s="336"/>
      <c r="S2889" s="336"/>
      <c r="V2889" s="336"/>
      <c r="W2889" s="336"/>
      <c r="X2889" s="336"/>
      <c r="Y2889" s="336"/>
      <c r="Z2889" s="336"/>
      <c r="AA2889" s="336"/>
      <c r="AB2889" s="336"/>
      <c r="AC2889" s="336"/>
    </row>
    <row r="2890" spans="4:29">
      <c r="D2890" s="336"/>
      <c r="G2890" s="336"/>
      <c r="H2890" s="336"/>
      <c r="I2890" s="336"/>
      <c r="J2890" s="336"/>
      <c r="K2890" s="336"/>
      <c r="L2890" s="336"/>
      <c r="M2890" s="336"/>
      <c r="N2890" s="336"/>
      <c r="S2890" s="336"/>
      <c r="V2890" s="336"/>
      <c r="W2890" s="336"/>
      <c r="X2890" s="336"/>
      <c r="Y2890" s="336"/>
      <c r="Z2890" s="336"/>
      <c r="AA2890" s="336"/>
      <c r="AB2890" s="336"/>
      <c r="AC2890" s="336"/>
    </row>
    <row r="2891" spans="4:29">
      <c r="D2891" s="336"/>
      <c r="G2891" s="336"/>
      <c r="H2891" s="336"/>
      <c r="I2891" s="336"/>
      <c r="J2891" s="336"/>
      <c r="K2891" s="336"/>
      <c r="L2891" s="336"/>
      <c r="M2891" s="336"/>
      <c r="N2891" s="336"/>
      <c r="S2891" s="336"/>
      <c r="V2891" s="336"/>
      <c r="W2891" s="336"/>
      <c r="X2891" s="336"/>
      <c r="Y2891" s="336"/>
      <c r="Z2891" s="336"/>
      <c r="AA2891" s="336"/>
      <c r="AB2891" s="336"/>
      <c r="AC2891" s="336"/>
    </row>
    <row r="2892" spans="4:29">
      <c r="D2892" s="336"/>
      <c r="G2892" s="336"/>
      <c r="H2892" s="336"/>
      <c r="I2892" s="336"/>
      <c r="J2892" s="336"/>
      <c r="K2892" s="336"/>
      <c r="L2892" s="336"/>
      <c r="M2892" s="336"/>
      <c r="N2892" s="336"/>
      <c r="S2892" s="336"/>
      <c r="V2892" s="336"/>
      <c r="W2892" s="336"/>
      <c r="X2892" s="336"/>
      <c r="Y2892" s="336"/>
      <c r="Z2892" s="336"/>
      <c r="AA2892" s="336"/>
      <c r="AB2892" s="336"/>
      <c r="AC2892" s="336"/>
    </row>
    <row r="2893" spans="4:29">
      <c r="D2893" s="336"/>
      <c r="G2893" s="336"/>
      <c r="H2893" s="336"/>
      <c r="I2893" s="336"/>
      <c r="J2893" s="336"/>
      <c r="K2893" s="336"/>
      <c r="L2893" s="336"/>
      <c r="M2893" s="336"/>
      <c r="N2893" s="336"/>
      <c r="S2893" s="336"/>
      <c r="V2893" s="336"/>
      <c r="W2893" s="336"/>
      <c r="X2893" s="336"/>
      <c r="Y2893" s="336"/>
      <c r="Z2893" s="336"/>
      <c r="AA2893" s="336"/>
      <c r="AB2893" s="336"/>
      <c r="AC2893" s="336"/>
    </row>
    <row r="2894" spans="4:29">
      <c r="D2894" s="336"/>
      <c r="G2894" s="336"/>
      <c r="H2894" s="336"/>
      <c r="I2894" s="336"/>
      <c r="J2894" s="336"/>
      <c r="K2894" s="336"/>
      <c r="L2894" s="336"/>
      <c r="M2894" s="336"/>
      <c r="N2894" s="336"/>
      <c r="S2894" s="336"/>
      <c r="V2894" s="336"/>
      <c r="W2894" s="336"/>
      <c r="X2894" s="336"/>
      <c r="Y2894" s="336"/>
      <c r="Z2894" s="336"/>
      <c r="AA2894" s="336"/>
      <c r="AB2894" s="336"/>
      <c r="AC2894" s="336"/>
    </row>
    <row r="2895" spans="4:29">
      <c r="D2895" s="336"/>
      <c r="G2895" s="336"/>
      <c r="H2895" s="336"/>
      <c r="I2895" s="336"/>
      <c r="J2895" s="336"/>
      <c r="K2895" s="336"/>
      <c r="L2895" s="336"/>
      <c r="M2895" s="336"/>
      <c r="N2895" s="336"/>
      <c r="S2895" s="336"/>
      <c r="V2895" s="336"/>
      <c r="W2895" s="336"/>
      <c r="X2895" s="336"/>
      <c r="Y2895" s="336"/>
      <c r="Z2895" s="336"/>
      <c r="AA2895" s="336"/>
      <c r="AB2895" s="336"/>
      <c r="AC2895" s="336"/>
    </row>
    <row r="2896" spans="4:29">
      <c r="D2896" s="336"/>
      <c r="G2896" s="336"/>
      <c r="H2896" s="336"/>
      <c r="I2896" s="336"/>
      <c r="J2896" s="336"/>
      <c r="K2896" s="336"/>
      <c r="L2896" s="336"/>
      <c r="M2896" s="336"/>
      <c r="N2896" s="336"/>
      <c r="S2896" s="336"/>
      <c r="V2896" s="336"/>
      <c r="W2896" s="336"/>
      <c r="X2896" s="336"/>
      <c r="Y2896" s="336"/>
      <c r="Z2896" s="336"/>
      <c r="AA2896" s="336"/>
      <c r="AB2896" s="336"/>
      <c r="AC2896" s="336"/>
    </row>
    <row r="2897" spans="4:29">
      <c r="D2897" s="336"/>
      <c r="G2897" s="336"/>
      <c r="H2897" s="336"/>
      <c r="I2897" s="336"/>
      <c r="J2897" s="336"/>
      <c r="K2897" s="336"/>
      <c r="L2897" s="336"/>
      <c r="M2897" s="336"/>
      <c r="N2897" s="336"/>
      <c r="S2897" s="336"/>
      <c r="V2897" s="336"/>
      <c r="W2897" s="336"/>
      <c r="X2897" s="336"/>
      <c r="Y2897" s="336"/>
      <c r="Z2897" s="336"/>
      <c r="AA2897" s="336"/>
      <c r="AB2897" s="336"/>
      <c r="AC2897" s="336"/>
    </row>
    <row r="2898" spans="4:29">
      <c r="D2898" s="336"/>
      <c r="G2898" s="336"/>
      <c r="H2898" s="336"/>
      <c r="I2898" s="336"/>
      <c r="J2898" s="336"/>
      <c r="K2898" s="336"/>
      <c r="L2898" s="336"/>
      <c r="M2898" s="336"/>
      <c r="N2898" s="336"/>
      <c r="S2898" s="336"/>
      <c r="V2898" s="336"/>
      <c r="W2898" s="336"/>
      <c r="X2898" s="336"/>
      <c r="Y2898" s="336"/>
      <c r="Z2898" s="336"/>
      <c r="AA2898" s="336"/>
      <c r="AB2898" s="336"/>
      <c r="AC2898" s="336"/>
    </row>
    <row r="2899" spans="4:29">
      <c r="D2899" s="336"/>
      <c r="G2899" s="336"/>
      <c r="H2899" s="336"/>
      <c r="I2899" s="336"/>
      <c r="J2899" s="336"/>
      <c r="K2899" s="336"/>
      <c r="L2899" s="336"/>
      <c r="M2899" s="336"/>
      <c r="N2899" s="336"/>
      <c r="S2899" s="336"/>
      <c r="V2899" s="336"/>
      <c r="W2899" s="336"/>
      <c r="X2899" s="336"/>
      <c r="Y2899" s="336"/>
      <c r="Z2899" s="336"/>
      <c r="AA2899" s="336"/>
      <c r="AB2899" s="336"/>
      <c r="AC2899" s="336"/>
    </row>
    <row r="2900" spans="4:29">
      <c r="D2900" s="336"/>
      <c r="G2900" s="336"/>
      <c r="H2900" s="336"/>
      <c r="I2900" s="336"/>
      <c r="J2900" s="336"/>
      <c r="K2900" s="336"/>
      <c r="L2900" s="336"/>
      <c r="M2900" s="336"/>
      <c r="N2900" s="336"/>
      <c r="S2900" s="336"/>
      <c r="V2900" s="336"/>
      <c r="W2900" s="336"/>
      <c r="X2900" s="336"/>
      <c r="Y2900" s="336"/>
      <c r="Z2900" s="336"/>
      <c r="AA2900" s="336"/>
      <c r="AB2900" s="336"/>
      <c r="AC2900" s="336"/>
    </row>
    <row r="2901" spans="4:29">
      <c r="D2901" s="336"/>
      <c r="G2901" s="336"/>
      <c r="H2901" s="336"/>
      <c r="I2901" s="336"/>
      <c r="J2901" s="336"/>
      <c r="K2901" s="336"/>
      <c r="L2901" s="336"/>
      <c r="M2901" s="336"/>
      <c r="N2901" s="336"/>
      <c r="S2901" s="336"/>
      <c r="V2901" s="336"/>
      <c r="W2901" s="336"/>
      <c r="X2901" s="336"/>
      <c r="Y2901" s="336"/>
      <c r="Z2901" s="336"/>
      <c r="AA2901" s="336"/>
      <c r="AB2901" s="336"/>
      <c r="AC2901" s="336"/>
    </row>
    <row r="2902" spans="4:29">
      <c r="D2902" s="336"/>
      <c r="G2902" s="336"/>
      <c r="H2902" s="336"/>
      <c r="I2902" s="336"/>
      <c r="J2902" s="336"/>
      <c r="K2902" s="336"/>
      <c r="L2902" s="336"/>
      <c r="M2902" s="336"/>
      <c r="N2902" s="336"/>
      <c r="S2902" s="336"/>
      <c r="V2902" s="336"/>
      <c r="W2902" s="336"/>
      <c r="X2902" s="336"/>
      <c r="Y2902" s="336"/>
      <c r="Z2902" s="336"/>
      <c r="AA2902" s="336"/>
      <c r="AB2902" s="336"/>
      <c r="AC2902" s="336"/>
    </row>
    <row r="2903" spans="4:29">
      <c r="D2903" s="336"/>
      <c r="G2903" s="336"/>
      <c r="H2903" s="336"/>
      <c r="I2903" s="336"/>
      <c r="J2903" s="336"/>
      <c r="K2903" s="336"/>
      <c r="L2903" s="336"/>
      <c r="M2903" s="336"/>
      <c r="N2903" s="336"/>
      <c r="S2903" s="336"/>
      <c r="V2903" s="336"/>
      <c r="W2903" s="336"/>
      <c r="X2903" s="336"/>
      <c r="Y2903" s="336"/>
      <c r="Z2903" s="336"/>
      <c r="AA2903" s="336"/>
      <c r="AB2903" s="336"/>
      <c r="AC2903" s="336"/>
    </row>
    <row r="2904" spans="4:29">
      <c r="D2904" s="336"/>
      <c r="G2904" s="336"/>
      <c r="H2904" s="336"/>
      <c r="I2904" s="336"/>
      <c r="J2904" s="336"/>
      <c r="K2904" s="336"/>
      <c r="L2904" s="336"/>
      <c r="M2904" s="336"/>
      <c r="N2904" s="336"/>
      <c r="S2904" s="336"/>
      <c r="V2904" s="336"/>
      <c r="W2904" s="336"/>
      <c r="X2904" s="336"/>
      <c r="Y2904" s="336"/>
      <c r="Z2904" s="336"/>
      <c r="AA2904" s="336"/>
      <c r="AB2904" s="336"/>
      <c r="AC2904" s="336"/>
    </row>
    <row r="2905" spans="4:29">
      <c r="D2905" s="336"/>
      <c r="G2905" s="336"/>
      <c r="H2905" s="336"/>
      <c r="I2905" s="336"/>
      <c r="J2905" s="336"/>
      <c r="K2905" s="336"/>
      <c r="L2905" s="336"/>
      <c r="M2905" s="336"/>
      <c r="N2905" s="336"/>
      <c r="S2905" s="336"/>
      <c r="V2905" s="336"/>
      <c r="W2905" s="336"/>
      <c r="X2905" s="336"/>
      <c r="Y2905" s="336"/>
      <c r="Z2905" s="336"/>
      <c r="AA2905" s="336"/>
      <c r="AB2905" s="336"/>
      <c r="AC2905" s="336"/>
    </row>
    <row r="2906" spans="4:29">
      <c r="D2906" s="336"/>
      <c r="G2906" s="336"/>
      <c r="H2906" s="336"/>
      <c r="I2906" s="336"/>
      <c r="J2906" s="336"/>
      <c r="K2906" s="336"/>
      <c r="L2906" s="336"/>
      <c r="M2906" s="336"/>
      <c r="N2906" s="336"/>
      <c r="S2906" s="336"/>
      <c r="V2906" s="336"/>
      <c r="W2906" s="336"/>
      <c r="X2906" s="336"/>
      <c r="Y2906" s="336"/>
      <c r="Z2906" s="336"/>
      <c r="AA2906" s="336"/>
      <c r="AB2906" s="336"/>
      <c r="AC2906" s="336"/>
    </row>
    <row r="2907" spans="4:29">
      <c r="D2907" s="336"/>
      <c r="G2907" s="336"/>
      <c r="H2907" s="336"/>
      <c r="I2907" s="336"/>
      <c r="J2907" s="336"/>
      <c r="K2907" s="336"/>
      <c r="L2907" s="336"/>
      <c r="M2907" s="336"/>
      <c r="N2907" s="336"/>
      <c r="S2907" s="336"/>
      <c r="V2907" s="336"/>
      <c r="W2907" s="336"/>
      <c r="X2907" s="336"/>
      <c r="Y2907" s="336"/>
      <c r="Z2907" s="336"/>
      <c r="AA2907" s="336"/>
      <c r="AB2907" s="336"/>
      <c r="AC2907" s="336"/>
    </row>
    <row r="2908" spans="4:29">
      <c r="D2908" s="336"/>
      <c r="G2908" s="336"/>
      <c r="H2908" s="336"/>
      <c r="I2908" s="336"/>
      <c r="J2908" s="336"/>
      <c r="K2908" s="336"/>
      <c r="L2908" s="336"/>
      <c r="M2908" s="336"/>
      <c r="N2908" s="336"/>
      <c r="S2908" s="336"/>
      <c r="V2908" s="336"/>
      <c r="W2908" s="336"/>
      <c r="X2908" s="336"/>
      <c r="Y2908" s="336"/>
      <c r="Z2908" s="336"/>
      <c r="AA2908" s="336"/>
      <c r="AB2908" s="336"/>
      <c r="AC2908" s="336"/>
    </row>
    <row r="2909" spans="4:29">
      <c r="D2909" s="336"/>
      <c r="G2909" s="336"/>
      <c r="H2909" s="336"/>
      <c r="I2909" s="336"/>
      <c r="J2909" s="336"/>
      <c r="K2909" s="336"/>
      <c r="L2909" s="336"/>
      <c r="M2909" s="336"/>
      <c r="N2909" s="336"/>
      <c r="S2909" s="336"/>
      <c r="V2909" s="336"/>
      <c r="W2909" s="336"/>
      <c r="X2909" s="336"/>
      <c r="Y2909" s="336"/>
      <c r="Z2909" s="336"/>
      <c r="AA2909" s="336"/>
      <c r="AB2909" s="336"/>
      <c r="AC2909" s="336"/>
    </row>
    <row r="2910" spans="4:29">
      <c r="D2910" s="336"/>
      <c r="G2910" s="336"/>
      <c r="H2910" s="336"/>
      <c r="I2910" s="336"/>
      <c r="J2910" s="336"/>
      <c r="K2910" s="336"/>
      <c r="L2910" s="336"/>
      <c r="M2910" s="336"/>
      <c r="N2910" s="336"/>
      <c r="S2910" s="336"/>
      <c r="V2910" s="336"/>
      <c r="W2910" s="336"/>
      <c r="X2910" s="336"/>
      <c r="Y2910" s="336"/>
      <c r="Z2910" s="336"/>
      <c r="AA2910" s="336"/>
      <c r="AB2910" s="336"/>
      <c r="AC2910" s="336"/>
    </row>
    <row r="2911" spans="4:29">
      <c r="D2911" s="336"/>
      <c r="G2911" s="336"/>
      <c r="H2911" s="336"/>
      <c r="I2911" s="336"/>
      <c r="J2911" s="336"/>
      <c r="K2911" s="336"/>
      <c r="L2911" s="336"/>
      <c r="M2911" s="336"/>
      <c r="N2911" s="336"/>
      <c r="S2911" s="336"/>
      <c r="V2911" s="336"/>
      <c r="W2911" s="336"/>
      <c r="X2911" s="336"/>
      <c r="Y2911" s="336"/>
      <c r="Z2911" s="336"/>
      <c r="AA2911" s="336"/>
      <c r="AB2911" s="336"/>
      <c r="AC2911" s="336"/>
    </row>
    <row r="2912" spans="4:29">
      <c r="D2912" s="336"/>
      <c r="G2912" s="336"/>
      <c r="H2912" s="336"/>
      <c r="I2912" s="336"/>
      <c r="J2912" s="336"/>
      <c r="K2912" s="336"/>
      <c r="L2912" s="336"/>
      <c r="M2912" s="336"/>
      <c r="N2912" s="336"/>
      <c r="S2912" s="336"/>
      <c r="V2912" s="336"/>
      <c r="W2912" s="336"/>
      <c r="X2912" s="336"/>
      <c r="Y2912" s="336"/>
      <c r="Z2912" s="336"/>
      <c r="AA2912" s="336"/>
      <c r="AB2912" s="336"/>
      <c r="AC2912" s="336"/>
    </row>
    <row r="2913" spans="4:29">
      <c r="D2913" s="336"/>
      <c r="G2913" s="336"/>
      <c r="H2913" s="336"/>
      <c r="I2913" s="336"/>
      <c r="J2913" s="336"/>
      <c r="K2913" s="336"/>
      <c r="L2913" s="336"/>
      <c r="M2913" s="336"/>
      <c r="N2913" s="336"/>
      <c r="S2913" s="336"/>
      <c r="V2913" s="336"/>
      <c r="W2913" s="336"/>
      <c r="X2913" s="336"/>
      <c r="Y2913" s="336"/>
      <c r="Z2913" s="336"/>
      <c r="AA2913" s="336"/>
      <c r="AB2913" s="336"/>
      <c r="AC2913" s="336"/>
    </row>
    <row r="2914" spans="4:29">
      <c r="D2914" s="336"/>
      <c r="G2914" s="336"/>
      <c r="H2914" s="336"/>
      <c r="I2914" s="336"/>
      <c r="J2914" s="336"/>
      <c r="K2914" s="336"/>
      <c r="L2914" s="336"/>
      <c r="M2914" s="336"/>
      <c r="N2914" s="336"/>
      <c r="S2914" s="336"/>
      <c r="V2914" s="336"/>
      <c r="W2914" s="336"/>
      <c r="X2914" s="336"/>
      <c r="Y2914" s="336"/>
      <c r="Z2914" s="336"/>
      <c r="AA2914" s="336"/>
      <c r="AB2914" s="336"/>
      <c r="AC2914" s="336"/>
    </row>
    <row r="2915" spans="4:29">
      <c r="D2915" s="336"/>
      <c r="G2915" s="336"/>
      <c r="H2915" s="336"/>
      <c r="I2915" s="336"/>
      <c r="J2915" s="336"/>
      <c r="K2915" s="336"/>
      <c r="L2915" s="336"/>
      <c r="M2915" s="336"/>
      <c r="N2915" s="336"/>
      <c r="S2915" s="336"/>
      <c r="V2915" s="336"/>
      <c r="W2915" s="336"/>
      <c r="X2915" s="336"/>
      <c r="Y2915" s="336"/>
      <c r="Z2915" s="336"/>
      <c r="AA2915" s="336"/>
      <c r="AB2915" s="336"/>
      <c r="AC2915" s="336"/>
    </row>
    <row r="2916" spans="4:29">
      <c r="D2916" s="336"/>
      <c r="G2916" s="336"/>
      <c r="H2916" s="336"/>
      <c r="I2916" s="336"/>
      <c r="J2916" s="336"/>
      <c r="K2916" s="336"/>
      <c r="L2916" s="336"/>
      <c r="M2916" s="336"/>
      <c r="N2916" s="336"/>
      <c r="S2916" s="336"/>
      <c r="V2916" s="336"/>
      <c r="W2916" s="336"/>
      <c r="X2916" s="336"/>
      <c r="Y2916" s="336"/>
      <c r="Z2916" s="336"/>
      <c r="AA2916" s="336"/>
      <c r="AB2916" s="336"/>
      <c r="AC2916" s="336"/>
    </row>
    <row r="2917" spans="4:29">
      <c r="D2917" s="336"/>
      <c r="G2917" s="336"/>
      <c r="H2917" s="336"/>
      <c r="I2917" s="336"/>
      <c r="J2917" s="336"/>
      <c r="K2917" s="336"/>
      <c r="L2917" s="336"/>
      <c r="M2917" s="336"/>
      <c r="N2917" s="336"/>
      <c r="S2917" s="336"/>
      <c r="V2917" s="336"/>
      <c r="W2917" s="336"/>
      <c r="X2917" s="336"/>
      <c r="Y2917" s="336"/>
      <c r="Z2917" s="336"/>
      <c r="AA2917" s="336"/>
      <c r="AB2917" s="336"/>
      <c r="AC2917" s="336"/>
    </row>
    <row r="2918" spans="4:29">
      <c r="D2918" s="336"/>
      <c r="G2918" s="336"/>
      <c r="H2918" s="336"/>
      <c r="I2918" s="336"/>
      <c r="J2918" s="336"/>
      <c r="K2918" s="336"/>
      <c r="L2918" s="336"/>
      <c r="M2918" s="336"/>
      <c r="N2918" s="336"/>
      <c r="S2918" s="336"/>
      <c r="V2918" s="336"/>
      <c r="W2918" s="336"/>
      <c r="X2918" s="336"/>
      <c r="Y2918" s="336"/>
      <c r="Z2918" s="336"/>
      <c r="AA2918" s="336"/>
      <c r="AB2918" s="336"/>
      <c r="AC2918" s="336"/>
    </row>
    <row r="2919" spans="4:29">
      <c r="D2919" s="336"/>
      <c r="G2919" s="336"/>
      <c r="H2919" s="336"/>
      <c r="I2919" s="336"/>
      <c r="J2919" s="336"/>
      <c r="K2919" s="336"/>
      <c r="L2919" s="336"/>
      <c r="M2919" s="336"/>
      <c r="N2919" s="336"/>
      <c r="S2919" s="336"/>
      <c r="V2919" s="336"/>
      <c r="W2919" s="336"/>
      <c r="X2919" s="336"/>
      <c r="Y2919" s="336"/>
      <c r="Z2919" s="336"/>
      <c r="AA2919" s="336"/>
      <c r="AB2919" s="336"/>
      <c r="AC2919" s="336"/>
    </row>
    <row r="2920" spans="4:29">
      <c r="D2920" s="336"/>
      <c r="G2920" s="336"/>
      <c r="H2920" s="336"/>
      <c r="I2920" s="336"/>
      <c r="J2920" s="336"/>
      <c r="K2920" s="336"/>
      <c r="L2920" s="336"/>
      <c r="M2920" s="336"/>
      <c r="N2920" s="336"/>
      <c r="S2920" s="336"/>
      <c r="V2920" s="336"/>
      <c r="W2920" s="336"/>
      <c r="X2920" s="336"/>
      <c r="Y2920" s="336"/>
      <c r="Z2920" s="336"/>
      <c r="AA2920" s="336"/>
      <c r="AB2920" s="336"/>
      <c r="AC2920" s="336"/>
    </row>
    <row r="2921" spans="4:29">
      <c r="D2921" s="336"/>
      <c r="G2921" s="336"/>
      <c r="H2921" s="336"/>
      <c r="I2921" s="336"/>
      <c r="J2921" s="336"/>
      <c r="K2921" s="336"/>
      <c r="L2921" s="336"/>
      <c r="M2921" s="336"/>
      <c r="N2921" s="336"/>
      <c r="S2921" s="336"/>
      <c r="V2921" s="336"/>
      <c r="W2921" s="336"/>
      <c r="X2921" s="336"/>
      <c r="Y2921" s="336"/>
      <c r="Z2921" s="336"/>
      <c r="AA2921" s="336"/>
      <c r="AB2921" s="336"/>
      <c r="AC2921" s="336"/>
    </row>
    <row r="2922" spans="4:29">
      <c r="D2922" s="336"/>
      <c r="G2922" s="336"/>
      <c r="H2922" s="336"/>
      <c r="I2922" s="336"/>
      <c r="J2922" s="336"/>
      <c r="K2922" s="336"/>
      <c r="L2922" s="336"/>
      <c r="M2922" s="336"/>
      <c r="N2922" s="336"/>
      <c r="S2922" s="336"/>
      <c r="V2922" s="336"/>
      <c r="W2922" s="336"/>
      <c r="X2922" s="336"/>
      <c r="Y2922" s="336"/>
      <c r="Z2922" s="336"/>
      <c r="AA2922" s="336"/>
      <c r="AB2922" s="336"/>
      <c r="AC2922" s="336"/>
    </row>
    <row r="2923" spans="4:29">
      <c r="D2923" s="336"/>
      <c r="G2923" s="336"/>
      <c r="H2923" s="336"/>
      <c r="I2923" s="336"/>
      <c r="J2923" s="336"/>
      <c r="K2923" s="336"/>
      <c r="L2923" s="336"/>
      <c r="M2923" s="336"/>
      <c r="N2923" s="336"/>
      <c r="S2923" s="336"/>
      <c r="V2923" s="336"/>
      <c r="W2923" s="336"/>
      <c r="X2923" s="336"/>
      <c r="Y2923" s="336"/>
      <c r="Z2923" s="336"/>
      <c r="AA2923" s="336"/>
      <c r="AB2923" s="336"/>
      <c r="AC2923" s="336"/>
    </row>
    <row r="2924" spans="4:29">
      <c r="D2924" s="336"/>
      <c r="G2924" s="336"/>
      <c r="H2924" s="336"/>
      <c r="I2924" s="336"/>
      <c r="J2924" s="336"/>
      <c r="K2924" s="336"/>
      <c r="L2924" s="336"/>
      <c r="M2924" s="336"/>
      <c r="N2924" s="336"/>
      <c r="S2924" s="336"/>
      <c r="V2924" s="336"/>
      <c r="W2924" s="336"/>
      <c r="X2924" s="336"/>
      <c r="Y2924" s="336"/>
      <c r="Z2924" s="336"/>
      <c r="AA2924" s="336"/>
      <c r="AB2924" s="336"/>
      <c r="AC2924" s="336"/>
    </row>
    <row r="2925" spans="4:29">
      <c r="D2925" s="336"/>
      <c r="G2925" s="336"/>
      <c r="H2925" s="336"/>
      <c r="I2925" s="336"/>
      <c r="J2925" s="336"/>
      <c r="K2925" s="336"/>
      <c r="L2925" s="336"/>
      <c r="M2925" s="336"/>
      <c r="N2925" s="336"/>
      <c r="S2925" s="336"/>
      <c r="V2925" s="336"/>
      <c r="W2925" s="336"/>
      <c r="X2925" s="336"/>
      <c r="Y2925" s="336"/>
      <c r="Z2925" s="336"/>
      <c r="AA2925" s="336"/>
      <c r="AB2925" s="336"/>
      <c r="AC2925" s="336"/>
    </row>
    <row r="2926" spans="4:29">
      <c r="D2926" s="336"/>
      <c r="G2926" s="336"/>
      <c r="H2926" s="336"/>
      <c r="I2926" s="336"/>
      <c r="J2926" s="336"/>
      <c r="K2926" s="336"/>
      <c r="L2926" s="336"/>
      <c r="M2926" s="336"/>
      <c r="N2926" s="336"/>
      <c r="S2926" s="336"/>
      <c r="V2926" s="336"/>
      <c r="W2926" s="336"/>
      <c r="X2926" s="336"/>
      <c r="Y2926" s="336"/>
      <c r="Z2926" s="336"/>
      <c r="AA2926" s="336"/>
      <c r="AB2926" s="336"/>
      <c r="AC2926" s="336"/>
    </row>
    <row r="2927" spans="4:29">
      <c r="D2927" s="336"/>
      <c r="G2927" s="336"/>
      <c r="H2927" s="336"/>
      <c r="I2927" s="336"/>
      <c r="J2927" s="336"/>
      <c r="K2927" s="336"/>
      <c r="L2927" s="336"/>
      <c r="M2927" s="336"/>
      <c r="N2927" s="336"/>
      <c r="S2927" s="336"/>
      <c r="V2927" s="336"/>
      <c r="W2927" s="336"/>
      <c r="X2927" s="336"/>
      <c r="Y2927" s="336"/>
      <c r="Z2927" s="336"/>
      <c r="AA2927" s="336"/>
      <c r="AB2927" s="336"/>
      <c r="AC2927" s="336"/>
    </row>
    <row r="2928" spans="4:29">
      <c r="D2928" s="336"/>
      <c r="G2928" s="336"/>
      <c r="H2928" s="336"/>
      <c r="I2928" s="336"/>
      <c r="J2928" s="336"/>
      <c r="K2928" s="336"/>
      <c r="L2928" s="336"/>
      <c r="M2928" s="336"/>
      <c r="N2928" s="336"/>
      <c r="S2928" s="336"/>
      <c r="V2928" s="336"/>
      <c r="W2928" s="336"/>
      <c r="X2928" s="336"/>
      <c r="Y2928" s="336"/>
      <c r="Z2928" s="336"/>
      <c r="AA2928" s="336"/>
      <c r="AB2928" s="336"/>
      <c r="AC2928" s="336"/>
    </row>
    <row r="2929" spans="4:29">
      <c r="D2929" s="336"/>
      <c r="G2929" s="336"/>
      <c r="H2929" s="336"/>
      <c r="I2929" s="336"/>
      <c r="J2929" s="336"/>
      <c r="K2929" s="336"/>
      <c r="L2929" s="336"/>
      <c r="M2929" s="336"/>
      <c r="N2929" s="336"/>
      <c r="S2929" s="336"/>
      <c r="V2929" s="336"/>
      <c r="W2929" s="336"/>
      <c r="X2929" s="336"/>
      <c r="Y2929" s="336"/>
      <c r="Z2929" s="336"/>
      <c r="AA2929" s="336"/>
      <c r="AB2929" s="336"/>
      <c r="AC2929" s="336"/>
    </row>
    <row r="2930" spans="4:29">
      <c r="D2930" s="336"/>
      <c r="G2930" s="336"/>
      <c r="H2930" s="336"/>
      <c r="I2930" s="336"/>
      <c r="J2930" s="336"/>
      <c r="K2930" s="336"/>
      <c r="L2930" s="336"/>
      <c r="M2930" s="336"/>
      <c r="N2930" s="336"/>
      <c r="S2930" s="336"/>
      <c r="V2930" s="336"/>
      <c r="W2930" s="336"/>
      <c r="X2930" s="336"/>
      <c r="Y2930" s="336"/>
      <c r="Z2930" s="336"/>
      <c r="AA2930" s="336"/>
      <c r="AB2930" s="336"/>
      <c r="AC2930" s="336"/>
    </row>
    <row r="2931" spans="4:29">
      <c r="D2931" s="336"/>
      <c r="G2931" s="336"/>
      <c r="H2931" s="336"/>
      <c r="I2931" s="336"/>
      <c r="J2931" s="336"/>
      <c r="K2931" s="336"/>
      <c r="L2931" s="336"/>
      <c r="M2931" s="336"/>
      <c r="N2931" s="336"/>
      <c r="S2931" s="336"/>
      <c r="V2931" s="336"/>
      <c r="W2931" s="336"/>
      <c r="X2931" s="336"/>
      <c r="Y2931" s="336"/>
      <c r="Z2931" s="336"/>
      <c r="AA2931" s="336"/>
      <c r="AB2931" s="336"/>
      <c r="AC2931" s="336"/>
    </row>
    <row r="2932" spans="4:29">
      <c r="D2932" s="336"/>
      <c r="G2932" s="336"/>
      <c r="H2932" s="336"/>
      <c r="I2932" s="336"/>
      <c r="J2932" s="336"/>
      <c r="K2932" s="336"/>
      <c r="L2932" s="336"/>
      <c r="M2932" s="336"/>
      <c r="N2932" s="336"/>
      <c r="S2932" s="336"/>
      <c r="V2932" s="336"/>
      <c r="W2932" s="336"/>
      <c r="X2932" s="336"/>
      <c r="Y2932" s="336"/>
      <c r="Z2932" s="336"/>
      <c r="AA2932" s="336"/>
      <c r="AB2932" s="336"/>
      <c r="AC2932" s="336"/>
    </row>
    <row r="2933" spans="4:29">
      <c r="D2933" s="336"/>
      <c r="G2933" s="336"/>
      <c r="H2933" s="336"/>
      <c r="I2933" s="336"/>
      <c r="J2933" s="336"/>
      <c r="K2933" s="336"/>
      <c r="L2933" s="336"/>
      <c r="M2933" s="336"/>
      <c r="N2933" s="336"/>
      <c r="S2933" s="336"/>
      <c r="V2933" s="336"/>
      <c r="W2933" s="336"/>
      <c r="X2933" s="336"/>
      <c r="Y2933" s="336"/>
      <c r="Z2933" s="336"/>
      <c r="AA2933" s="336"/>
      <c r="AB2933" s="336"/>
      <c r="AC2933" s="336"/>
    </row>
    <row r="2934" spans="4:29">
      <c r="D2934" s="336"/>
      <c r="G2934" s="336"/>
      <c r="H2934" s="336"/>
      <c r="I2934" s="336"/>
      <c r="J2934" s="336"/>
      <c r="K2934" s="336"/>
      <c r="L2934" s="336"/>
      <c r="M2934" s="336"/>
      <c r="N2934" s="336"/>
      <c r="S2934" s="336"/>
      <c r="V2934" s="336"/>
      <c r="W2934" s="336"/>
      <c r="X2934" s="336"/>
      <c r="Y2934" s="336"/>
      <c r="Z2934" s="336"/>
      <c r="AA2934" s="336"/>
      <c r="AB2934" s="336"/>
      <c r="AC2934" s="336"/>
    </row>
    <row r="2935" spans="4:29">
      <c r="D2935" s="336"/>
      <c r="G2935" s="336"/>
      <c r="H2935" s="336"/>
      <c r="I2935" s="336"/>
      <c r="J2935" s="336"/>
      <c r="K2935" s="336"/>
      <c r="L2935" s="336"/>
      <c r="M2935" s="336"/>
      <c r="N2935" s="336"/>
      <c r="S2935" s="336"/>
      <c r="V2935" s="336"/>
      <c r="W2935" s="336"/>
      <c r="X2935" s="336"/>
      <c r="Y2935" s="336"/>
      <c r="Z2935" s="336"/>
      <c r="AA2935" s="336"/>
      <c r="AB2935" s="336"/>
      <c r="AC2935" s="336"/>
    </row>
    <row r="2936" spans="4:29">
      <c r="D2936" s="336"/>
      <c r="G2936" s="336"/>
      <c r="H2936" s="336"/>
      <c r="I2936" s="336"/>
      <c r="J2936" s="336"/>
      <c r="K2936" s="336"/>
      <c r="L2936" s="336"/>
      <c r="M2936" s="336"/>
      <c r="N2936" s="336"/>
      <c r="S2936" s="336"/>
      <c r="V2936" s="336"/>
      <c r="W2936" s="336"/>
      <c r="X2936" s="336"/>
      <c r="Y2936" s="336"/>
      <c r="Z2936" s="336"/>
      <c r="AA2936" s="336"/>
      <c r="AB2936" s="336"/>
      <c r="AC2936" s="336"/>
    </row>
    <row r="2937" spans="4:29">
      <c r="D2937" s="336"/>
      <c r="G2937" s="336"/>
      <c r="H2937" s="336"/>
      <c r="I2937" s="336"/>
      <c r="J2937" s="336"/>
      <c r="K2937" s="336"/>
      <c r="L2937" s="336"/>
      <c r="M2937" s="336"/>
      <c r="N2937" s="336"/>
      <c r="S2937" s="336"/>
      <c r="V2937" s="336"/>
      <c r="W2937" s="336"/>
      <c r="X2937" s="336"/>
      <c r="Y2937" s="336"/>
      <c r="Z2937" s="336"/>
      <c r="AA2937" s="336"/>
      <c r="AB2937" s="336"/>
      <c r="AC2937" s="336"/>
    </row>
    <row r="2938" spans="4:29">
      <c r="D2938" s="336"/>
      <c r="G2938" s="336"/>
      <c r="H2938" s="336"/>
      <c r="I2938" s="336"/>
      <c r="J2938" s="336"/>
      <c r="K2938" s="336"/>
      <c r="L2938" s="336"/>
      <c r="M2938" s="336"/>
      <c r="N2938" s="336"/>
      <c r="S2938" s="336"/>
      <c r="V2938" s="336"/>
      <c r="W2938" s="336"/>
      <c r="X2938" s="336"/>
      <c r="Y2938" s="336"/>
      <c r="Z2938" s="336"/>
      <c r="AA2938" s="336"/>
      <c r="AB2938" s="336"/>
      <c r="AC2938" s="336"/>
    </row>
    <row r="2939" spans="4:29">
      <c r="D2939" s="336"/>
      <c r="G2939" s="336"/>
      <c r="H2939" s="336"/>
      <c r="I2939" s="336"/>
      <c r="J2939" s="336"/>
      <c r="K2939" s="336"/>
      <c r="L2939" s="336"/>
      <c r="M2939" s="336"/>
      <c r="N2939" s="336"/>
      <c r="S2939" s="336"/>
      <c r="V2939" s="336"/>
      <c r="W2939" s="336"/>
      <c r="X2939" s="336"/>
      <c r="Y2939" s="336"/>
      <c r="Z2939" s="336"/>
      <c r="AA2939" s="336"/>
      <c r="AB2939" s="336"/>
      <c r="AC2939" s="336"/>
    </row>
    <row r="2940" spans="4:29">
      <c r="D2940" s="336"/>
      <c r="G2940" s="336"/>
      <c r="H2940" s="336"/>
      <c r="I2940" s="336"/>
      <c r="J2940" s="336"/>
      <c r="K2940" s="336"/>
      <c r="L2940" s="336"/>
      <c r="M2940" s="336"/>
      <c r="N2940" s="336"/>
      <c r="S2940" s="336"/>
      <c r="V2940" s="336"/>
      <c r="W2940" s="336"/>
      <c r="X2940" s="336"/>
      <c r="Y2940" s="336"/>
      <c r="Z2940" s="336"/>
      <c r="AA2940" s="336"/>
      <c r="AB2940" s="336"/>
      <c r="AC2940" s="336"/>
    </row>
    <row r="2941" spans="4:29">
      <c r="D2941" s="336"/>
      <c r="G2941" s="336"/>
      <c r="H2941" s="336"/>
      <c r="I2941" s="336"/>
      <c r="J2941" s="336"/>
      <c r="K2941" s="336"/>
      <c r="L2941" s="336"/>
      <c r="M2941" s="336"/>
      <c r="N2941" s="336"/>
      <c r="S2941" s="336"/>
      <c r="V2941" s="336"/>
      <c r="W2941" s="336"/>
      <c r="X2941" s="336"/>
      <c r="Y2941" s="336"/>
      <c r="Z2941" s="336"/>
      <c r="AA2941" s="336"/>
      <c r="AB2941" s="336"/>
      <c r="AC2941" s="336"/>
    </row>
    <row r="2942" spans="4:29">
      <c r="D2942" s="336"/>
      <c r="G2942" s="336"/>
      <c r="H2942" s="336"/>
      <c r="I2942" s="336"/>
      <c r="J2942" s="336"/>
      <c r="K2942" s="336"/>
      <c r="L2942" s="336"/>
      <c r="M2942" s="336"/>
      <c r="N2942" s="336"/>
      <c r="S2942" s="336"/>
      <c r="V2942" s="336"/>
      <c r="W2942" s="336"/>
      <c r="X2942" s="336"/>
      <c r="Y2942" s="336"/>
      <c r="Z2942" s="336"/>
      <c r="AA2942" s="336"/>
      <c r="AB2942" s="336"/>
      <c r="AC2942" s="336"/>
    </row>
    <row r="2943" spans="4:29">
      <c r="D2943" s="336"/>
      <c r="G2943" s="336"/>
      <c r="H2943" s="336"/>
      <c r="I2943" s="336"/>
      <c r="J2943" s="336"/>
      <c r="K2943" s="336"/>
      <c r="L2943" s="336"/>
      <c r="M2943" s="336"/>
      <c r="N2943" s="336"/>
      <c r="S2943" s="336"/>
      <c r="V2943" s="336"/>
      <c r="W2943" s="336"/>
      <c r="X2943" s="336"/>
      <c r="Y2943" s="336"/>
      <c r="Z2943" s="336"/>
      <c r="AA2943" s="336"/>
      <c r="AB2943" s="336"/>
      <c r="AC2943" s="336"/>
    </row>
    <row r="2944" spans="4:29">
      <c r="D2944" s="336"/>
      <c r="G2944" s="336"/>
      <c r="H2944" s="336"/>
      <c r="I2944" s="336"/>
      <c r="J2944" s="336"/>
      <c r="K2944" s="336"/>
      <c r="L2944" s="336"/>
      <c r="M2944" s="336"/>
      <c r="N2944" s="336"/>
      <c r="S2944" s="336"/>
      <c r="V2944" s="336"/>
      <c r="W2944" s="336"/>
      <c r="X2944" s="336"/>
      <c r="Y2944" s="336"/>
      <c r="Z2944" s="336"/>
      <c r="AA2944" s="336"/>
      <c r="AB2944" s="336"/>
      <c r="AC2944" s="336"/>
    </row>
    <row r="2945" spans="4:29">
      <c r="D2945" s="336"/>
      <c r="G2945" s="336"/>
      <c r="H2945" s="336"/>
      <c r="I2945" s="336"/>
      <c r="J2945" s="336"/>
      <c r="K2945" s="336"/>
      <c r="L2945" s="336"/>
      <c r="M2945" s="336"/>
      <c r="N2945" s="336"/>
      <c r="S2945" s="336"/>
      <c r="V2945" s="336"/>
      <c r="W2945" s="336"/>
      <c r="X2945" s="336"/>
      <c r="Y2945" s="336"/>
      <c r="Z2945" s="336"/>
      <c r="AA2945" s="336"/>
      <c r="AB2945" s="336"/>
      <c r="AC2945" s="336"/>
    </row>
    <row r="2946" spans="4:29">
      <c r="D2946" s="336"/>
      <c r="G2946" s="336"/>
      <c r="H2946" s="336"/>
      <c r="I2946" s="336"/>
      <c r="J2946" s="336"/>
      <c r="K2946" s="336"/>
      <c r="L2946" s="336"/>
      <c r="M2946" s="336"/>
      <c r="N2946" s="336"/>
      <c r="S2946" s="336"/>
      <c r="V2946" s="336"/>
      <c r="W2946" s="336"/>
      <c r="X2946" s="336"/>
      <c r="Y2946" s="336"/>
      <c r="Z2946" s="336"/>
      <c r="AA2946" s="336"/>
      <c r="AB2946" s="336"/>
      <c r="AC2946" s="336"/>
    </row>
    <row r="2947" spans="4:29">
      <c r="D2947" s="336"/>
      <c r="G2947" s="336"/>
      <c r="H2947" s="336"/>
      <c r="I2947" s="336"/>
      <c r="J2947" s="336"/>
      <c r="K2947" s="336"/>
      <c r="L2947" s="336"/>
      <c r="M2947" s="336"/>
      <c r="N2947" s="336"/>
      <c r="S2947" s="336"/>
      <c r="V2947" s="336"/>
      <c r="W2947" s="336"/>
      <c r="X2947" s="336"/>
      <c r="Y2947" s="336"/>
      <c r="Z2947" s="336"/>
      <c r="AA2947" s="336"/>
      <c r="AB2947" s="336"/>
      <c r="AC2947" s="336"/>
    </row>
    <row r="2948" spans="4:29">
      <c r="D2948" s="336"/>
      <c r="G2948" s="336"/>
      <c r="H2948" s="336"/>
      <c r="I2948" s="336"/>
      <c r="J2948" s="336"/>
      <c r="K2948" s="336"/>
      <c r="L2948" s="336"/>
      <c r="M2948" s="336"/>
      <c r="N2948" s="336"/>
      <c r="S2948" s="336"/>
      <c r="V2948" s="336"/>
      <c r="W2948" s="336"/>
      <c r="X2948" s="336"/>
      <c r="Y2948" s="336"/>
      <c r="Z2948" s="336"/>
      <c r="AA2948" s="336"/>
      <c r="AB2948" s="336"/>
      <c r="AC2948" s="336"/>
    </row>
    <row r="2949" spans="4:29">
      <c r="D2949" s="336"/>
      <c r="G2949" s="336"/>
      <c r="H2949" s="336"/>
      <c r="I2949" s="336"/>
      <c r="J2949" s="336"/>
      <c r="K2949" s="336"/>
      <c r="L2949" s="336"/>
      <c r="M2949" s="336"/>
      <c r="N2949" s="336"/>
      <c r="S2949" s="336"/>
      <c r="V2949" s="336"/>
      <c r="W2949" s="336"/>
      <c r="X2949" s="336"/>
      <c r="Y2949" s="336"/>
      <c r="Z2949" s="336"/>
      <c r="AA2949" s="336"/>
      <c r="AB2949" s="336"/>
      <c r="AC2949" s="336"/>
    </row>
    <row r="2950" spans="4:29">
      <c r="D2950" s="336"/>
      <c r="G2950" s="336"/>
      <c r="H2950" s="336"/>
      <c r="I2950" s="336"/>
      <c r="J2950" s="336"/>
      <c r="K2950" s="336"/>
      <c r="L2950" s="336"/>
      <c r="M2950" s="336"/>
      <c r="N2950" s="336"/>
      <c r="S2950" s="336"/>
      <c r="V2950" s="336"/>
      <c r="W2950" s="336"/>
      <c r="X2950" s="336"/>
      <c r="Y2950" s="336"/>
      <c r="Z2950" s="336"/>
      <c r="AA2950" s="336"/>
      <c r="AB2950" s="336"/>
      <c r="AC2950" s="336"/>
    </row>
    <row r="2951" spans="4:29">
      <c r="D2951" s="336"/>
      <c r="G2951" s="336"/>
      <c r="H2951" s="336"/>
      <c r="I2951" s="336"/>
      <c r="J2951" s="336"/>
      <c r="K2951" s="336"/>
      <c r="L2951" s="336"/>
      <c r="M2951" s="336"/>
      <c r="N2951" s="336"/>
      <c r="S2951" s="336"/>
      <c r="V2951" s="336"/>
      <c r="W2951" s="336"/>
      <c r="X2951" s="336"/>
      <c r="Y2951" s="336"/>
      <c r="Z2951" s="336"/>
      <c r="AA2951" s="336"/>
      <c r="AB2951" s="336"/>
      <c r="AC2951" s="336"/>
    </row>
    <row r="2952" spans="4:29">
      <c r="D2952" s="336"/>
      <c r="G2952" s="336"/>
      <c r="H2952" s="336"/>
      <c r="I2952" s="336"/>
      <c r="J2952" s="336"/>
      <c r="K2952" s="336"/>
      <c r="L2952" s="336"/>
      <c r="M2952" s="336"/>
      <c r="N2952" s="336"/>
      <c r="S2952" s="336"/>
      <c r="V2952" s="336"/>
      <c r="W2952" s="336"/>
      <c r="X2952" s="336"/>
      <c r="Y2952" s="336"/>
      <c r="Z2952" s="336"/>
      <c r="AA2952" s="336"/>
      <c r="AB2952" s="336"/>
      <c r="AC2952" s="336"/>
    </row>
    <row r="2953" spans="4:29">
      <c r="D2953" s="336"/>
      <c r="G2953" s="336"/>
      <c r="H2953" s="336"/>
      <c r="I2953" s="336"/>
      <c r="J2953" s="336"/>
      <c r="K2953" s="336"/>
      <c r="L2953" s="336"/>
      <c r="M2953" s="336"/>
      <c r="N2953" s="336"/>
      <c r="S2953" s="336"/>
      <c r="V2953" s="336"/>
      <c r="W2953" s="336"/>
      <c r="X2953" s="336"/>
      <c r="Y2953" s="336"/>
      <c r="Z2953" s="336"/>
      <c r="AA2953" s="336"/>
      <c r="AB2953" s="336"/>
      <c r="AC2953" s="336"/>
    </row>
    <row r="2954" spans="4:29">
      <c r="D2954" s="336"/>
      <c r="G2954" s="336"/>
      <c r="H2954" s="336"/>
      <c r="I2954" s="336"/>
      <c r="J2954" s="336"/>
      <c r="K2954" s="336"/>
      <c r="L2954" s="336"/>
      <c r="M2954" s="336"/>
      <c r="N2954" s="336"/>
      <c r="S2954" s="336"/>
      <c r="V2954" s="336"/>
      <c r="W2954" s="336"/>
      <c r="X2954" s="336"/>
      <c r="Y2954" s="336"/>
      <c r="Z2954" s="336"/>
      <c r="AA2954" s="336"/>
      <c r="AB2954" s="336"/>
      <c r="AC2954" s="336"/>
    </row>
    <row r="2955" spans="4:29">
      <c r="D2955" s="336"/>
      <c r="G2955" s="336"/>
      <c r="H2955" s="336"/>
      <c r="I2955" s="336"/>
      <c r="J2955" s="336"/>
      <c r="K2955" s="336"/>
      <c r="L2955" s="336"/>
      <c r="M2955" s="336"/>
      <c r="N2955" s="336"/>
      <c r="S2955" s="336"/>
      <c r="V2955" s="336"/>
      <c r="W2955" s="336"/>
      <c r="X2955" s="336"/>
      <c r="Y2955" s="336"/>
      <c r="Z2955" s="336"/>
      <c r="AA2955" s="336"/>
      <c r="AB2955" s="336"/>
      <c r="AC2955" s="336"/>
    </row>
    <row r="2956" spans="4:29">
      <c r="D2956" s="336"/>
      <c r="G2956" s="336"/>
      <c r="H2956" s="336"/>
      <c r="I2956" s="336"/>
      <c r="J2956" s="336"/>
      <c r="K2956" s="336"/>
      <c r="L2956" s="336"/>
      <c r="M2956" s="336"/>
      <c r="N2956" s="336"/>
      <c r="S2956" s="336"/>
      <c r="V2956" s="336"/>
      <c r="W2956" s="336"/>
      <c r="X2956" s="336"/>
      <c r="Y2956" s="336"/>
      <c r="Z2956" s="336"/>
      <c r="AA2956" s="336"/>
      <c r="AB2956" s="336"/>
      <c r="AC2956" s="336"/>
    </row>
    <row r="2957" spans="4:29">
      <c r="D2957" s="336"/>
      <c r="G2957" s="336"/>
      <c r="H2957" s="336"/>
      <c r="I2957" s="336"/>
      <c r="J2957" s="336"/>
      <c r="K2957" s="336"/>
      <c r="L2957" s="336"/>
      <c r="M2957" s="336"/>
      <c r="N2957" s="336"/>
      <c r="S2957" s="336"/>
      <c r="V2957" s="336"/>
      <c r="W2957" s="336"/>
      <c r="X2957" s="336"/>
      <c r="Y2957" s="336"/>
      <c r="Z2957" s="336"/>
      <c r="AA2957" s="336"/>
      <c r="AB2957" s="336"/>
      <c r="AC2957" s="336"/>
    </row>
    <row r="2958" spans="4:29">
      <c r="D2958" s="336"/>
      <c r="G2958" s="336"/>
      <c r="H2958" s="336"/>
      <c r="I2958" s="336"/>
      <c r="J2958" s="336"/>
      <c r="K2958" s="336"/>
      <c r="L2958" s="336"/>
      <c r="M2958" s="336"/>
      <c r="N2958" s="336"/>
      <c r="S2958" s="336"/>
      <c r="V2958" s="336"/>
      <c r="W2958" s="336"/>
      <c r="X2958" s="336"/>
      <c r="Y2958" s="336"/>
      <c r="Z2958" s="336"/>
      <c r="AA2958" s="336"/>
      <c r="AB2958" s="336"/>
      <c r="AC2958" s="336"/>
    </row>
    <row r="2959" spans="4:29">
      <c r="D2959" s="336"/>
      <c r="G2959" s="336"/>
      <c r="H2959" s="336"/>
      <c r="I2959" s="336"/>
      <c r="J2959" s="336"/>
      <c r="K2959" s="336"/>
      <c r="L2959" s="336"/>
      <c r="M2959" s="336"/>
      <c r="N2959" s="336"/>
      <c r="S2959" s="336"/>
      <c r="V2959" s="336"/>
      <c r="W2959" s="336"/>
      <c r="X2959" s="336"/>
      <c r="Y2959" s="336"/>
      <c r="Z2959" s="336"/>
      <c r="AA2959" s="336"/>
      <c r="AB2959" s="336"/>
      <c r="AC2959" s="336"/>
    </row>
    <row r="2960" spans="4:29">
      <c r="D2960" s="336"/>
      <c r="G2960" s="336"/>
      <c r="H2960" s="336"/>
      <c r="I2960" s="336"/>
      <c r="J2960" s="336"/>
      <c r="K2960" s="336"/>
      <c r="L2960" s="336"/>
      <c r="M2960" s="336"/>
      <c r="N2960" s="336"/>
      <c r="S2960" s="336"/>
      <c r="V2960" s="336"/>
      <c r="W2960" s="336"/>
      <c r="X2960" s="336"/>
      <c r="Y2960" s="336"/>
      <c r="Z2960" s="336"/>
      <c r="AA2960" s="336"/>
      <c r="AB2960" s="336"/>
      <c r="AC2960" s="336"/>
    </row>
    <row r="2961" spans="4:29">
      <c r="D2961" s="336"/>
      <c r="G2961" s="336"/>
      <c r="H2961" s="336"/>
      <c r="I2961" s="336"/>
      <c r="J2961" s="336"/>
      <c r="K2961" s="336"/>
      <c r="L2961" s="336"/>
      <c r="M2961" s="336"/>
      <c r="N2961" s="336"/>
      <c r="S2961" s="336"/>
      <c r="V2961" s="336"/>
      <c r="W2961" s="336"/>
      <c r="X2961" s="336"/>
      <c r="Y2961" s="336"/>
      <c r="Z2961" s="336"/>
      <c r="AA2961" s="336"/>
      <c r="AB2961" s="336"/>
      <c r="AC2961" s="336"/>
    </row>
    <row r="2962" spans="4:29">
      <c r="D2962" s="336"/>
      <c r="G2962" s="336"/>
      <c r="H2962" s="336"/>
      <c r="I2962" s="336"/>
      <c r="J2962" s="336"/>
      <c r="K2962" s="336"/>
      <c r="L2962" s="336"/>
      <c r="M2962" s="336"/>
      <c r="N2962" s="336"/>
      <c r="S2962" s="336"/>
      <c r="V2962" s="336"/>
      <c r="W2962" s="336"/>
      <c r="X2962" s="336"/>
      <c r="Y2962" s="336"/>
      <c r="Z2962" s="336"/>
      <c r="AA2962" s="336"/>
      <c r="AB2962" s="336"/>
      <c r="AC2962" s="336"/>
    </row>
    <row r="2963" spans="4:29">
      <c r="D2963" s="336"/>
      <c r="G2963" s="336"/>
      <c r="H2963" s="336"/>
      <c r="I2963" s="336"/>
      <c r="J2963" s="336"/>
      <c r="K2963" s="336"/>
      <c r="L2963" s="336"/>
      <c r="M2963" s="336"/>
      <c r="N2963" s="336"/>
      <c r="S2963" s="336"/>
      <c r="V2963" s="336"/>
      <c r="W2963" s="336"/>
      <c r="X2963" s="336"/>
      <c r="Y2963" s="336"/>
      <c r="Z2963" s="336"/>
      <c r="AA2963" s="336"/>
      <c r="AB2963" s="336"/>
      <c r="AC2963" s="336"/>
    </row>
    <row r="2964" spans="4:29">
      <c r="D2964" s="336"/>
      <c r="G2964" s="336"/>
      <c r="H2964" s="336"/>
      <c r="I2964" s="336"/>
      <c r="J2964" s="336"/>
      <c r="K2964" s="336"/>
      <c r="L2964" s="336"/>
      <c r="M2964" s="336"/>
      <c r="N2964" s="336"/>
      <c r="S2964" s="336"/>
      <c r="V2964" s="336"/>
      <c r="W2964" s="336"/>
      <c r="X2964" s="336"/>
      <c r="Y2964" s="336"/>
      <c r="Z2964" s="336"/>
      <c r="AA2964" s="336"/>
      <c r="AB2964" s="336"/>
      <c r="AC2964" s="336"/>
    </row>
    <row r="2965" spans="4:29">
      <c r="D2965" s="336"/>
      <c r="G2965" s="336"/>
      <c r="H2965" s="336"/>
      <c r="I2965" s="336"/>
      <c r="J2965" s="336"/>
      <c r="K2965" s="336"/>
      <c r="L2965" s="336"/>
      <c r="M2965" s="336"/>
      <c r="N2965" s="336"/>
      <c r="S2965" s="336"/>
      <c r="V2965" s="336"/>
      <c r="W2965" s="336"/>
      <c r="X2965" s="336"/>
      <c r="Y2965" s="336"/>
      <c r="Z2965" s="336"/>
      <c r="AA2965" s="336"/>
      <c r="AB2965" s="336"/>
      <c r="AC2965" s="336"/>
    </row>
    <row r="2966" spans="4:29">
      <c r="D2966" s="336"/>
      <c r="G2966" s="336"/>
      <c r="H2966" s="336"/>
      <c r="I2966" s="336"/>
      <c r="J2966" s="336"/>
      <c r="K2966" s="336"/>
      <c r="L2966" s="336"/>
      <c r="M2966" s="336"/>
      <c r="N2966" s="336"/>
      <c r="S2966" s="336"/>
      <c r="V2966" s="336"/>
      <c r="W2966" s="336"/>
      <c r="X2966" s="336"/>
      <c r="Y2966" s="336"/>
      <c r="Z2966" s="336"/>
      <c r="AA2966" s="336"/>
      <c r="AB2966" s="336"/>
      <c r="AC2966" s="336"/>
    </row>
    <row r="2967" spans="4:29">
      <c r="D2967" s="336"/>
      <c r="G2967" s="336"/>
      <c r="H2967" s="336"/>
      <c r="I2967" s="336"/>
      <c r="J2967" s="336"/>
      <c r="K2967" s="336"/>
      <c r="L2967" s="336"/>
      <c r="M2967" s="336"/>
      <c r="N2967" s="336"/>
      <c r="S2967" s="336"/>
      <c r="V2967" s="336"/>
      <c r="W2967" s="336"/>
      <c r="X2967" s="336"/>
      <c r="Y2967" s="336"/>
      <c r="Z2967" s="336"/>
      <c r="AA2967" s="336"/>
      <c r="AB2967" s="336"/>
      <c r="AC2967" s="336"/>
    </row>
    <row r="2968" spans="4:29">
      <c r="D2968" s="336"/>
      <c r="G2968" s="336"/>
      <c r="H2968" s="336"/>
      <c r="I2968" s="336"/>
      <c r="J2968" s="336"/>
      <c r="K2968" s="336"/>
      <c r="L2968" s="336"/>
      <c r="M2968" s="336"/>
      <c r="N2968" s="336"/>
      <c r="S2968" s="336"/>
      <c r="V2968" s="336"/>
      <c r="W2968" s="336"/>
      <c r="X2968" s="336"/>
      <c r="Y2968" s="336"/>
      <c r="Z2968" s="336"/>
      <c r="AA2968" s="336"/>
      <c r="AB2968" s="336"/>
      <c r="AC2968" s="336"/>
    </row>
    <row r="2969" spans="4:29">
      <c r="D2969" s="336"/>
      <c r="G2969" s="336"/>
      <c r="H2969" s="336"/>
      <c r="I2969" s="336"/>
      <c r="J2969" s="336"/>
      <c r="K2969" s="336"/>
      <c r="L2969" s="336"/>
      <c r="M2969" s="336"/>
      <c r="N2969" s="336"/>
      <c r="S2969" s="336"/>
      <c r="V2969" s="336"/>
      <c r="W2969" s="336"/>
      <c r="X2969" s="336"/>
      <c r="Y2969" s="336"/>
      <c r="Z2969" s="336"/>
      <c r="AA2969" s="336"/>
      <c r="AB2969" s="336"/>
      <c r="AC2969" s="336"/>
    </row>
    <row r="2970" spans="4:29">
      <c r="D2970" s="336"/>
      <c r="G2970" s="336"/>
      <c r="H2970" s="336"/>
      <c r="I2970" s="336"/>
      <c r="J2970" s="336"/>
      <c r="K2970" s="336"/>
      <c r="L2970" s="336"/>
      <c r="M2970" s="336"/>
      <c r="N2970" s="336"/>
      <c r="S2970" s="336"/>
      <c r="V2970" s="336"/>
      <c r="W2970" s="336"/>
      <c r="X2970" s="336"/>
      <c r="Y2970" s="336"/>
      <c r="Z2970" s="336"/>
      <c r="AA2970" s="336"/>
      <c r="AB2970" s="336"/>
      <c r="AC2970" s="336"/>
    </row>
    <row r="2971" spans="4:29">
      <c r="D2971" s="336"/>
      <c r="G2971" s="336"/>
      <c r="H2971" s="336"/>
      <c r="I2971" s="336"/>
      <c r="J2971" s="336"/>
      <c r="K2971" s="336"/>
      <c r="L2971" s="336"/>
      <c r="M2971" s="336"/>
      <c r="N2971" s="336"/>
      <c r="S2971" s="336"/>
      <c r="V2971" s="336"/>
      <c r="W2971" s="336"/>
      <c r="X2971" s="336"/>
      <c r="Y2971" s="336"/>
      <c r="Z2971" s="336"/>
      <c r="AA2971" s="336"/>
      <c r="AB2971" s="336"/>
      <c r="AC2971" s="336"/>
    </row>
    <row r="2972" spans="4:29">
      <c r="D2972" s="336"/>
      <c r="G2972" s="336"/>
      <c r="H2972" s="336"/>
      <c r="I2972" s="336"/>
      <c r="J2972" s="336"/>
      <c r="K2972" s="336"/>
      <c r="L2972" s="336"/>
      <c r="M2972" s="336"/>
      <c r="N2972" s="336"/>
      <c r="S2972" s="336"/>
      <c r="V2972" s="336"/>
      <c r="W2972" s="336"/>
      <c r="X2972" s="336"/>
      <c r="Y2972" s="336"/>
      <c r="Z2972" s="336"/>
      <c r="AA2972" s="336"/>
      <c r="AB2972" s="336"/>
      <c r="AC2972" s="336"/>
    </row>
    <row r="2973" spans="4:29">
      <c r="D2973" s="336"/>
      <c r="G2973" s="336"/>
      <c r="H2973" s="336"/>
      <c r="I2973" s="336"/>
      <c r="J2973" s="336"/>
      <c r="K2973" s="336"/>
      <c r="L2973" s="336"/>
      <c r="M2973" s="336"/>
      <c r="N2973" s="336"/>
      <c r="S2973" s="336"/>
      <c r="V2973" s="336"/>
      <c r="W2973" s="336"/>
      <c r="X2973" s="336"/>
      <c r="Y2973" s="336"/>
      <c r="Z2973" s="336"/>
      <c r="AA2973" s="336"/>
      <c r="AB2973" s="336"/>
      <c r="AC2973" s="336"/>
    </row>
    <row r="2974" spans="4:29">
      <c r="D2974" s="336"/>
      <c r="G2974" s="336"/>
      <c r="H2974" s="336"/>
      <c r="I2974" s="336"/>
      <c r="J2974" s="336"/>
      <c r="K2974" s="336"/>
      <c r="L2974" s="336"/>
      <c r="M2974" s="336"/>
      <c r="N2974" s="336"/>
      <c r="S2974" s="336"/>
      <c r="V2974" s="336"/>
      <c r="W2974" s="336"/>
      <c r="X2974" s="336"/>
      <c r="Y2974" s="336"/>
      <c r="Z2974" s="336"/>
      <c r="AA2974" s="336"/>
      <c r="AB2974" s="336"/>
      <c r="AC2974" s="336"/>
    </row>
    <row r="2975" spans="4:29">
      <c r="D2975" s="336"/>
      <c r="G2975" s="336"/>
      <c r="H2975" s="336"/>
      <c r="I2975" s="336"/>
      <c r="J2975" s="336"/>
      <c r="K2975" s="336"/>
      <c r="L2975" s="336"/>
      <c r="M2975" s="336"/>
      <c r="N2975" s="336"/>
      <c r="S2975" s="336"/>
      <c r="V2975" s="336"/>
      <c r="W2975" s="336"/>
      <c r="X2975" s="336"/>
      <c r="Y2975" s="336"/>
      <c r="Z2975" s="336"/>
      <c r="AA2975" s="336"/>
      <c r="AB2975" s="336"/>
      <c r="AC2975" s="336"/>
    </row>
    <row r="2976" spans="4:29">
      <c r="D2976" s="336"/>
      <c r="G2976" s="336"/>
      <c r="H2976" s="336"/>
      <c r="I2976" s="336"/>
      <c r="J2976" s="336"/>
      <c r="K2976" s="336"/>
      <c r="L2976" s="336"/>
      <c r="M2976" s="336"/>
      <c r="N2976" s="336"/>
      <c r="S2976" s="336"/>
      <c r="V2976" s="336"/>
      <c r="W2976" s="336"/>
      <c r="X2976" s="336"/>
      <c r="Y2976" s="336"/>
      <c r="Z2976" s="336"/>
      <c r="AA2976" s="336"/>
      <c r="AB2976" s="336"/>
      <c r="AC2976" s="336"/>
    </row>
    <row r="2977" spans="4:29">
      <c r="D2977" s="336"/>
      <c r="G2977" s="336"/>
      <c r="H2977" s="336"/>
      <c r="I2977" s="336"/>
      <c r="J2977" s="336"/>
      <c r="K2977" s="336"/>
      <c r="L2977" s="336"/>
      <c r="M2977" s="336"/>
      <c r="N2977" s="336"/>
      <c r="S2977" s="336"/>
      <c r="V2977" s="336"/>
      <c r="W2977" s="336"/>
      <c r="X2977" s="336"/>
      <c r="Y2977" s="336"/>
      <c r="Z2977" s="336"/>
      <c r="AA2977" s="336"/>
      <c r="AB2977" s="336"/>
      <c r="AC2977" s="336"/>
    </row>
    <row r="2978" spans="4:29">
      <c r="D2978" s="336"/>
      <c r="G2978" s="336"/>
      <c r="H2978" s="336"/>
      <c r="I2978" s="336"/>
      <c r="J2978" s="336"/>
      <c r="K2978" s="336"/>
      <c r="L2978" s="336"/>
      <c r="M2978" s="336"/>
      <c r="N2978" s="336"/>
      <c r="S2978" s="336"/>
      <c r="V2978" s="336"/>
      <c r="W2978" s="336"/>
      <c r="X2978" s="336"/>
      <c r="Y2978" s="336"/>
      <c r="Z2978" s="336"/>
      <c r="AA2978" s="336"/>
      <c r="AB2978" s="336"/>
      <c r="AC2978" s="336"/>
    </row>
    <row r="2979" spans="4:29">
      <c r="D2979" s="336"/>
      <c r="G2979" s="336"/>
      <c r="H2979" s="336"/>
      <c r="I2979" s="336"/>
      <c r="J2979" s="336"/>
      <c r="K2979" s="336"/>
      <c r="L2979" s="336"/>
      <c r="M2979" s="336"/>
      <c r="N2979" s="336"/>
      <c r="S2979" s="336"/>
      <c r="V2979" s="336"/>
      <c r="W2979" s="336"/>
      <c r="X2979" s="336"/>
      <c r="Y2979" s="336"/>
      <c r="Z2979" s="336"/>
      <c r="AA2979" s="336"/>
      <c r="AB2979" s="336"/>
      <c r="AC2979" s="336"/>
    </row>
    <row r="2980" spans="4:29">
      <c r="D2980" s="336"/>
      <c r="G2980" s="336"/>
      <c r="H2980" s="336"/>
      <c r="I2980" s="336"/>
      <c r="J2980" s="336"/>
      <c r="K2980" s="336"/>
      <c r="L2980" s="336"/>
      <c r="M2980" s="336"/>
      <c r="N2980" s="336"/>
      <c r="S2980" s="336"/>
      <c r="V2980" s="336"/>
      <c r="W2980" s="336"/>
      <c r="X2980" s="336"/>
      <c r="Y2980" s="336"/>
      <c r="Z2980" s="336"/>
      <c r="AA2980" s="336"/>
      <c r="AB2980" s="336"/>
      <c r="AC2980" s="336"/>
    </row>
    <row r="2981" spans="4:29">
      <c r="D2981" s="336"/>
      <c r="G2981" s="336"/>
      <c r="H2981" s="336"/>
      <c r="I2981" s="336"/>
      <c r="J2981" s="336"/>
      <c r="K2981" s="336"/>
      <c r="L2981" s="336"/>
      <c r="M2981" s="336"/>
      <c r="N2981" s="336"/>
      <c r="S2981" s="336"/>
      <c r="V2981" s="336"/>
      <c r="W2981" s="336"/>
      <c r="X2981" s="336"/>
      <c r="Y2981" s="336"/>
      <c r="Z2981" s="336"/>
      <c r="AA2981" s="336"/>
      <c r="AB2981" s="336"/>
      <c r="AC2981" s="336"/>
    </row>
    <row r="2982" spans="4:29">
      <c r="D2982" s="336"/>
      <c r="G2982" s="336"/>
      <c r="H2982" s="336"/>
      <c r="I2982" s="336"/>
      <c r="J2982" s="336"/>
      <c r="K2982" s="336"/>
      <c r="L2982" s="336"/>
      <c r="M2982" s="336"/>
      <c r="N2982" s="336"/>
      <c r="S2982" s="336"/>
      <c r="V2982" s="336"/>
      <c r="W2982" s="336"/>
      <c r="X2982" s="336"/>
      <c r="Y2982" s="336"/>
      <c r="Z2982" s="336"/>
      <c r="AA2982" s="336"/>
      <c r="AB2982" s="336"/>
      <c r="AC2982" s="336"/>
    </row>
    <row r="2983" spans="4:29">
      <c r="D2983" s="336"/>
      <c r="G2983" s="336"/>
      <c r="H2983" s="336"/>
      <c r="I2983" s="336"/>
      <c r="J2983" s="336"/>
      <c r="K2983" s="336"/>
      <c r="L2983" s="336"/>
      <c r="M2983" s="336"/>
      <c r="N2983" s="336"/>
      <c r="S2983" s="336"/>
      <c r="V2983" s="336"/>
      <c r="W2983" s="336"/>
      <c r="X2983" s="336"/>
      <c r="Y2983" s="336"/>
      <c r="Z2983" s="336"/>
      <c r="AA2983" s="336"/>
      <c r="AB2983" s="336"/>
      <c r="AC2983" s="336"/>
    </row>
    <row r="2984" spans="4:29">
      <c r="D2984" s="336"/>
      <c r="G2984" s="336"/>
      <c r="H2984" s="336"/>
      <c r="I2984" s="336"/>
      <c r="J2984" s="336"/>
      <c r="K2984" s="336"/>
      <c r="L2984" s="336"/>
      <c r="M2984" s="336"/>
      <c r="N2984" s="336"/>
      <c r="S2984" s="336"/>
      <c r="V2984" s="336"/>
      <c r="W2984" s="336"/>
      <c r="X2984" s="336"/>
      <c r="Y2984" s="336"/>
      <c r="Z2984" s="336"/>
      <c r="AA2984" s="336"/>
      <c r="AB2984" s="336"/>
      <c r="AC2984" s="336"/>
    </row>
    <row r="2985" spans="4:29">
      <c r="D2985" s="336"/>
      <c r="G2985" s="336"/>
      <c r="H2985" s="336"/>
      <c r="I2985" s="336"/>
      <c r="J2985" s="336"/>
      <c r="K2985" s="336"/>
      <c r="L2985" s="336"/>
      <c r="M2985" s="336"/>
      <c r="N2985" s="336"/>
      <c r="S2985" s="336"/>
      <c r="V2985" s="336"/>
      <c r="W2985" s="336"/>
      <c r="X2985" s="336"/>
      <c r="Y2985" s="336"/>
      <c r="Z2985" s="336"/>
      <c r="AA2985" s="336"/>
      <c r="AB2985" s="336"/>
      <c r="AC2985" s="336"/>
    </row>
    <row r="2986" spans="4:29">
      <c r="D2986" s="336"/>
      <c r="G2986" s="336"/>
      <c r="H2986" s="336"/>
      <c r="I2986" s="336"/>
      <c r="J2986" s="336"/>
      <c r="K2986" s="336"/>
      <c r="L2986" s="336"/>
      <c r="M2986" s="336"/>
      <c r="N2986" s="336"/>
      <c r="S2986" s="336"/>
      <c r="V2986" s="336"/>
      <c r="W2986" s="336"/>
      <c r="X2986" s="336"/>
      <c r="Y2986" s="336"/>
      <c r="Z2986" s="336"/>
      <c r="AA2986" s="336"/>
      <c r="AB2986" s="336"/>
      <c r="AC2986" s="336"/>
    </row>
    <row r="2987" spans="4:29">
      <c r="D2987" s="336"/>
      <c r="G2987" s="336"/>
      <c r="H2987" s="336"/>
      <c r="I2987" s="336"/>
      <c r="J2987" s="336"/>
      <c r="K2987" s="336"/>
      <c r="L2987" s="336"/>
      <c r="M2987" s="336"/>
      <c r="N2987" s="336"/>
      <c r="S2987" s="336"/>
      <c r="V2987" s="336"/>
      <c r="W2987" s="336"/>
      <c r="X2987" s="336"/>
      <c r="Y2987" s="336"/>
      <c r="Z2987" s="336"/>
      <c r="AA2987" s="336"/>
      <c r="AB2987" s="336"/>
      <c r="AC2987" s="336"/>
    </row>
    <row r="2988" spans="4:29">
      <c r="D2988" s="336"/>
      <c r="G2988" s="336"/>
      <c r="H2988" s="336"/>
      <c r="I2988" s="336"/>
      <c r="J2988" s="336"/>
      <c r="K2988" s="336"/>
      <c r="L2988" s="336"/>
      <c r="M2988" s="336"/>
      <c r="N2988" s="336"/>
      <c r="S2988" s="336"/>
      <c r="V2988" s="336"/>
      <c r="W2988" s="336"/>
      <c r="X2988" s="336"/>
      <c r="Y2988" s="336"/>
      <c r="Z2988" s="336"/>
      <c r="AA2988" s="336"/>
      <c r="AB2988" s="336"/>
      <c r="AC2988" s="336"/>
    </row>
    <row r="2989" spans="4:29">
      <c r="D2989" s="336"/>
      <c r="G2989" s="336"/>
      <c r="H2989" s="336"/>
      <c r="I2989" s="336"/>
      <c r="J2989" s="336"/>
      <c r="K2989" s="336"/>
      <c r="L2989" s="336"/>
      <c r="M2989" s="336"/>
      <c r="N2989" s="336"/>
      <c r="S2989" s="336"/>
      <c r="V2989" s="336"/>
      <c r="W2989" s="336"/>
      <c r="X2989" s="336"/>
      <c r="Y2989" s="336"/>
      <c r="Z2989" s="336"/>
      <c r="AA2989" s="336"/>
      <c r="AB2989" s="336"/>
      <c r="AC2989" s="336"/>
    </row>
    <row r="2990" spans="4:29">
      <c r="D2990" s="336"/>
      <c r="G2990" s="336"/>
      <c r="H2990" s="336"/>
      <c r="I2990" s="336"/>
      <c r="J2990" s="336"/>
      <c r="K2990" s="336"/>
      <c r="L2990" s="336"/>
      <c r="M2990" s="336"/>
      <c r="N2990" s="336"/>
      <c r="S2990" s="336"/>
      <c r="V2990" s="336"/>
      <c r="W2990" s="336"/>
      <c r="X2990" s="336"/>
      <c r="Y2990" s="336"/>
      <c r="Z2990" s="336"/>
      <c r="AA2990" s="336"/>
      <c r="AB2990" s="336"/>
      <c r="AC2990" s="336"/>
    </row>
    <row r="2991" spans="4:29">
      <c r="D2991" s="336"/>
      <c r="G2991" s="336"/>
      <c r="H2991" s="336"/>
      <c r="I2991" s="336"/>
      <c r="J2991" s="336"/>
      <c r="K2991" s="336"/>
      <c r="L2991" s="336"/>
      <c r="M2991" s="336"/>
      <c r="N2991" s="336"/>
      <c r="S2991" s="336"/>
      <c r="V2991" s="336"/>
      <c r="W2991" s="336"/>
      <c r="X2991" s="336"/>
      <c r="Y2991" s="336"/>
      <c r="Z2991" s="336"/>
      <c r="AA2991" s="336"/>
      <c r="AB2991" s="336"/>
      <c r="AC2991" s="336"/>
    </row>
    <row r="2992" spans="4:29">
      <c r="D2992" s="336"/>
      <c r="G2992" s="336"/>
      <c r="H2992" s="336"/>
      <c r="I2992" s="336"/>
      <c r="J2992" s="336"/>
      <c r="K2992" s="336"/>
      <c r="L2992" s="336"/>
      <c r="M2992" s="336"/>
      <c r="N2992" s="336"/>
      <c r="S2992" s="336"/>
      <c r="V2992" s="336"/>
      <c r="W2992" s="336"/>
      <c r="X2992" s="336"/>
      <c r="Y2992" s="336"/>
      <c r="Z2992" s="336"/>
      <c r="AA2992" s="336"/>
      <c r="AB2992" s="336"/>
      <c r="AC2992" s="336"/>
    </row>
    <row r="2993" spans="4:29">
      <c r="D2993" s="336"/>
      <c r="G2993" s="336"/>
      <c r="H2993" s="336"/>
      <c r="I2993" s="336"/>
      <c r="J2993" s="336"/>
      <c r="K2993" s="336"/>
      <c r="L2993" s="336"/>
      <c r="M2993" s="336"/>
      <c r="N2993" s="336"/>
      <c r="S2993" s="336"/>
      <c r="V2993" s="336"/>
      <c r="W2993" s="336"/>
      <c r="X2993" s="336"/>
      <c r="Y2993" s="336"/>
      <c r="Z2993" s="336"/>
      <c r="AA2993" s="336"/>
      <c r="AB2993" s="336"/>
      <c r="AC2993" s="336"/>
    </row>
    <row r="2994" spans="4:29">
      <c r="D2994" s="336"/>
      <c r="G2994" s="336"/>
      <c r="H2994" s="336"/>
      <c r="I2994" s="336"/>
      <c r="J2994" s="336"/>
      <c r="K2994" s="336"/>
      <c r="L2994" s="336"/>
      <c r="M2994" s="336"/>
      <c r="N2994" s="336"/>
      <c r="S2994" s="336"/>
      <c r="V2994" s="336"/>
      <c r="W2994" s="336"/>
      <c r="X2994" s="336"/>
      <c r="Y2994" s="336"/>
      <c r="Z2994" s="336"/>
      <c r="AA2994" s="336"/>
      <c r="AB2994" s="336"/>
      <c r="AC2994" s="336"/>
    </row>
    <row r="2995" spans="4:29">
      <c r="D2995" s="336"/>
      <c r="G2995" s="336"/>
      <c r="H2995" s="336"/>
      <c r="I2995" s="336"/>
      <c r="J2995" s="336"/>
      <c r="K2995" s="336"/>
      <c r="L2995" s="336"/>
      <c r="M2995" s="336"/>
      <c r="N2995" s="336"/>
      <c r="S2995" s="336"/>
      <c r="V2995" s="336"/>
      <c r="W2995" s="336"/>
      <c r="X2995" s="336"/>
      <c r="Y2995" s="336"/>
      <c r="Z2995" s="336"/>
      <c r="AA2995" s="336"/>
      <c r="AB2995" s="336"/>
      <c r="AC2995" s="336"/>
    </row>
    <row r="2996" spans="4:29">
      <c r="D2996" s="336"/>
      <c r="G2996" s="336"/>
      <c r="H2996" s="336"/>
      <c r="I2996" s="336"/>
      <c r="J2996" s="336"/>
      <c r="K2996" s="336"/>
      <c r="L2996" s="336"/>
      <c r="M2996" s="336"/>
      <c r="N2996" s="336"/>
      <c r="S2996" s="336"/>
      <c r="V2996" s="336"/>
      <c r="W2996" s="336"/>
      <c r="X2996" s="336"/>
      <c r="Y2996" s="336"/>
      <c r="Z2996" s="336"/>
      <c r="AA2996" s="336"/>
      <c r="AB2996" s="336"/>
      <c r="AC2996" s="336"/>
    </row>
    <row r="2997" spans="4:29">
      <c r="D2997" s="336"/>
      <c r="G2997" s="336"/>
      <c r="H2997" s="336"/>
      <c r="I2997" s="336"/>
      <c r="J2997" s="336"/>
      <c r="K2997" s="336"/>
      <c r="L2997" s="336"/>
      <c r="M2997" s="336"/>
      <c r="N2997" s="336"/>
      <c r="S2997" s="336"/>
      <c r="V2997" s="336"/>
      <c r="W2997" s="336"/>
      <c r="X2997" s="336"/>
      <c r="Y2997" s="336"/>
      <c r="Z2997" s="336"/>
      <c r="AA2997" s="336"/>
      <c r="AB2997" s="336"/>
      <c r="AC2997" s="336"/>
    </row>
    <row r="2998" spans="4:29">
      <c r="D2998" s="336"/>
      <c r="G2998" s="336"/>
      <c r="H2998" s="336"/>
      <c r="I2998" s="336"/>
      <c r="J2998" s="336"/>
      <c r="K2998" s="336"/>
      <c r="L2998" s="336"/>
      <c r="M2998" s="336"/>
      <c r="N2998" s="336"/>
      <c r="S2998" s="336"/>
      <c r="V2998" s="336"/>
      <c r="W2998" s="336"/>
      <c r="X2998" s="336"/>
      <c r="Y2998" s="336"/>
      <c r="Z2998" s="336"/>
      <c r="AA2998" s="336"/>
      <c r="AB2998" s="336"/>
      <c r="AC2998" s="336"/>
    </row>
    <row r="2999" spans="4:29">
      <c r="D2999" s="336"/>
      <c r="G2999" s="336"/>
      <c r="H2999" s="336"/>
      <c r="I2999" s="336"/>
      <c r="J2999" s="336"/>
      <c r="K2999" s="336"/>
      <c r="L2999" s="336"/>
      <c r="M2999" s="336"/>
      <c r="N2999" s="336"/>
      <c r="S2999" s="336"/>
      <c r="V2999" s="336"/>
      <c r="W2999" s="336"/>
      <c r="X2999" s="336"/>
      <c r="Y2999" s="336"/>
      <c r="Z2999" s="336"/>
      <c r="AA2999" s="336"/>
      <c r="AB2999" s="336"/>
      <c r="AC2999" s="336"/>
    </row>
    <row r="3000" spans="4:29">
      <c r="D3000" s="336"/>
      <c r="G3000" s="336"/>
      <c r="H3000" s="336"/>
      <c r="I3000" s="336"/>
      <c r="J3000" s="336"/>
      <c r="K3000" s="336"/>
      <c r="L3000" s="336"/>
      <c r="M3000" s="336"/>
      <c r="N3000" s="336"/>
      <c r="S3000" s="336"/>
      <c r="V3000" s="336"/>
      <c r="W3000" s="336"/>
      <c r="X3000" s="336"/>
      <c r="Y3000" s="336"/>
      <c r="Z3000" s="336"/>
      <c r="AA3000" s="336"/>
      <c r="AB3000" s="336"/>
      <c r="AC3000" s="336"/>
    </row>
    <row r="3001" spans="4:29">
      <c r="D3001" s="336"/>
      <c r="G3001" s="336"/>
      <c r="H3001" s="336"/>
      <c r="I3001" s="336"/>
      <c r="J3001" s="336"/>
      <c r="K3001" s="336"/>
      <c r="L3001" s="336"/>
      <c r="M3001" s="336"/>
      <c r="N3001" s="336"/>
      <c r="S3001" s="336"/>
      <c r="V3001" s="336"/>
      <c r="W3001" s="336"/>
      <c r="X3001" s="336"/>
      <c r="Y3001" s="336"/>
      <c r="Z3001" s="336"/>
      <c r="AA3001" s="336"/>
      <c r="AB3001" s="336"/>
      <c r="AC3001" s="336"/>
    </row>
    <row r="3002" spans="4:29">
      <c r="D3002" s="336"/>
      <c r="G3002" s="336"/>
      <c r="H3002" s="336"/>
      <c r="I3002" s="336"/>
      <c r="J3002" s="336"/>
      <c r="K3002" s="336"/>
      <c r="L3002" s="336"/>
      <c r="M3002" s="336"/>
      <c r="N3002" s="336"/>
      <c r="S3002" s="336"/>
      <c r="V3002" s="336"/>
      <c r="W3002" s="336"/>
      <c r="X3002" s="336"/>
      <c r="Y3002" s="336"/>
      <c r="Z3002" s="336"/>
      <c r="AA3002" s="336"/>
      <c r="AB3002" s="336"/>
      <c r="AC3002" s="336"/>
    </row>
    <row r="3003" spans="4:29">
      <c r="D3003" s="336"/>
      <c r="G3003" s="336"/>
      <c r="H3003" s="336"/>
      <c r="I3003" s="336"/>
      <c r="J3003" s="336"/>
      <c r="K3003" s="336"/>
      <c r="L3003" s="336"/>
      <c r="M3003" s="336"/>
      <c r="N3003" s="336"/>
      <c r="S3003" s="336"/>
      <c r="V3003" s="336"/>
      <c r="W3003" s="336"/>
      <c r="X3003" s="336"/>
      <c r="Y3003" s="336"/>
      <c r="Z3003" s="336"/>
      <c r="AA3003" s="336"/>
      <c r="AB3003" s="336"/>
      <c r="AC3003" s="336"/>
    </row>
    <row r="3004" spans="4:29">
      <c r="D3004" s="336"/>
      <c r="G3004" s="336"/>
      <c r="H3004" s="336"/>
      <c r="I3004" s="336"/>
      <c r="J3004" s="336"/>
      <c r="K3004" s="336"/>
      <c r="L3004" s="336"/>
      <c r="M3004" s="336"/>
      <c r="N3004" s="336"/>
      <c r="S3004" s="336"/>
      <c r="V3004" s="336"/>
      <c r="W3004" s="336"/>
      <c r="X3004" s="336"/>
      <c r="Y3004" s="336"/>
      <c r="Z3004" s="336"/>
      <c r="AA3004" s="336"/>
      <c r="AB3004" s="336"/>
      <c r="AC3004" s="336"/>
    </row>
    <row r="3005" spans="4:29">
      <c r="D3005" s="336"/>
      <c r="G3005" s="336"/>
      <c r="H3005" s="336"/>
      <c r="I3005" s="336"/>
      <c r="J3005" s="336"/>
      <c r="K3005" s="336"/>
      <c r="L3005" s="336"/>
      <c r="M3005" s="336"/>
      <c r="N3005" s="336"/>
      <c r="S3005" s="336"/>
      <c r="V3005" s="336"/>
      <c r="W3005" s="336"/>
      <c r="X3005" s="336"/>
      <c r="Y3005" s="336"/>
      <c r="Z3005" s="336"/>
      <c r="AA3005" s="336"/>
      <c r="AB3005" s="336"/>
      <c r="AC3005" s="336"/>
    </row>
    <row r="3006" spans="4:29">
      <c r="D3006" s="336"/>
      <c r="G3006" s="336"/>
      <c r="H3006" s="336"/>
      <c r="I3006" s="336"/>
      <c r="J3006" s="336"/>
      <c r="K3006" s="336"/>
      <c r="L3006" s="336"/>
      <c r="M3006" s="336"/>
      <c r="N3006" s="336"/>
      <c r="S3006" s="336"/>
      <c r="V3006" s="336"/>
      <c r="W3006" s="336"/>
      <c r="X3006" s="336"/>
      <c r="Y3006" s="336"/>
      <c r="Z3006" s="336"/>
      <c r="AA3006" s="336"/>
      <c r="AB3006" s="336"/>
      <c r="AC3006" s="336"/>
    </row>
    <row r="3007" spans="4:29">
      <c r="D3007" s="336"/>
      <c r="G3007" s="336"/>
      <c r="H3007" s="336"/>
      <c r="I3007" s="336"/>
      <c r="J3007" s="336"/>
      <c r="K3007" s="336"/>
      <c r="L3007" s="336"/>
      <c r="M3007" s="336"/>
      <c r="N3007" s="336"/>
      <c r="S3007" s="336"/>
      <c r="V3007" s="336"/>
      <c r="W3007" s="336"/>
      <c r="X3007" s="336"/>
      <c r="Y3007" s="336"/>
      <c r="Z3007" s="336"/>
      <c r="AA3007" s="336"/>
      <c r="AB3007" s="336"/>
      <c r="AC3007" s="336"/>
    </row>
    <row r="3008" spans="4:29">
      <c r="D3008" s="336"/>
      <c r="G3008" s="336"/>
      <c r="H3008" s="336"/>
      <c r="I3008" s="336"/>
      <c r="J3008" s="336"/>
      <c r="K3008" s="336"/>
      <c r="L3008" s="336"/>
      <c r="M3008" s="336"/>
      <c r="N3008" s="336"/>
      <c r="S3008" s="336"/>
      <c r="V3008" s="336"/>
      <c r="W3008" s="336"/>
      <c r="X3008" s="336"/>
      <c r="Y3008" s="336"/>
      <c r="Z3008" s="336"/>
      <c r="AA3008" s="336"/>
      <c r="AB3008" s="336"/>
      <c r="AC3008" s="336"/>
    </row>
    <row r="3009" spans="4:29">
      <c r="D3009" s="336"/>
      <c r="G3009" s="336"/>
      <c r="H3009" s="336"/>
      <c r="I3009" s="336"/>
      <c r="J3009" s="336"/>
      <c r="K3009" s="336"/>
      <c r="L3009" s="336"/>
      <c r="M3009" s="336"/>
      <c r="N3009" s="336"/>
      <c r="S3009" s="336"/>
      <c r="V3009" s="336"/>
      <c r="W3009" s="336"/>
      <c r="X3009" s="336"/>
      <c r="Y3009" s="336"/>
      <c r="Z3009" s="336"/>
      <c r="AA3009" s="336"/>
      <c r="AB3009" s="336"/>
      <c r="AC3009" s="336"/>
    </row>
    <row r="3010" spans="4:29">
      <c r="D3010" s="336"/>
      <c r="G3010" s="336"/>
      <c r="H3010" s="336"/>
      <c r="I3010" s="336"/>
      <c r="J3010" s="336"/>
      <c r="K3010" s="336"/>
      <c r="L3010" s="336"/>
      <c r="M3010" s="336"/>
      <c r="N3010" s="336"/>
      <c r="S3010" s="336"/>
      <c r="V3010" s="336"/>
      <c r="W3010" s="336"/>
      <c r="X3010" s="336"/>
      <c r="Y3010" s="336"/>
      <c r="Z3010" s="336"/>
      <c r="AA3010" s="336"/>
      <c r="AB3010" s="336"/>
      <c r="AC3010" s="336"/>
    </row>
    <row r="3011" spans="4:29">
      <c r="D3011" s="336"/>
      <c r="G3011" s="336"/>
      <c r="H3011" s="336"/>
      <c r="I3011" s="336"/>
      <c r="J3011" s="336"/>
      <c r="K3011" s="336"/>
      <c r="L3011" s="336"/>
      <c r="M3011" s="336"/>
      <c r="N3011" s="336"/>
      <c r="S3011" s="336"/>
      <c r="V3011" s="336"/>
      <c r="W3011" s="336"/>
      <c r="X3011" s="336"/>
      <c r="Y3011" s="336"/>
      <c r="Z3011" s="336"/>
      <c r="AA3011" s="336"/>
      <c r="AB3011" s="336"/>
      <c r="AC3011" s="336"/>
    </row>
    <row r="3012" spans="4:29">
      <c r="D3012" s="336"/>
      <c r="G3012" s="336"/>
      <c r="H3012" s="336"/>
      <c r="I3012" s="336"/>
      <c r="J3012" s="336"/>
      <c r="K3012" s="336"/>
      <c r="L3012" s="336"/>
      <c r="M3012" s="336"/>
      <c r="N3012" s="336"/>
      <c r="S3012" s="336"/>
      <c r="V3012" s="336"/>
      <c r="W3012" s="336"/>
      <c r="X3012" s="336"/>
      <c r="Y3012" s="336"/>
      <c r="Z3012" s="336"/>
      <c r="AA3012" s="336"/>
      <c r="AB3012" s="336"/>
      <c r="AC3012" s="336"/>
    </row>
    <row r="3013" spans="4:29">
      <c r="D3013" s="336"/>
      <c r="G3013" s="336"/>
      <c r="H3013" s="336"/>
      <c r="I3013" s="336"/>
      <c r="J3013" s="336"/>
      <c r="K3013" s="336"/>
      <c r="L3013" s="336"/>
      <c r="M3013" s="336"/>
      <c r="N3013" s="336"/>
      <c r="S3013" s="336"/>
      <c r="V3013" s="336"/>
      <c r="W3013" s="336"/>
      <c r="X3013" s="336"/>
      <c r="Y3013" s="336"/>
      <c r="Z3013" s="336"/>
      <c r="AA3013" s="336"/>
      <c r="AB3013" s="336"/>
      <c r="AC3013" s="336"/>
    </row>
    <row r="3014" spans="4:29">
      <c r="D3014" s="336"/>
      <c r="G3014" s="336"/>
      <c r="H3014" s="336"/>
      <c r="I3014" s="336"/>
      <c r="J3014" s="336"/>
      <c r="K3014" s="336"/>
      <c r="L3014" s="336"/>
      <c r="M3014" s="336"/>
      <c r="N3014" s="336"/>
      <c r="S3014" s="336"/>
      <c r="V3014" s="336"/>
      <c r="W3014" s="336"/>
      <c r="X3014" s="336"/>
      <c r="Y3014" s="336"/>
      <c r="Z3014" s="336"/>
      <c r="AA3014" s="336"/>
      <c r="AB3014" s="336"/>
      <c r="AC3014" s="336"/>
    </row>
    <row r="3015" spans="4:29">
      <c r="D3015" s="336"/>
      <c r="G3015" s="336"/>
      <c r="H3015" s="336"/>
      <c r="I3015" s="336"/>
      <c r="J3015" s="336"/>
      <c r="K3015" s="336"/>
      <c r="L3015" s="336"/>
      <c r="M3015" s="336"/>
      <c r="N3015" s="336"/>
      <c r="S3015" s="336"/>
      <c r="V3015" s="336"/>
      <c r="W3015" s="336"/>
      <c r="X3015" s="336"/>
      <c r="Y3015" s="336"/>
      <c r="Z3015" s="336"/>
      <c r="AA3015" s="336"/>
      <c r="AB3015" s="336"/>
      <c r="AC3015" s="336"/>
    </row>
    <row r="3016" spans="4:29">
      <c r="D3016" s="336"/>
      <c r="G3016" s="336"/>
      <c r="H3016" s="336"/>
      <c r="I3016" s="336"/>
      <c r="J3016" s="336"/>
      <c r="K3016" s="336"/>
      <c r="L3016" s="336"/>
      <c r="M3016" s="336"/>
      <c r="N3016" s="336"/>
      <c r="S3016" s="336"/>
      <c r="V3016" s="336"/>
      <c r="W3016" s="336"/>
      <c r="X3016" s="336"/>
      <c r="Y3016" s="336"/>
      <c r="Z3016" s="336"/>
      <c r="AA3016" s="336"/>
      <c r="AB3016" s="336"/>
      <c r="AC3016" s="336"/>
    </row>
    <row r="3017" spans="4:29">
      <c r="D3017" s="336"/>
      <c r="G3017" s="336"/>
      <c r="H3017" s="336"/>
      <c r="I3017" s="336"/>
      <c r="J3017" s="336"/>
      <c r="K3017" s="336"/>
      <c r="L3017" s="336"/>
      <c r="M3017" s="336"/>
      <c r="N3017" s="336"/>
      <c r="S3017" s="336"/>
      <c r="V3017" s="336"/>
      <c r="W3017" s="336"/>
      <c r="X3017" s="336"/>
      <c r="Y3017" s="336"/>
      <c r="Z3017" s="336"/>
      <c r="AA3017" s="336"/>
      <c r="AB3017" s="336"/>
      <c r="AC3017" s="336"/>
    </row>
    <row r="3018" spans="4:29">
      <c r="D3018" s="336"/>
      <c r="G3018" s="336"/>
      <c r="H3018" s="336"/>
      <c r="I3018" s="336"/>
      <c r="J3018" s="336"/>
      <c r="K3018" s="336"/>
      <c r="L3018" s="336"/>
      <c r="M3018" s="336"/>
      <c r="N3018" s="336"/>
      <c r="S3018" s="336"/>
      <c r="V3018" s="336"/>
      <c r="W3018" s="336"/>
      <c r="X3018" s="336"/>
      <c r="Y3018" s="336"/>
      <c r="Z3018" s="336"/>
      <c r="AA3018" s="336"/>
      <c r="AB3018" s="336"/>
      <c r="AC3018" s="336"/>
    </row>
    <row r="3019" spans="4:29">
      <c r="D3019" s="336"/>
      <c r="G3019" s="336"/>
      <c r="H3019" s="336"/>
      <c r="I3019" s="336"/>
      <c r="J3019" s="336"/>
      <c r="K3019" s="336"/>
      <c r="L3019" s="336"/>
      <c r="M3019" s="336"/>
      <c r="N3019" s="336"/>
      <c r="S3019" s="336"/>
      <c r="V3019" s="336"/>
      <c r="W3019" s="336"/>
      <c r="X3019" s="336"/>
      <c r="Y3019" s="336"/>
      <c r="Z3019" s="336"/>
      <c r="AA3019" s="336"/>
      <c r="AB3019" s="336"/>
      <c r="AC3019" s="336"/>
    </row>
    <row r="3020" spans="4:29">
      <c r="D3020" s="336"/>
      <c r="G3020" s="336"/>
      <c r="H3020" s="336"/>
      <c r="I3020" s="336"/>
      <c r="J3020" s="336"/>
      <c r="K3020" s="336"/>
      <c r="L3020" s="336"/>
      <c r="M3020" s="336"/>
      <c r="N3020" s="336"/>
      <c r="S3020" s="336"/>
      <c r="V3020" s="336"/>
      <c r="W3020" s="336"/>
      <c r="X3020" s="336"/>
      <c r="Y3020" s="336"/>
      <c r="Z3020" s="336"/>
      <c r="AA3020" s="336"/>
      <c r="AB3020" s="336"/>
      <c r="AC3020" s="336"/>
    </row>
    <row r="3021" spans="4:29">
      <c r="D3021" s="336"/>
      <c r="G3021" s="336"/>
      <c r="H3021" s="336"/>
      <c r="I3021" s="336"/>
      <c r="J3021" s="336"/>
      <c r="K3021" s="336"/>
      <c r="L3021" s="336"/>
      <c r="M3021" s="336"/>
      <c r="N3021" s="336"/>
      <c r="S3021" s="336"/>
      <c r="V3021" s="336"/>
      <c r="W3021" s="336"/>
      <c r="X3021" s="336"/>
      <c r="Y3021" s="336"/>
      <c r="Z3021" s="336"/>
      <c r="AA3021" s="336"/>
      <c r="AB3021" s="336"/>
      <c r="AC3021" s="336"/>
    </row>
    <row r="3022" spans="4:29">
      <c r="D3022" s="336"/>
      <c r="G3022" s="336"/>
      <c r="H3022" s="336"/>
      <c r="I3022" s="336"/>
      <c r="J3022" s="336"/>
      <c r="K3022" s="336"/>
      <c r="L3022" s="336"/>
      <c r="M3022" s="336"/>
      <c r="N3022" s="336"/>
      <c r="S3022" s="336"/>
      <c r="V3022" s="336"/>
      <c r="W3022" s="336"/>
      <c r="X3022" s="336"/>
      <c r="Y3022" s="336"/>
      <c r="Z3022" s="336"/>
      <c r="AA3022" s="336"/>
      <c r="AB3022" s="336"/>
      <c r="AC3022" s="336"/>
    </row>
    <row r="3023" spans="4:29">
      <c r="D3023" s="336"/>
      <c r="G3023" s="336"/>
      <c r="H3023" s="336"/>
      <c r="I3023" s="336"/>
      <c r="J3023" s="336"/>
      <c r="K3023" s="336"/>
      <c r="L3023" s="336"/>
      <c r="M3023" s="336"/>
      <c r="N3023" s="336"/>
      <c r="S3023" s="336"/>
      <c r="V3023" s="336"/>
      <c r="W3023" s="336"/>
      <c r="X3023" s="336"/>
      <c r="Y3023" s="336"/>
      <c r="Z3023" s="336"/>
      <c r="AA3023" s="336"/>
      <c r="AB3023" s="336"/>
      <c r="AC3023" s="336"/>
    </row>
    <row r="3024" spans="4:29">
      <c r="D3024" s="336"/>
      <c r="G3024" s="336"/>
      <c r="H3024" s="336"/>
      <c r="I3024" s="336"/>
      <c r="J3024" s="336"/>
      <c r="K3024" s="336"/>
      <c r="L3024" s="336"/>
      <c r="M3024" s="336"/>
      <c r="N3024" s="336"/>
      <c r="S3024" s="336"/>
      <c r="V3024" s="336"/>
      <c r="W3024" s="336"/>
      <c r="X3024" s="336"/>
      <c r="Y3024" s="336"/>
      <c r="Z3024" s="336"/>
      <c r="AA3024" s="336"/>
      <c r="AB3024" s="336"/>
      <c r="AC3024" s="336"/>
    </row>
    <row r="3025" spans="4:29">
      <c r="D3025" s="336"/>
      <c r="G3025" s="336"/>
      <c r="H3025" s="336"/>
      <c r="I3025" s="336"/>
      <c r="J3025" s="336"/>
      <c r="K3025" s="336"/>
      <c r="L3025" s="336"/>
      <c r="M3025" s="336"/>
      <c r="N3025" s="336"/>
      <c r="S3025" s="336"/>
      <c r="V3025" s="336"/>
      <c r="W3025" s="336"/>
      <c r="X3025" s="336"/>
      <c r="Y3025" s="336"/>
      <c r="Z3025" s="336"/>
      <c r="AA3025" s="336"/>
      <c r="AB3025" s="336"/>
      <c r="AC3025" s="336"/>
    </row>
    <row r="3026" spans="4:29">
      <c r="D3026" s="336"/>
      <c r="G3026" s="336"/>
      <c r="H3026" s="336"/>
      <c r="I3026" s="336"/>
      <c r="J3026" s="336"/>
      <c r="K3026" s="336"/>
      <c r="L3026" s="336"/>
      <c r="M3026" s="336"/>
      <c r="N3026" s="336"/>
      <c r="S3026" s="336"/>
      <c r="V3026" s="336"/>
      <c r="W3026" s="336"/>
      <c r="X3026" s="336"/>
      <c r="Y3026" s="336"/>
      <c r="Z3026" s="336"/>
      <c r="AA3026" s="336"/>
      <c r="AB3026" s="336"/>
      <c r="AC3026" s="336"/>
    </row>
    <row r="3027" spans="4:29">
      <c r="D3027" s="336"/>
      <c r="G3027" s="336"/>
      <c r="H3027" s="336"/>
      <c r="I3027" s="336"/>
      <c r="J3027" s="336"/>
      <c r="K3027" s="336"/>
      <c r="L3027" s="336"/>
      <c r="M3027" s="336"/>
      <c r="N3027" s="336"/>
      <c r="S3027" s="336"/>
      <c r="V3027" s="336"/>
      <c r="W3027" s="336"/>
      <c r="X3027" s="336"/>
      <c r="Y3027" s="336"/>
      <c r="Z3027" s="336"/>
      <c r="AA3027" s="336"/>
      <c r="AB3027" s="336"/>
      <c r="AC3027" s="336"/>
    </row>
    <row r="3028" spans="4:29">
      <c r="D3028" s="336"/>
      <c r="G3028" s="336"/>
      <c r="H3028" s="336"/>
      <c r="I3028" s="336"/>
      <c r="J3028" s="336"/>
      <c r="K3028" s="336"/>
      <c r="L3028" s="336"/>
      <c r="M3028" s="336"/>
      <c r="N3028" s="336"/>
      <c r="S3028" s="336"/>
      <c r="V3028" s="336"/>
      <c r="W3028" s="336"/>
      <c r="X3028" s="336"/>
      <c r="Y3028" s="336"/>
      <c r="Z3028" s="336"/>
      <c r="AA3028" s="336"/>
      <c r="AB3028" s="336"/>
      <c r="AC3028" s="336"/>
    </row>
    <row r="3029" spans="4:29">
      <c r="D3029" s="336"/>
      <c r="G3029" s="336"/>
      <c r="H3029" s="336"/>
      <c r="I3029" s="336"/>
      <c r="J3029" s="336"/>
      <c r="K3029" s="336"/>
      <c r="L3029" s="336"/>
      <c r="M3029" s="336"/>
      <c r="N3029" s="336"/>
      <c r="S3029" s="336"/>
      <c r="V3029" s="336"/>
      <c r="W3029" s="336"/>
      <c r="X3029" s="336"/>
      <c r="Y3029" s="336"/>
      <c r="Z3029" s="336"/>
      <c r="AA3029" s="336"/>
      <c r="AB3029" s="336"/>
      <c r="AC3029" s="336"/>
    </row>
    <row r="3030" spans="4:29">
      <c r="D3030" s="336"/>
      <c r="G3030" s="336"/>
      <c r="H3030" s="336"/>
      <c r="I3030" s="336"/>
      <c r="J3030" s="336"/>
      <c r="K3030" s="336"/>
      <c r="L3030" s="336"/>
      <c r="M3030" s="336"/>
      <c r="N3030" s="336"/>
      <c r="S3030" s="336"/>
      <c r="V3030" s="336"/>
      <c r="W3030" s="336"/>
      <c r="X3030" s="336"/>
      <c r="Y3030" s="336"/>
      <c r="Z3030" s="336"/>
      <c r="AA3030" s="336"/>
      <c r="AB3030" s="336"/>
      <c r="AC3030" s="336"/>
    </row>
    <row r="3031" spans="4:29">
      <c r="D3031" s="336"/>
      <c r="G3031" s="336"/>
      <c r="H3031" s="336"/>
      <c r="I3031" s="336"/>
      <c r="J3031" s="336"/>
      <c r="K3031" s="336"/>
      <c r="L3031" s="336"/>
      <c r="M3031" s="336"/>
      <c r="N3031" s="336"/>
      <c r="S3031" s="336"/>
      <c r="V3031" s="336"/>
      <c r="W3031" s="336"/>
      <c r="X3031" s="336"/>
      <c r="Y3031" s="336"/>
      <c r="Z3031" s="336"/>
      <c r="AA3031" s="336"/>
      <c r="AB3031" s="336"/>
      <c r="AC3031" s="336"/>
    </row>
    <row r="3032" spans="4:29">
      <c r="D3032" s="336"/>
      <c r="G3032" s="336"/>
      <c r="H3032" s="336"/>
      <c r="I3032" s="336"/>
      <c r="J3032" s="336"/>
      <c r="K3032" s="336"/>
      <c r="L3032" s="336"/>
      <c r="M3032" s="336"/>
      <c r="N3032" s="336"/>
      <c r="S3032" s="336"/>
      <c r="V3032" s="336"/>
      <c r="W3032" s="336"/>
      <c r="X3032" s="336"/>
      <c r="Y3032" s="336"/>
      <c r="Z3032" s="336"/>
      <c r="AA3032" s="336"/>
      <c r="AB3032" s="336"/>
      <c r="AC3032" s="336"/>
    </row>
    <row r="3033" spans="4:29">
      <c r="D3033" s="336"/>
      <c r="G3033" s="336"/>
      <c r="H3033" s="336"/>
      <c r="I3033" s="336"/>
      <c r="J3033" s="336"/>
      <c r="K3033" s="336"/>
      <c r="L3033" s="336"/>
      <c r="M3033" s="336"/>
      <c r="N3033" s="336"/>
      <c r="S3033" s="336"/>
      <c r="V3033" s="336"/>
      <c r="W3033" s="336"/>
      <c r="X3033" s="336"/>
      <c r="Y3033" s="336"/>
      <c r="Z3033" s="336"/>
      <c r="AA3033" s="336"/>
      <c r="AB3033" s="336"/>
      <c r="AC3033" s="336"/>
    </row>
    <row r="3034" spans="4:29">
      <c r="D3034" s="336"/>
      <c r="G3034" s="336"/>
      <c r="H3034" s="336"/>
      <c r="I3034" s="336"/>
      <c r="J3034" s="336"/>
      <c r="K3034" s="336"/>
      <c r="L3034" s="336"/>
      <c r="M3034" s="336"/>
      <c r="N3034" s="336"/>
      <c r="S3034" s="336"/>
      <c r="V3034" s="336"/>
      <c r="W3034" s="336"/>
      <c r="X3034" s="336"/>
      <c r="Y3034" s="336"/>
      <c r="Z3034" s="336"/>
      <c r="AA3034" s="336"/>
      <c r="AB3034" s="336"/>
      <c r="AC3034" s="336"/>
    </row>
    <row r="3035" spans="4:29">
      <c r="D3035" s="336"/>
      <c r="G3035" s="336"/>
      <c r="H3035" s="336"/>
      <c r="I3035" s="336"/>
      <c r="J3035" s="336"/>
      <c r="K3035" s="336"/>
      <c r="L3035" s="336"/>
      <c r="M3035" s="336"/>
      <c r="N3035" s="336"/>
      <c r="S3035" s="336"/>
      <c r="V3035" s="336"/>
      <c r="W3035" s="336"/>
      <c r="X3035" s="336"/>
      <c r="Y3035" s="336"/>
      <c r="Z3035" s="336"/>
      <c r="AA3035" s="336"/>
      <c r="AB3035" s="336"/>
      <c r="AC3035" s="336"/>
    </row>
    <row r="3036" spans="4:29">
      <c r="D3036" s="336"/>
      <c r="G3036" s="336"/>
      <c r="H3036" s="336"/>
      <c r="I3036" s="336"/>
      <c r="J3036" s="336"/>
      <c r="K3036" s="336"/>
      <c r="L3036" s="336"/>
      <c r="M3036" s="336"/>
      <c r="N3036" s="336"/>
      <c r="S3036" s="336"/>
      <c r="V3036" s="336"/>
      <c r="W3036" s="336"/>
      <c r="X3036" s="336"/>
      <c r="Y3036" s="336"/>
      <c r="Z3036" s="336"/>
      <c r="AA3036" s="336"/>
      <c r="AB3036" s="336"/>
      <c r="AC3036" s="336"/>
    </row>
    <row r="3037" spans="4:29">
      <c r="D3037" s="336"/>
      <c r="G3037" s="336"/>
      <c r="H3037" s="336"/>
      <c r="I3037" s="336"/>
      <c r="J3037" s="336"/>
      <c r="K3037" s="336"/>
      <c r="L3037" s="336"/>
      <c r="M3037" s="336"/>
      <c r="N3037" s="336"/>
      <c r="S3037" s="336"/>
      <c r="V3037" s="336"/>
      <c r="W3037" s="336"/>
      <c r="X3037" s="336"/>
      <c r="Y3037" s="336"/>
      <c r="Z3037" s="336"/>
      <c r="AA3037" s="336"/>
      <c r="AB3037" s="336"/>
      <c r="AC3037" s="336"/>
    </row>
    <row r="3038" spans="4:29">
      <c r="D3038" s="336"/>
      <c r="G3038" s="336"/>
      <c r="H3038" s="336"/>
      <c r="I3038" s="336"/>
      <c r="J3038" s="336"/>
      <c r="K3038" s="336"/>
      <c r="L3038" s="336"/>
      <c r="M3038" s="336"/>
      <c r="N3038" s="336"/>
      <c r="S3038" s="336"/>
      <c r="V3038" s="336"/>
      <c r="W3038" s="336"/>
      <c r="X3038" s="336"/>
      <c r="Y3038" s="336"/>
      <c r="Z3038" s="336"/>
      <c r="AA3038" s="336"/>
      <c r="AB3038" s="336"/>
      <c r="AC3038" s="336"/>
    </row>
    <row r="3039" spans="4:29">
      <c r="D3039" s="336"/>
      <c r="G3039" s="336"/>
      <c r="H3039" s="336"/>
      <c r="I3039" s="336"/>
      <c r="J3039" s="336"/>
      <c r="K3039" s="336"/>
      <c r="L3039" s="336"/>
      <c r="M3039" s="336"/>
      <c r="N3039" s="336"/>
      <c r="S3039" s="336"/>
      <c r="V3039" s="336"/>
      <c r="W3039" s="336"/>
      <c r="X3039" s="336"/>
      <c r="Y3039" s="336"/>
      <c r="Z3039" s="336"/>
      <c r="AA3039" s="336"/>
      <c r="AB3039" s="336"/>
      <c r="AC3039" s="336"/>
    </row>
    <row r="3040" spans="4:29">
      <c r="D3040" s="336"/>
      <c r="G3040" s="336"/>
      <c r="H3040" s="336"/>
      <c r="I3040" s="336"/>
      <c r="J3040" s="336"/>
      <c r="K3040" s="336"/>
      <c r="L3040" s="336"/>
      <c r="M3040" s="336"/>
      <c r="N3040" s="336"/>
      <c r="S3040" s="336"/>
      <c r="V3040" s="336"/>
      <c r="W3040" s="336"/>
      <c r="X3040" s="336"/>
      <c r="Y3040" s="336"/>
      <c r="Z3040" s="336"/>
      <c r="AA3040" s="336"/>
      <c r="AB3040" s="336"/>
      <c r="AC3040" s="336"/>
    </row>
    <row r="3041" spans="4:29">
      <c r="D3041" s="336"/>
      <c r="G3041" s="336"/>
      <c r="H3041" s="336"/>
      <c r="I3041" s="336"/>
      <c r="J3041" s="336"/>
      <c r="K3041" s="336"/>
      <c r="L3041" s="336"/>
      <c r="M3041" s="336"/>
      <c r="N3041" s="336"/>
      <c r="S3041" s="336"/>
      <c r="V3041" s="336"/>
      <c r="W3041" s="336"/>
      <c r="X3041" s="336"/>
      <c r="Y3041" s="336"/>
      <c r="Z3041" s="336"/>
      <c r="AA3041" s="336"/>
      <c r="AB3041" s="336"/>
      <c r="AC3041" s="336"/>
    </row>
    <row r="3042" spans="4:29">
      <c r="D3042" s="336"/>
      <c r="G3042" s="336"/>
      <c r="H3042" s="336"/>
      <c r="I3042" s="336"/>
      <c r="J3042" s="336"/>
      <c r="K3042" s="336"/>
      <c r="L3042" s="336"/>
      <c r="M3042" s="336"/>
      <c r="N3042" s="336"/>
      <c r="S3042" s="336"/>
      <c r="V3042" s="336"/>
      <c r="W3042" s="336"/>
      <c r="X3042" s="336"/>
      <c r="Y3042" s="336"/>
      <c r="Z3042" s="336"/>
      <c r="AA3042" s="336"/>
      <c r="AB3042" s="336"/>
      <c r="AC3042" s="336"/>
    </row>
    <row r="3043" spans="4:29">
      <c r="D3043" s="336"/>
      <c r="G3043" s="336"/>
      <c r="H3043" s="336"/>
      <c r="I3043" s="336"/>
      <c r="J3043" s="336"/>
      <c r="K3043" s="336"/>
      <c r="L3043" s="336"/>
      <c r="M3043" s="336"/>
      <c r="N3043" s="336"/>
      <c r="S3043" s="336"/>
      <c r="V3043" s="336"/>
      <c r="W3043" s="336"/>
      <c r="X3043" s="336"/>
      <c r="Y3043" s="336"/>
      <c r="Z3043" s="336"/>
      <c r="AA3043" s="336"/>
      <c r="AB3043" s="336"/>
      <c r="AC3043" s="336"/>
    </row>
    <row r="3044" spans="4:29">
      <c r="D3044" s="336"/>
      <c r="G3044" s="336"/>
      <c r="H3044" s="336"/>
      <c r="I3044" s="336"/>
      <c r="J3044" s="336"/>
      <c r="K3044" s="336"/>
      <c r="L3044" s="336"/>
      <c r="M3044" s="336"/>
      <c r="N3044" s="336"/>
      <c r="S3044" s="336"/>
      <c r="V3044" s="336"/>
      <c r="W3044" s="336"/>
      <c r="X3044" s="336"/>
      <c r="Y3044" s="336"/>
      <c r="Z3044" s="336"/>
      <c r="AA3044" s="336"/>
      <c r="AB3044" s="336"/>
      <c r="AC3044" s="336"/>
    </row>
    <row r="3045" spans="4:29">
      <c r="D3045" s="336"/>
      <c r="G3045" s="336"/>
      <c r="H3045" s="336"/>
      <c r="I3045" s="336"/>
      <c r="J3045" s="336"/>
      <c r="K3045" s="336"/>
      <c r="L3045" s="336"/>
      <c r="M3045" s="336"/>
      <c r="N3045" s="336"/>
      <c r="S3045" s="336"/>
      <c r="V3045" s="336"/>
      <c r="W3045" s="336"/>
      <c r="X3045" s="336"/>
      <c r="Y3045" s="336"/>
      <c r="Z3045" s="336"/>
      <c r="AA3045" s="336"/>
      <c r="AB3045" s="336"/>
      <c r="AC3045" s="336"/>
    </row>
    <row r="3046" spans="4:29">
      <c r="D3046" s="336"/>
      <c r="G3046" s="336"/>
      <c r="H3046" s="336"/>
      <c r="I3046" s="336"/>
      <c r="J3046" s="336"/>
      <c r="K3046" s="336"/>
      <c r="L3046" s="336"/>
      <c r="M3046" s="336"/>
      <c r="N3046" s="336"/>
      <c r="S3046" s="336"/>
      <c r="V3046" s="336"/>
      <c r="W3046" s="336"/>
      <c r="X3046" s="336"/>
      <c r="Y3046" s="336"/>
      <c r="Z3046" s="336"/>
      <c r="AA3046" s="336"/>
      <c r="AB3046" s="336"/>
      <c r="AC3046" s="336"/>
    </row>
    <row r="3047" spans="4:29">
      <c r="D3047" s="336"/>
      <c r="G3047" s="336"/>
      <c r="H3047" s="336"/>
      <c r="I3047" s="336"/>
      <c r="J3047" s="336"/>
      <c r="K3047" s="336"/>
      <c r="L3047" s="336"/>
      <c r="M3047" s="336"/>
      <c r="N3047" s="336"/>
      <c r="S3047" s="336"/>
      <c r="V3047" s="336"/>
      <c r="W3047" s="336"/>
      <c r="X3047" s="336"/>
      <c r="Y3047" s="336"/>
      <c r="Z3047" s="336"/>
      <c r="AA3047" s="336"/>
      <c r="AB3047" s="336"/>
      <c r="AC3047" s="336"/>
    </row>
    <row r="3048" spans="4:29">
      <c r="D3048" s="336"/>
      <c r="G3048" s="336"/>
      <c r="H3048" s="336"/>
      <c r="I3048" s="336"/>
      <c r="J3048" s="336"/>
      <c r="K3048" s="336"/>
      <c r="L3048" s="336"/>
      <c r="M3048" s="336"/>
      <c r="N3048" s="336"/>
      <c r="S3048" s="336"/>
      <c r="V3048" s="336"/>
      <c r="W3048" s="336"/>
      <c r="X3048" s="336"/>
      <c r="Y3048" s="336"/>
      <c r="Z3048" s="336"/>
      <c r="AA3048" s="336"/>
      <c r="AB3048" s="336"/>
      <c r="AC3048" s="336"/>
    </row>
    <row r="3049" spans="4:29">
      <c r="D3049" s="336"/>
      <c r="G3049" s="336"/>
      <c r="H3049" s="336"/>
      <c r="I3049" s="336"/>
      <c r="J3049" s="336"/>
      <c r="K3049" s="336"/>
      <c r="L3049" s="336"/>
      <c r="M3049" s="336"/>
      <c r="N3049" s="336"/>
      <c r="S3049" s="336"/>
      <c r="V3049" s="336"/>
      <c r="W3049" s="336"/>
      <c r="X3049" s="336"/>
      <c r="Y3049" s="336"/>
      <c r="Z3049" s="336"/>
      <c r="AA3049" s="336"/>
      <c r="AB3049" s="336"/>
      <c r="AC3049" s="336"/>
    </row>
    <row r="3050" spans="4:29">
      <c r="D3050" s="336"/>
      <c r="G3050" s="336"/>
      <c r="H3050" s="336"/>
      <c r="I3050" s="336"/>
      <c r="J3050" s="336"/>
      <c r="K3050" s="336"/>
      <c r="L3050" s="336"/>
      <c r="M3050" s="336"/>
      <c r="N3050" s="336"/>
      <c r="S3050" s="336"/>
      <c r="V3050" s="336"/>
      <c r="W3050" s="336"/>
      <c r="X3050" s="336"/>
      <c r="Y3050" s="336"/>
      <c r="Z3050" s="336"/>
      <c r="AA3050" s="336"/>
      <c r="AB3050" s="336"/>
      <c r="AC3050" s="336"/>
    </row>
    <row r="3051" spans="4:29">
      <c r="D3051" s="336"/>
      <c r="G3051" s="336"/>
      <c r="H3051" s="336"/>
      <c r="I3051" s="336"/>
      <c r="J3051" s="336"/>
      <c r="K3051" s="336"/>
      <c r="L3051" s="336"/>
      <c r="M3051" s="336"/>
      <c r="N3051" s="336"/>
      <c r="S3051" s="336"/>
      <c r="V3051" s="336"/>
      <c r="W3051" s="336"/>
      <c r="X3051" s="336"/>
      <c r="Y3051" s="336"/>
      <c r="Z3051" s="336"/>
      <c r="AA3051" s="336"/>
      <c r="AB3051" s="336"/>
      <c r="AC3051" s="336"/>
    </row>
    <row r="3052" spans="4:29">
      <c r="D3052" s="336"/>
      <c r="G3052" s="336"/>
      <c r="H3052" s="336"/>
      <c r="I3052" s="336"/>
      <c r="J3052" s="336"/>
      <c r="K3052" s="336"/>
      <c r="L3052" s="336"/>
      <c r="M3052" s="336"/>
      <c r="N3052" s="336"/>
      <c r="S3052" s="336"/>
      <c r="V3052" s="336"/>
      <c r="W3052" s="336"/>
      <c r="X3052" s="336"/>
      <c r="Y3052" s="336"/>
      <c r="Z3052" s="336"/>
      <c r="AA3052" s="336"/>
      <c r="AB3052" s="336"/>
      <c r="AC3052" s="336"/>
    </row>
    <row r="3053" spans="4:29">
      <c r="D3053" s="336"/>
      <c r="G3053" s="336"/>
      <c r="H3053" s="336"/>
      <c r="I3053" s="336"/>
      <c r="J3053" s="336"/>
      <c r="K3053" s="336"/>
      <c r="L3053" s="336"/>
      <c r="M3053" s="336"/>
      <c r="N3053" s="336"/>
      <c r="S3053" s="336"/>
      <c r="V3053" s="336"/>
      <c r="W3053" s="336"/>
      <c r="X3053" s="336"/>
      <c r="Y3053" s="336"/>
      <c r="Z3053" s="336"/>
      <c r="AA3053" s="336"/>
      <c r="AB3053" s="336"/>
      <c r="AC3053" s="336"/>
    </row>
    <row r="3054" spans="4:29">
      <c r="D3054" s="336"/>
      <c r="G3054" s="336"/>
      <c r="H3054" s="336"/>
      <c r="I3054" s="336"/>
      <c r="J3054" s="336"/>
      <c r="K3054" s="336"/>
      <c r="L3054" s="336"/>
      <c r="M3054" s="336"/>
      <c r="N3054" s="336"/>
      <c r="S3054" s="336"/>
      <c r="V3054" s="336"/>
      <c r="W3054" s="336"/>
      <c r="X3054" s="336"/>
      <c r="Y3054" s="336"/>
      <c r="Z3054" s="336"/>
      <c r="AA3054" s="336"/>
      <c r="AB3054" s="336"/>
      <c r="AC3054" s="336"/>
    </row>
    <row r="3055" spans="4:29">
      <c r="D3055" s="336"/>
      <c r="G3055" s="336"/>
      <c r="H3055" s="336"/>
      <c r="I3055" s="336"/>
      <c r="J3055" s="336"/>
      <c r="K3055" s="336"/>
      <c r="L3055" s="336"/>
      <c r="M3055" s="336"/>
      <c r="N3055" s="336"/>
      <c r="S3055" s="336"/>
      <c r="V3055" s="336"/>
      <c r="W3055" s="336"/>
      <c r="X3055" s="336"/>
      <c r="Y3055" s="336"/>
      <c r="Z3055" s="336"/>
      <c r="AA3055" s="336"/>
      <c r="AB3055" s="336"/>
      <c r="AC3055" s="336"/>
    </row>
    <row r="3056" spans="4:29">
      <c r="D3056" s="336"/>
      <c r="G3056" s="336"/>
      <c r="H3056" s="336"/>
      <c r="I3056" s="336"/>
      <c r="J3056" s="336"/>
      <c r="K3056" s="336"/>
      <c r="L3056" s="336"/>
      <c r="M3056" s="336"/>
      <c r="N3056" s="336"/>
      <c r="S3056" s="336"/>
      <c r="V3056" s="336"/>
      <c r="W3056" s="336"/>
      <c r="X3056" s="336"/>
      <c r="Y3056" s="336"/>
      <c r="Z3056" s="336"/>
      <c r="AA3056" s="336"/>
      <c r="AB3056" s="336"/>
      <c r="AC3056" s="336"/>
    </row>
    <row r="3057" spans="4:29">
      <c r="D3057" s="336"/>
      <c r="G3057" s="336"/>
      <c r="H3057" s="336"/>
      <c r="I3057" s="336"/>
      <c r="J3057" s="336"/>
      <c r="K3057" s="336"/>
      <c r="L3057" s="336"/>
      <c r="M3057" s="336"/>
      <c r="N3057" s="336"/>
      <c r="S3057" s="336"/>
      <c r="V3057" s="336"/>
      <c r="W3057" s="336"/>
      <c r="X3057" s="336"/>
      <c r="Y3057" s="336"/>
      <c r="Z3057" s="336"/>
      <c r="AA3057" s="336"/>
      <c r="AB3057" s="336"/>
      <c r="AC3057" s="336"/>
    </row>
    <row r="3058" spans="4:29">
      <c r="D3058" s="336"/>
      <c r="G3058" s="336"/>
      <c r="H3058" s="336"/>
      <c r="I3058" s="336"/>
      <c r="J3058" s="336"/>
      <c r="K3058" s="336"/>
      <c r="L3058" s="336"/>
      <c r="M3058" s="336"/>
      <c r="N3058" s="336"/>
      <c r="S3058" s="336"/>
      <c r="V3058" s="336"/>
      <c r="W3058" s="336"/>
      <c r="X3058" s="336"/>
      <c r="Y3058" s="336"/>
      <c r="Z3058" s="336"/>
      <c r="AA3058" s="336"/>
      <c r="AB3058" s="336"/>
      <c r="AC3058" s="336"/>
    </row>
    <row r="3059" spans="4:29">
      <c r="D3059" s="336"/>
      <c r="G3059" s="336"/>
      <c r="H3059" s="336"/>
      <c r="I3059" s="336"/>
      <c r="J3059" s="336"/>
      <c r="K3059" s="336"/>
      <c r="L3059" s="336"/>
      <c r="M3059" s="336"/>
      <c r="N3059" s="336"/>
      <c r="S3059" s="336"/>
      <c r="V3059" s="336"/>
      <c r="W3059" s="336"/>
      <c r="X3059" s="336"/>
      <c r="Y3059" s="336"/>
      <c r="Z3059" s="336"/>
      <c r="AA3059" s="336"/>
      <c r="AB3059" s="336"/>
      <c r="AC3059" s="336"/>
    </row>
    <row r="3060" spans="4:29">
      <c r="D3060" s="336"/>
      <c r="G3060" s="336"/>
      <c r="H3060" s="336"/>
      <c r="I3060" s="336"/>
      <c r="J3060" s="336"/>
      <c r="K3060" s="336"/>
      <c r="L3060" s="336"/>
      <c r="M3060" s="336"/>
      <c r="N3060" s="336"/>
      <c r="S3060" s="336"/>
      <c r="V3060" s="336"/>
      <c r="W3060" s="336"/>
      <c r="X3060" s="336"/>
      <c r="Y3060" s="336"/>
      <c r="Z3060" s="336"/>
      <c r="AA3060" s="336"/>
      <c r="AB3060" s="336"/>
      <c r="AC3060" s="336"/>
    </row>
    <row r="3061" spans="4:29">
      <c r="D3061" s="336"/>
      <c r="G3061" s="336"/>
      <c r="H3061" s="336"/>
      <c r="I3061" s="336"/>
      <c r="J3061" s="336"/>
      <c r="K3061" s="336"/>
      <c r="L3061" s="336"/>
      <c r="M3061" s="336"/>
      <c r="N3061" s="336"/>
      <c r="S3061" s="336"/>
      <c r="V3061" s="336"/>
      <c r="W3061" s="336"/>
      <c r="X3061" s="336"/>
      <c r="Y3061" s="336"/>
      <c r="Z3061" s="336"/>
      <c r="AA3061" s="336"/>
      <c r="AB3061" s="336"/>
      <c r="AC3061" s="336"/>
    </row>
    <row r="3062" spans="4:29">
      <c r="D3062" s="336"/>
      <c r="G3062" s="336"/>
      <c r="H3062" s="336"/>
      <c r="I3062" s="336"/>
      <c r="J3062" s="336"/>
      <c r="K3062" s="336"/>
      <c r="L3062" s="336"/>
      <c r="M3062" s="336"/>
      <c r="N3062" s="336"/>
      <c r="S3062" s="336"/>
      <c r="V3062" s="336"/>
      <c r="W3062" s="336"/>
      <c r="X3062" s="336"/>
      <c r="Y3062" s="336"/>
      <c r="Z3062" s="336"/>
      <c r="AA3062" s="336"/>
      <c r="AB3062" s="336"/>
      <c r="AC3062" s="336"/>
    </row>
    <row r="3063" spans="4:29">
      <c r="D3063" s="336"/>
      <c r="G3063" s="336"/>
      <c r="H3063" s="336"/>
      <c r="I3063" s="336"/>
      <c r="J3063" s="336"/>
      <c r="K3063" s="336"/>
      <c r="L3063" s="336"/>
      <c r="M3063" s="336"/>
      <c r="N3063" s="336"/>
      <c r="S3063" s="336"/>
      <c r="V3063" s="336"/>
      <c r="W3063" s="336"/>
      <c r="X3063" s="336"/>
      <c r="Y3063" s="336"/>
      <c r="Z3063" s="336"/>
      <c r="AA3063" s="336"/>
      <c r="AB3063" s="336"/>
      <c r="AC3063" s="336"/>
    </row>
    <row r="3064" spans="4:29">
      <c r="D3064" s="336"/>
      <c r="G3064" s="336"/>
      <c r="H3064" s="336"/>
      <c r="I3064" s="336"/>
      <c r="J3064" s="336"/>
      <c r="K3064" s="336"/>
      <c r="L3064" s="336"/>
      <c r="M3064" s="336"/>
      <c r="N3064" s="336"/>
      <c r="S3064" s="336"/>
      <c r="V3064" s="336"/>
      <c r="W3064" s="336"/>
      <c r="X3064" s="336"/>
      <c r="Y3064" s="336"/>
      <c r="Z3064" s="336"/>
      <c r="AA3064" s="336"/>
      <c r="AB3064" s="336"/>
      <c r="AC3064" s="336"/>
    </row>
    <row r="3065" spans="4:29">
      <c r="D3065" s="336"/>
      <c r="G3065" s="336"/>
      <c r="H3065" s="336"/>
      <c r="I3065" s="336"/>
      <c r="J3065" s="336"/>
      <c r="K3065" s="336"/>
      <c r="L3065" s="336"/>
      <c r="M3065" s="336"/>
      <c r="N3065" s="336"/>
      <c r="S3065" s="336"/>
      <c r="V3065" s="336"/>
      <c r="W3065" s="336"/>
      <c r="X3065" s="336"/>
      <c r="Y3065" s="336"/>
      <c r="Z3065" s="336"/>
      <c r="AA3065" s="336"/>
      <c r="AB3065" s="336"/>
      <c r="AC3065" s="336"/>
    </row>
    <row r="3066" spans="4:29">
      <c r="D3066" s="336"/>
      <c r="G3066" s="336"/>
      <c r="H3066" s="336"/>
      <c r="I3066" s="336"/>
      <c r="J3066" s="336"/>
      <c r="K3066" s="336"/>
      <c r="L3066" s="336"/>
      <c r="M3066" s="336"/>
      <c r="N3066" s="336"/>
      <c r="S3066" s="336"/>
      <c r="V3066" s="336"/>
      <c r="W3066" s="336"/>
      <c r="X3066" s="336"/>
      <c r="Y3066" s="336"/>
      <c r="Z3066" s="336"/>
      <c r="AA3066" s="336"/>
      <c r="AB3066" s="336"/>
      <c r="AC3066" s="336"/>
    </row>
    <row r="3067" spans="4:29">
      <c r="D3067" s="336"/>
      <c r="G3067" s="336"/>
      <c r="H3067" s="336"/>
      <c r="I3067" s="336"/>
      <c r="J3067" s="336"/>
      <c r="K3067" s="336"/>
      <c r="L3067" s="336"/>
      <c r="M3067" s="336"/>
      <c r="N3067" s="336"/>
      <c r="S3067" s="336"/>
      <c r="V3067" s="336"/>
      <c r="W3067" s="336"/>
      <c r="X3067" s="336"/>
      <c r="Y3067" s="336"/>
      <c r="Z3067" s="336"/>
      <c r="AA3067" s="336"/>
      <c r="AB3067" s="336"/>
      <c r="AC3067" s="336"/>
    </row>
    <row r="3068" spans="4:29">
      <c r="D3068" s="336"/>
      <c r="G3068" s="336"/>
      <c r="H3068" s="336"/>
      <c r="I3068" s="336"/>
      <c r="J3068" s="336"/>
      <c r="K3068" s="336"/>
      <c r="L3068" s="336"/>
      <c r="M3068" s="336"/>
      <c r="N3068" s="336"/>
      <c r="S3068" s="336"/>
      <c r="V3068" s="336"/>
      <c r="W3068" s="336"/>
      <c r="X3068" s="336"/>
      <c r="Y3068" s="336"/>
      <c r="Z3068" s="336"/>
      <c r="AA3068" s="336"/>
      <c r="AB3068" s="336"/>
      <c r="AC3068" s="336"/>
    </row>
    <row r="3069" spans="4:29">
      <c r="D3069" s="336"/>
      <c r="G3069" s="336"/>
      <c r="H3069" s="336"/>
      <c r="I3069" s="336"/>
      <c r="J3069" s="336"/>
      <c r="K3069" s="336"/>
      <c r="L3069" s="336"/>
      <c r="M3069" s="336"/>
      <c r="N3069" s="336"/>
      <c r="S3069" s="336"/>
      <c r="V3069" s="336"/>
      <c r="W3069" s="336"/>
      <c r="X3069" s="336"/>
      <c r="Y3069" s="336"/>
      <c r="Z3069" s="336"/>
      <c r="AA3069" s="336"/>
      <c r="AB3069" s="336"/>
      <c r="AC3069" s="336"/>
    </row>
    <row r="3070" spans="4:29">
      <c r="D3070" s="336"/>
      <c r="G3070" s="336"/>
      <c r="H3070" s="336"/>
      <c r="I3070" s="336"/>
      <c r="J3070" s="336"/>
      <c r="K3070" s="336"/>
      <c r="L3070" s="336"/>
      <c r="M3070" s="336"/>
      <c r="N3070" s="336"/>
      <c r="S3070" s="336"/>
      <c r="V3070" s="336"/>
      <c r="W3070" s="336"/>
      <c r="X3070" s="336"/>
      <c r="Y3070" s="336"/>
      <c r="Z3070" s="336"/>
      <c r="AA3070" s="336"/>
      <c r="AB3070" s="336"/>
      <c r="AC3070" s="336"/>
    </row>
    <row r="3071" spans="4:29">
      <c r="D3071" s="336"/>
      <c r="G3071" s="336"/>
      <c r="H3071" s="336"/>
      <c r="I3071" s="336"/>
      <c r="J3071" s="336"/>
      <c r="K3071" s="336"/>
      <c r="L3071" s="336"/>
      <c r="M3071" s="336"/>
      <c r="N3071" s="336"/>
      <c r="S3071" s="336"/>
      <c r="V3071" s="336"/>
      <c r="W3071" s="336"/>
      <c r="X3071" s="336"/>
      <c r="Y3071" s="336"/>
      <c r="Z3071" s="336"/>
      <c r="AA3071" s="336"/>
      <c r="AB3071" s="336"/>
      <c r="AC3071" s="336"/>
    </row>
    <row r="3072" spans="4:29">
      <c r="D3072" s="336"/>
      <c r="G3072" s="336"/>
      <c r="H3072" s="336"/>
      <c r="I3072" s="336"/>
      <c r="J3072" s="336"/>
      <c r="K3072" s="336"/>
      <c r="L3072" s="336"/>
      <c r="M3072" s="336"/>
      <c r="N3072" s="336"/>
      <c r="S3072" s="336"/>
      <c r="V3072" s="336"/>
      <c r="W3072" s="336"/>
      <c r="X3072" s="336"/>
      <c r="Y3072" s="336"/>
      <c r="Z3072" s="336"/>
      <c r="AA3072" s="336"/>
      <c r="AB3072" s="336"/>
      <c r="AC3072" s="336"/>
    </row>
    <row r="3073" spans="4:29">
      <c r="D3073" s="336"/>
      <c r="G3073" s="336"/>
      <c r="H3073" s="336"/>
      <c r="I3073" s="336"/>
      <c r="J3073" s="336"/>
      <c r="K3073" s="336"/>
      <c r="L3073" s="336"/>
      <c r="M3073" s="336"/>
      <c r="N3073" s="336"/>
      <c r="S3073" s="336"/>
      <c r="V3073" s="336"/>
      <c r="W3073" s="336"/>
      <c r="X3073" s="336"/>
      <c r="Y3073" s="336"/>
      <c r="Z3073" s="336"/>
      <c r="AA3073" s="336"/>
      <c r="AB3073" s="336"/>
      <c r="AC3073" s="336"/>
    </row>
    <row r="3074" spans="4:29">
      <c r="D3074" s="336"/>
      <c r="G3074" s="336"/>
      <c r="H3074" s="336"/>
      <c r="I3074" s="336"/>
      <c r="J3074" s="336"/>
      <c r="K3074" s="336"/>
      <c r="L3074" s="336"/>
      <c r="M3074" s="336"/>
      <c r="N3074" s="336"/>
      <c r="S3074" s="336"/>
      <c r="V3074" s="336"/>
      <c r="W3074" s="336"/>
      <c r="X3074" s="336"/>
      <c r="Y3074" s="336"/>
      <c r="Z3074" s="336"/>
      <c r="AA3074" s="336"/>
      <c r="AB3074" s="336"/>
      <c r="AC3074" s="336"/>
    </row>
    <row r="3075" spans="4:29">
      <c r="D3075" s="336"/>
      <c r="G3075" s="336"/>
      <c r="H3075" s="336"/>
      <c r="I3075" s="336"/>
      <c r="J3075" s="336"/>
      <c r="K3075" s="336"/>
      <c r="L3075" s="336"/>
      <c r="M3075" s="336"/>
      <c r="N3075" s="336"/>
      <c r="S3075" s="336"/>
      <c r="V3075" s="336"/>
      <c r="W3075" s="336"/>
      <c r="X3075" s="336"/>
      <c r="Y3075" s="336"/>
      <c r="Z3075" s="336"/>
      <c r="AA3075" s="336"/>
      <c r="AB3075" s="336"/>
      <c r="AC3075" s="336"/>
    </row>
    <row r="3076" spans="4:29">
      <c r="D3076" s="336"/>
      <c r="G3076" s="336"/>
      <c r="H3076" s="336"/>
      <c r="I3076" s="336"/>
      <c r="J3076" s="336"/>
      <c r="K3076" s="336"/>
      <c r="L3076" s="336"/>
      <c r="M3076" s="336"/>
      <c r="N3076" s="336"/>
      <c r="S3076" s="336"/>
      <c r="V3076" s="336"/>
      <c r="W3076" s="336"/>
      <c r="X3076" s="336"/>
      <c r="Y3076" s="336"/>
      <c r="Z3076" s="336"/>
      <c r="AA3076" s="336"/>
      <c r="AB3076" s="336"/>
      <c r="AC3076" s="336"/>
    </row>
    <row r="3077" spans="4:29">
      <c r="D3077" s="336"/>
      <c r="G3077" s="336"/>
      <c r="H3077" s="336"/>
      <c r="I3077" s="336"/>
      <c r="J3077" s="336"/>
      <c r="K3077" s="336"/>
      <c r="L3077" s="336"/>
      <c r="M3077" s="336"/>
      <c r="N3077" s="336"/>
      <c r="S3077" s="336"/>
      <c r="V3077" s="336"/>
      <c r="W3077" s="336"/>
      <c r="X3077" s="336"/>
      <c r="Y3077" s="336"/>
      <c r="Z3077" s="336"/>
      <c r="AA3077" s="336"/>
      <c r="AB3077" s="336"/>
      <c r="AC3077" s="336"/>
    </row>
    <row r="3078" spans="4:29">
      <c r="D3078" s="336"/>
      <c r="G3078" s="336"/>
      <c r="H3078" s="336"/>
      <c r="I3078" s="336"/>
      <c r="J3078" s="336"/>
      <c r="K3078" s="336"/>
      <c r="L3078" s="336"/>
      <c r="M3078" s="336"/>
      <c r="N3078" s="336"/>
      <c r="S3078" s="336"/>
      <c r="V3078" s="336"/>
      <c r="W3078" s="336"/>
      <c r="X3078" s="336"/>
      <c r="Y3078" s="336"/>
      <c r="Z3078" s="336"/>
      <c r="AA3078" s="336"/>
      <c r="AB3078" s="336"/>
      <c r="AC3078" s="336"/>
    </row>
    <row r="3079" spans="4:29">
      <c r="D3079" s="336"/>
      <c r="G3079" s="336"/>
      <c r="H3079" s="336"/>
      <c r="I3079" s="336"/>
      <c r="J3079" s="336"/>
      <c r="K3079" s="336"/>
      <c r="L3079" s="336"/>
      <c r="M3079" s="336"/>
      <c r="N3079" s="336"/>
      <c r="S3079" s="336"/>
      <c r="V3079" s="336"/>
      <c r="W3079" s="336"/>
      <c r="X3079" s="336"/>
      <c r="Y3079" s="336"/>
      <c r="Z3079" s="336"/>
      <c r="AA3079" s="336"/>
      <c r="AB3079" s="336"/>
      <c r="AC3079" s="336"/>
    </row>
    <row r="3080" spans="4:29">
      <c r="D3080" s="336"/>
      <c r="G3080" s="336"/>
      <c r="H3080" s="336"/>
      <c r="I3080" s="336"/>
      <c r="J3080" s="336"/>
      <c r="K3080" s="336"/>
      <c r="L3080" s="336"/>
      <c r="M3080" s="336"/>
      <c r="N3080" s="336"/>
      <c r="S3080" s="336"/>
      <c r="V3080" s="336"/>
      <c r="W3080" s="336"/>
      <c r="X3080" s="336"/>
      <c r="Y3080" s="336"/>
      <c r="Z3080" s="336"/>
      <c r="AA3080" s="336"/>
      <c r="AB3080" s="336"/>
      <c r="AC3080" s="336"/>
    </row>
    <row r="3081" spans="4:29">
      <c r="D3081" s="336"/>
      <c r="G3081" s="336"/>
      <c r="H3081" s="336"/>
      <c r="I3081" s="336"/>
      <c r="J3081" s="336"/>
      <c r="K3081" s="336"/>
      <c r="L3081" s="336"/>
      <c r="M3081" s="336"/>
      <c r="N3081" s="336"/>
      <c r="S3081" s="336"/>
      <c r="V3081" s="336"/>
      <c r="W3081" s="336"/>
      <c r="X3081" s="336"/>
      <c r="Y3081" s="336"/>
      <c r="Z3081" s="336"/>
      <c r="AA3081" s="336"/>
      <c r="AB3081" s="336"/>
      <c r="AC3081" s="336"/>
    </row>
    <row r="3082" spans="4:29">
      <c r="D3082" s="336"/>
      <c r="G3082" s="336"/>
      <c r="H3082" s="336"/>
      <c r="I3082" s="336"/>
      <c r="J3082" s="336"/>
      <c r="K3082" s="336"/>
      <c r="L3082" s="336"/>
      <c r="M3082" s="336"/>
      <c r="N3082" s="336"/>
      <c r="S3082" s="336"/>
      <c r="V3082" s="336"/>
      <c r="W3082" s="336"/>
      <c r="X3082" s="336"/>
      <c r="Y3082" s="336"/>
      <c r="Z3082" s="336"/>
      <c r="AA3082" s="336"/>
      <c r="AB3082" s="336"/>
      <c r="AC3082" s="336"/>
    </row>
    <row r="3083" spans="4:29">
      <c r="D3083" s="336"/>
      <c r="G3083" s="336"/>
      <c r="H3083" s="336"/>
      <c r="I3083" s="336"/>
      <c r="J3083" s="336"/>
      <c r="K3083" s="336"/>
      <c r="L3083" s="336"/>
      <c r="M3083" s="336"/>
      <c r="N3083" s="336"/>
      <c r="S3083" s="336"/>
      <c r="V3083" s="336"/>
      <c r="W3083" s="336"/>
      <c r="X3083" s="336"/>
      <c r="Y3083" s="336"/>
      <c r="Z3083" s="336"/>
      <c r="AA3083" s="336"/>
      <c r="AB3083" s="336"/>
      <c r="AC3083" s="336"/>
    </row>
    <row r="3084" spans="4:29">
      <c r="D3084" s="336"/>
      <c r="G3084" s="336"/>
      <c r="H3084" s="336"/>
      <c r="I3084" s="336"/>
      <c r="J3084" s="336"/>
      <c r="K3084" s="336"/>
      <c r="L3084" s="336"/>
      <c r="M3084" s="336"/>
      <c r="N3084" s="336"/>
      <c r="S3084" s="336"/>
      <c r="V3084" s="336"/>
      <c r="W3084" s="336"/>
      <c r="X3084" s="336"/>
      <c r="Y3084" s="336"/>
      <c r="Z3084" s="336"/>
      <c r="AA3084" s="336"/>
      <c r="AB3084" s="336"/>
      <c r="AC3084" s="336"/>
    </row>
    <row r="3085" spans="4:29">
      <c r="D3085" s="336"/>
      <c r="G3085" s="336"/>
      <c r="H3085" s="336"/>
      <c r="I3085" s="336"/>
      <c r="J3085" s="336"/>
      <c r="K3085" s="336"/>
      <c r="L3085" s="336"/>
      <c r="M3085" s="336"/>
      <c r="N3085" s="336"/>
      <c r="S3085" s="336"/>
      <c r="V3085" s="336"/>
      <c r="W3085" s="336"/>
      <c r="X3085" s="336"/>
      <c r="Y3085" s="336"/>
      <c r="Z3085" s="336"/>
      <c r="AA3085" s="336"/>
      <c r="AB3085" s="336"/>
      <c r="AC3085" s="336"/>
    </row>
    <row r="3086" spans="4:29">
      <c r="D3086" s="336"/>
      <c r="G3086" s="336"/>
      <c r="H3086" s="336"/>
      <c r="I3086" s="336"/>
      <c r="J3086" s="336"/>
      <c r="K3086" s="336"/>
      <c r="L3086" s="336"/>
      <c r="M3086" s="336"/>
      <c r="N3086" s="336"/>
      <c r="S3086" s="336"/>
      <c r="V3086" s="336"/>
      <c r="W3086" s="336"/>
      <c r="X3086" s="336"/>
      <c r="Y3086" s="336"/>
      <c r="Z3086" s="336"/>
      <c r="AA3086" s="336"/>
      <c r="AB3086" s="336"/>
      <c r="AC3086" s="336"/>
    </row>
    <row r="3087" spans="4:29">
      <c r="D3087" s="336"/>
      <c r="G3087" s="336"/>
      <c r="H3087" s="336"/>
      <c r="I3087" s="336"/>
      <c r="J3087" s="336"/>
      <c r="K3087" s="336"/>
      <c r="L3087" s="336"/>
      <c r="M3087" s="336"/>
      <c r="N3087" s="336"/>
      <c r="S3087" s="336"/>
      <c r="V3087" s="336"/>
      <c r="W3087" s="336"/>
      <c r="X3087" s="336"/>
      <c r="Y3087" s="336"/>
      <c r="Z3087" s="336"/>
      <c r="AA3087" s="336"/>
      <c r="AB3087" s="336"/>
      <c r="AC3087" s="336"/>
    </row>
    <row r="3088" spans="4:29">
      <c r="D3088" s="336"/>
      <c r="G3088" s="336"/>
      <c r="H3088" s="336"/>
      <c r="I3088" s="336"/>
      <c r="J3088" s="336"/>
      <c r="K3088" s="336"/>
      <c r="L3088" s="336"/>
      <c r="M3088" s="336"/>
      <c r="N3088" s="336"/>
      <c r="S3088" s="336"/>
      <c r="V3088" s="336"/>
      <c r="W3088" s="336"/>
      <c r="X3088" s="336"/>
      <c r="Y3088" s="336"/>
      <c r="Z3088" s="336"/>
      <c r="AA3088" s="336"/>
      <c r="AB3088" s="336"/>
      <c r="AC3088" s="336"/>
    </row>
    <row r="3089" spans="4:29">
      <c r="D3089" s="336"/>
      <c r="G3089" s="336"/>
      <c r="H3089" s="336"/>
      <c r="I3089" s="336"/>
      <c r="J3089" s="336"/>
      <c r="K3089" s="336"/>
      <c r="L3089" s="336"/>
      <c r="M3089" s="336"/>
      <c r="N3089" s="336"/>
      <c r="S3089" s="336"/>
      <c r="V3089" s="336"/>
      <c r="W3089" s="336"/>
      <c r="X3089" s="336"/>
      <c r="Y3089" s="336"/>
      <c r="Z3089" s="336"/>
      <c r="AA3089" s="336"/>
      <c r="AB3089" s="336"/>
      <c r="AC3089" s="336"/>
    </row>
    <row r="3090" spans="4:29">
      <c r="D3090" s="336"/>
      <c r="G3090" s="336"/>
      <c r="H3090" s="336"/>
      <c r="I3090" s="336"/>
      <c r="J3090" s="336"/>
      <c r="K3090" s="336"/>
      <c r="L3090" s="336"/>
      <c r="M3090" s="336"/>
      <c r="N3090" s="336"/>
      <c r="S3090" s="336"/>
      <c r="V3090" s="336"/>
      <c r="W3090" s="336"/>
      <c r="X3090" s="336"/>
      <c r="Y3090" s="336"/>
      <c r="Z3090" s="336"/>
      <c r="AA3090" s="336"/>
      <c r="AB3090" s="336"/>
      <c r="AC3090" s="336"/>
    </row>
    <row r="3091" spans="4:29">
      <c r="D3091" s="336"/>
      <c r="G3091" s="336"/>
      <c r="H3091" s="336"/>
      <c r="I3091" s="336"/>
      <c r="J3091" s="336"/>
      <c r="K3091" s="336"/>
      <c r="L3091" s="336"/>
      <c r="M3091" s="336"/>
      <c r="N3091" s="336"/>
      <c r="S3091" s="336"/>
      <c r="V3091" s="336"/>
      <c r="W3091" s="336"/>
      <c r="X3091" s="336"/>
      <c r="Y3091" s="336"/>
      <c r="Z3091" s="336"/>
      <c r="AA3091" s="336"/>
      <c r="AB3091" s="336"/>
      <c r="AC3091" s="336"/>
    </row>
    <row r="3092" spans="4:29">
      <c r="D3092" s="336"/>
      <c r="G3092" s="336"/>
      <c r="H3092" s="336"/>
      <c r="I3092" s="336"/>
      <c r="J3092" s="336"/>
      <c r="K3092" s="336"/>
      <c r="L3092" s="336"/>
      <c r="M3092" s="336"/>
      <c r="N3092" s="336"/>
      <c r="S3092" s="336"/>
      <c r="V3092" s="336"/>
      <c r="W3092" s="336"/>
      <c r="X3092" s="336"/>
      <c r="Y3092" s="336"/>
      <c r="Z3092" s="336"/>
      <c r="AA3092" s="336"/>
      <c r="AB3092" s="336"/>
      <c r="AC3092" s="336"/>
    </row>
    <row r="3093" spans="4:29">
      <c r="D3093" s="336"/>
      <c r="G3093" s="336"/>
      <c r="H3093" s="336"/>
      <c r="I3093" s="336"/>
      <c r="J3093" s="336"/>
      <c r="K3093" s="336"/>
      <c r="L3093" s="336"/>
      <c r="M3093" s="336"/>
      <c r="N3093" s="336"/>
      <c r="S3093" s="336"/>
      <c r="V3093" s="336"/>
      <c r="W3093" s="336"/>
      <c r="X3093" s="336"/>
      <c r="Y3093" s="336"/>
      <c r="Z3093" s="336"/>
      <c r="AA3093" s="336"/>
      <c r="AB3093" s="336"/>
      <c r="AC3093" s="336"/>
    </row>
    <row r="3094" spans="4:29">
      <c r="D3094" s="336"/>
      <c r="G3094" s="336"/>
      <c r="H3094" s="336"/>
      <c r="I3094" s="336"/>
      <c r="J3094" s="336"/>
      <c r="K3094" s="336"/>
      <c r="L3094" s="336"/>
      <c r="M3094" s="336"/>
      <c r="N3094" s="336"/>
      <c r="S3094" s="336"/>
      <c r="V3094" s="336"/>
      <c r="W3094" s="336"/>
      <c r="X3094" s="336"/>
      <c r="Y3094" s="336"/>
      <c r="Z3094" s="336"/>
      <c r="AA3094" s="336"/>
      <c r="AB3094" s="336"/>
      <c r="AC3094" s="336"/>
    </row>
    <row r="3095" spans="4:29">
      <c r="D3095" s="336"/>
      <c r="G3095" s="336"/>
      <c r="H3095" s="336"/>
      <c r="I3095" s="336"/>
      <c r="J3095" s="336"/>
      <c r="K3095" s="336"/>
      <c r="L3095" s="336"/>
      <c r="M3095" s="336"/>
      <c r="N3095" s="336"/>
      <c r="S3095" s="336"/>
      <c r="V3095" s="336"/>
      <c r="W3095" s="336"/>
      <c r="X3095" s="336"/>
      <c r="Y3095" s="336"/>
      <c r="Z3095" s="336"/>
      <c r="AA3095" s="336"/>
      <c r="AB3095" s="336"/>
      <c r="AC3095" s="336"/>
    </row>
    <row r="3096" spans="4:29">
      <c r="D3096" s="336"/>
      <c r="G3096" s="336"/>
      <c r="H3096" s="336"/>
      <c r="I3096" s="336"/>
      <c r="J3096" s="336"/>
      <c r="K3096" s="336"/>
      <c r="L3096" s="336"/>
      <c r="M3096" s="336"/>
      <c r="N3096" s="336"/>
      <c r="S3096" s="336"/>
      <c r="V3096" s="336"/>
      <c r="W3096" s="336"/>
      <c r="X3096" s="336"/>
      <c r="Y3096" s="336"/>
      <c r="Z3096" s="336"/>
      <c r="AA3096" s="336"/>
      <c r="AB3096" s="336"/>
      <c r="AC3096" s="336"/>
    </row>
    <row r="3097" spans="4:29">
      <c r="D3097" s="336"/>
      <c r="G3097" s="336"/>
      <c r="H3097" s="336"/>
      <c r="I3097" s="336"/>
      <c r="J3097" s="336"/>
      <c r="K3097" s="336"/>
      <c r="L3097" s="336"/>
      <c r="M3097" s="336"/>
      <c r="N3097" s="336"/>
      <c r="S3097" s="336"/>
      <c r="V3097" s="336"/>
      <c r="W3097" s="336"/>
      <c r="X3097" s="336"/>
      <c r="Y3097" s="336"/>
      <c r="Z3097" s="336"/>
      <c r="AA3097" s="336"/>
      <c r="AB3097" s="336"/>
      <c r="AC3097" s="336"/>
    </row>
    <row r="3098" spans="4:29">
      <c r="D3098" s="336"/>
      <c r="G3098" s="336"/>
      <c r="H3098" s="336"/>
      <c r="I3098" s="336"/>
      <c r="J3098" s="336"/>
      <c r="K3098" s="336"/>
      <c r="L3098" s="336"/>
      <c r="M3098" s="336"/>
      <c r="N3098" s="336"/>
      <c r="S3098" s="336"/>
      <c r="V3098" s="336"/>
      <c r="W3098" s="336"/>
      <c r="X3098" s="336"/>
      <c r="Y3098" s="336"/>
      <c r="Z3098" s="336"/>
      <c r="AA3098" s="336"/>
      <c r="AB3098" s="336"/>
      <c r="AC3098" s="336"/>
    </row>
    <row r="3099" spans="4:29">
      <c r="D3099" s="336"/>
      <c r="G3099" s="336"/>
      <c r="H3099" s="336"/>
      <c r="I3099" s="336"/>
      <c r="J3099" s="336"/>
      <c r="K3099" s="336"/>
      <c r="L3099" s="336"/>
      <c r="M3099" s="336"/>
      <c r="N3099" s="336"/>
      <c r="S3099" s="336"/>
      <c r="V3099" s="336"/>
      <c r="W3099" s="336"/>
      <c r="X3099" s="336"/>
      <c r="Y3099" s="336"/>
      <c r="Z3099" s="336"/>
      <c r="AA3099" s="336"/>
      <c r="AB3099" s="336"/>
      <c r="AC3099" s="336"/>
    </row>
    <row r="3100" spans="4:29">
      <c r="D3100" s="336"/>
      <c r="G3100" s="336"/>
      <c r="H3100" s="336"/>
      <c r="I3100" s="336"/>
      <c r="J3100" s="336"/>
      <c r="K3100" s="336"/>
      <c r="L3100" s="336"/>
      <c r="M3100" s="336"/>
      <c r="N3100" s="336"/>
      <c r="S3100" s="336"/>
      <c r="V3100" s="336"/>
      <c r="W3100" s="336"/>
      <c r="X3100" s="336"/>
      <c r="Y3100" s="336"/>
      <c r="Z3100" s="336"/>
      <c r="AA3100" s="336"/>
      <c r="AB3100" s="336"/>
      <c r="AC3100" s="336"/>
    </row>
    <row r="3101" spans="4:29">
      <c r="D3101" s="336"/>
      <c r="G3101" s="336"/>
      <c r="H3101" s="336"/>
      <c r="I3101" s="336"/>
      <c r="J3101" s="336"/>
      <c r="K3101" s="336"/>
      <c r="L3101" s="336"/>
      <c r="M3101" s="336"/>
      <c r="N3101" s="336"/>
      <c r="S3101" s="336"/>
      <c r="V3101" s="336"/>
      <c r="W3101" s="336"/>
      <c r="X3101" s="336"/>
      <c r="Y3101" s="336"/>
      <c r="Z3101" s="336"/>
      <c r="AA3101" s="336"/>
      <c r="AB3101" s="336"/>
      <c r="AC3101" s="336"/>
    </row>
    <row r="3102" spans="4:29">
      <c r="D3102" s="336"/>
      <c r="G3102" s="336"/>
      <c r="H3102" s="336"/>
      <c r="I3102" s="336"/>
      <c r="J3102" s="336"/>
      <c r="K3102" s="336"/>
      <c r="L3102" s="336"/>
      <c r="M3102" s="336"/>
      <c r="N3102" s="336"/>
      <c r="S3102" s="336"/>
      <c r="V3102" s="336"/>
      <c r="W3102" s="336"/>
      <c r="X3102" s="336"/>
      <c r="Y3102" s="336"/>
      <c r="Z3102" s="336"/>
      <c r="AA3102" s="336"/>
      <c r="AB3102" s="336"/>
      <c r="AC3102" s="336"/>
    </row>
    <row r="3103" spans="4:29">
      <c r="D3103" s="336"/>
      <c r="G3103" s="336"/>
      <c r="H3103" s="336"/>
      <c r="I3103" s="336"/>
      <c r="J3103" s="336"/>
      <c r="K3103" s="336"/>
      <c r="L3103" s="336"/>
      <c r="M3103" s="336"/>
      <c r="N3103" s="336"/>
      <c r="S3103" s="336"/>
      <c r="V3103" s="336"/>
      <c r="W3103" s="336"/>
      <c r="X3103" s="336"/>
      <c r="Y3103" s="336"/>
      <c r="Z3103" s="336"/>
      <c r="AA3103" s="336"/>
      <c r="AB3103" s="336"/>
      <c r="AC3103" s="336"/>
    </row>
    <row r="3104" spans="4:29">
      <c r="D3104" s="336"/>
      <c r="G3104" s="336"/>
      <c r="H3104" s="336"/>
      <c r="I3104" s="336"/>
      <c r="J3104" s="336"/>
      <c r="K3104" s="336"/>
      <c r="L3104" s="336"/>
      <c r="M3104" s="336"/>
      <c r="N3104" s="336"/>
      <c r="S3104" s="336"/>
      <c r="V3104" s="336"/>
      <c r="W3104" s="336"/>
      <c r="X3104" s="336"/>
      <c r="Y3104" s="336"/>
      <c r="Z3104" s="336"/>
      <c r="AA3104" s="336"/>
      <c r="AB3104" s="336"/>
      <c r="AC3104" s="336"/>
    </row>
    <row r="3105" spans="4:29">
      <c r="D3105" s="336"/>
      <c r="G3105" s="336"/>
      <c r="H3105" s="336"/>
      <c r="I3105" s="336"/>
      <c r="J3105" s="336"/>
      <c r="K3105" s="336"/>
      <c r="L3105" s="336"/>
      <c r="M3105" s="336"/>
      <c r="N3105" s="336"/>
      <c r="S3105" s="336"/>
      <c r="V3105" s="336"/>
      <c r="W3105" s="336"/>
      <c r="X3105" s="336"/>
      <c r="Y3105" s="336"/>
      <c r="Z3105" s="336"/>
      <c r="AA3105" s="336"/>
      <c r="AB3105" s="336"/>
      <c r="AC3105" s="336"/>
    </row>
    <row r="3106" spans="4:29">
      <c r="D3106" s="336"/>
      <c r="G3106" s="336"/>
      <c r="H3106" s="336"/>
      <c r="I3106" s="336"/>
      <c r="J3106" s="336"/>
      <c r="K3106" s="336"/>
      <c r="L3106" s="336"/>
      <c r="M3106" s="336"/>
      <c r="N3106" s="336"/>
      <c r="S3106" s="336"/>
      <c r="V3106" s="336"/>
      <c r="W3106" s="336"/>
      <c r="X3106" s="336"/>
      <c r="Y3106" s="336"/>
      <c r="Z3106" s="336"/>
      <c r="AA3106" s="336"/>
      <c r="AB3106" s="336"/>
      <c r="AC3106" s="336"/>
    </row>
    <row r="3107" spans="4:29">
      <c r="D3107" s="336"/>
      <c r="G3107" s="336"/>
      <c r="H3107" s="336"/>
      <c r="I3107" s="336"/>
      <c r="J3107" s="336"/>
      <c r="K3107" s="336"/>
      <c r="L3107" s="336"/>
      <c r="M3107" s="336"/>
      <c r="N3107" s="336"/>
      <c r="S3107" s="336"/>
      <c r="V3107" s="336"/>
      <c r="W3107" s="336"/>
      <c r="X3107" s="336"/>
      <c r="Y3107" s="336"/>
      <c r="Z3107" s="336"/>
      <c r="AA3107" s="336"/>
      <c r="AB3107" s="336"/>
      <c r="AC3107" s="336"/>
    </row>
    <row r="3108" spans="4:29">
      <c r="D3108" s="336"/>
      <c r="G3108" s="336"/>
      <c r="H3108" s="336"/>
      <c r="I3108" s="336"/>
      <c r="J3108" s="336"/>
      <c r="K3108" s="336"/>
      <c r="L3108" s="336"/>
      <c r="M3108" s="336"/>
      <c r="N3108" s="336"/>
      <c r="S3108" s="336"/>
      <c r="V3108" s="336"/>
      <c r="W3108" s="336"/>
      <c r="X3108" s="336"/>
      <c r="Y3108" s="336"/>
      <c r="Z3108" s="336"/>
      <c r="AA3108" s="336"/>
      <c r="AB3108" s="336"/>
      <c r="AC3108" s="336"/>
    </row>
    <row r="3109" spans="4:29">
      <c r="D3109" s="336"/>
      <c r="G3109" s="336"/>
      <c r="H3109" s="336"/>
      <c r="I3109" s="336"/>
      <c r="J3109" s="336"/>
      <c r="K3109" s="336"/>
      <c r="L3109" s="336"/>
      <c r="M3109" s="336"/>
      <c r="N3109" s="336"/>
      <c r="S3109" s="336"/>
      <c r="V3109" s="336"/>
      <c r="W3109" s="336"/>
      <c r="X3109" s="336"/>
      <c r="Y3109" s="336"/>
      <c r="Z3109" s="336"/>
      <c r="AA3109" s="336"/>
      <c r="AB3109" s="336"/>
      <c r="AC3109" s="336"/>
    </row>
    <row r="3110" spans="4:29">
      <c r="D3110" s="336"/>
      <c r="G3110" s="336"/>
      <c r="H3110" s="336"/>
      <c r="I3110" s="336"/>
      <c r="J3110" s="336"/>
      <c r="K3110" s="336"/>
      <c r="L3110" s="336"/>
      <c r="M3110" s="336"/>
      <c r="N3110" s="336"/>
      <c r="S3110" s="336"/>
      <c r="V3110" s="336"/>
      <c r="W3110" s="336"/>
      <c r="X3110" s="336"/>
      <c r="Y3110" s="336"/>
      <c r="Z3110" s="336"/>
      <c r="AA3110" s="336"/>
      <c r="AB3110" s="336"/>
      <c r="AC3110" s="336"/>
    </row>
    <row r="3111" spans="4:29">
      <c r="D3111" s="336"/>
      <c r="G3111" s="336"/>
      <c r="H3111" s="336"/>
      <c r="I3111" s="336"/>
      <c r="J3111" s="336"/>
      <c r="K3111" s="336"/>
      <c r="L3111" s="336"/>
      <c r="M3111" s="336"/>
      <c r="N3111" s="336"/>
      <c r="S3111" s="336"/>
      <c r="V3111" s="336"/>
      <c r="W3111" s="336"/>
      <c r="X3111" s="336"/>
      <c r="Y3111" s="336"/>
      <c r="Z3111" s="336"/>
      <c r="AA3111" s="336"/>
      <c r="AB3111" s="336"/>
      <c r="AC3111" s="336"/>
    </row>
    <row r="3112" spans="4:29">
      <c r="D3112" s="336"/>
      <c r="G3112" s="336"/>
      <c r="H3112" s="336"/>
      <c r="I3112" s="336"/>
      <c r="J3112" s="336"/>
      <c r="K3112" s="336"/>
      <c r="L3112" s="336"/>
      <c r="M3112" s="336"/>
      <c r="N3112" s="336"/>
      <c r="S3112" s="336"/>
      <c r="V3112" s="336"/>
      <c r="W3112" s="336"/>
      <c r="X3112" s="336"/>
      <c r="Y3112" s="336"/>
      <c r="Z3112" s="336"/>
      <c r="AA3112" s="336"/>
      <c r="AB3112" s="336"/>
      <c r="AC3112" s="336"/>
    </row>
    <row r="3113" spans="4:29">
      <c r="D3113" s="336"/>
      <c r="G3113" s="336"/>
      <c r="H3113" s="336"/>
      <c r="I3113" s="336"/>
      <c r="J3113" s="336"/>
      <c r="K3113" s="336"/>
      <c r="L3113" s="336"/>
      <c r="M3113" s="336"/>
      <c r="N3113" s="336"/>
      <c r="S3113" s="336"/>
      <c r="V3113" s="336"/>
      <c r="W3113" s="336"/>
      <c r="X3113" s="336"/>
      <c r="Y3113" s="336"/>
      <c r="Z3113" s="336"/>
      <c r="AA3113" s="336"/>
      <c r="AB3113" s="336"/>
      <c r="AC3113" s="336"/>
    </row>
    <row r="3114" spans="4:29">
      <c r="D3114" s="336"/>
      <c r="G3114" s="336"/>
      <c r="H3114" s="336"/>
      <c r="I3114" s="336"/>
      <c r="J3114" s="336"/>
      <c r="K3114" s="336"/>
      <c r="L3114" s="336"/>
      <c r="M3114" s="336"/>
      <c r="N3114" s="336"/>
      <c r="S3114" s="336"/>
      <c r="V3114" s="336"/>
      <c r="W3114" s="336"/>
      <c r="X3114" s="336"/>
      <c r="Y3114" s="336"/>
      <c r="Z3114" s="336"/>
      <c r="AA3114" s="336"/>
      <c r="AB3114" s="336"/>
      <c r="AC3114" s="336"/>
    </row>
    <row r="3115" spans="4:29">
      <c r="D3115" s="336"/>
      <c r="G3115" s="336"/>
      <c r="H3115" s="336"/>
      <c r="I3115" s="336"/>
      <c r="J3115" s="336"/>
      <c r="K3115" s="336"/>
      <c r="L3115" s="336"/>
      <c r="M3115" s="336"/>
      <c r="N3115" s="336"/>
      <c r="S3115" s="336"/>
      <c r="V3115" s="336"/>
      <c r="W3115" s="336"/>
      <c r="X3115" s="336"/>
      <c r="Y3115" s="336"/>
      <c r="Z3115" s="336"/>
      <c r="AA3115" s="336"/>
      <c r="AB3115" s="336"/>
      <c r="AC3115" s="336"/>
    </row>
    <row r="3116" spans="4:29">
      <c r="D3116" s="336"/>
      <c r="G3116" s="336"/>
      <c r="H3116" s="336"/>
      <c r="I3116" s="336"/>
      <c r="J3116" s="336"/>
      <c r="K3116" s="336"/>
      <c r="L3116" s="336"/>
      <c r="M3116" s="336"/>
      <c r="N3116" s="336"/>
      <c r="S3116" s="336"/>
      <c r="V3116" s="336"/>
      <c r="W3116" s="336"/>
      <c r="X3116" s="336"/>
      <c r="Y3116" s="336"/>
      <c r="Z3116" s="336"/>
      <c r="AA3116" s="336"/>
      <c r="AB3116" s="336"/>
      <c r="AC3116" s="336"/>
    </row>
    <row r="3117" spans="4:29">
      <c r="D3117" s="336"/>
      <c r="G3117" s="336"/>
      <c r="H3117" s="336"/>
      <c r="I3117" s="336"/>
      <c r="J3117" s="336"/>
      <c r="K3117" s="336"/>
      <c r="L3117" s="336"/>
      <c r="M3117" s="336"/>
      <c r="N3117" s="336"/>
      <c r="S3117" s="336"/>
      <c r="V3117" s="336"/>
      <c r="W3117" s="336"/>
      <c r="X3117" s="336"/>
      <c r="Y3117" s="336"/>
      <c r="Z3117" s="336"/>
      <c r="AA3117" s="336"/>
      <c r="AB3117" s="336"/>
      <c r="AC3117" s="336"/>
    </row>
    <row r="3118" spans="4:29">
      <c r="D3118" s="336"/>
      <c r="G3118" s="336"/>
      <c r="H3118" s="336"/>
      <c r="I3118" s="336"/>
      <c r="J3118" s="336"/>
      <c r="K3118" s="336"/>
      <c r="L3118" s="336"/>
      <c r="M3118" s="336"/>
      <c r="N3118" s="336"/>
      <c r="S3118" s="336"/>
      <c r="V3118" s="336"/>
      <c r="W3118" s="336"/>
      <c r="X3118" s="336"/>
      <c r="Y3118" s="336"/>
      <c r="Z3118" s="336"/>
      <c r="AA3118" s="336"/>
      <c r="AB3118" s="336"/>
      <c r="AC3118" s="336"/>
    </row>
    <row r="3119" spans="4:29">
      <c r="D3119" s="336"/>
      <c r="G3119" s="336"/>
      <c r="H3119" s="336"/>
      <c r="I3119" s="336"/>
      <c r="J3119" s="336"/>
      <c r="K3119" s="336"/>
      <c r="L3119" s="336"/>
      <c r="M3119" s="336"/>
      <c r="N3119" s="336"/>
      <c r="S3119" s="336"/>
      <c r="V3119" s="336"/>
      <c r="W3119" s="336"/>
      <c r="X3119" s="336"/>
      <c r="Y3119" s="336"/>
      <c r="Z3119" s="336"/>
      <c r="AA3119" s="336"/>
      <c r="AB3119" s="336"/>
      <c r="AC3119" s="336"/>
    </row>
    <row r="3120" spans="4:29">
      <c r="D3120" s="336"/>
      <c r="G3120" s="336"/>
      <c r="H3120" s="336"/>
      <c r="I3120" s="336"/>
      <c r="J3120" s="336"/>
      <c r="K3120" s="336"/>
      <c r="L3120" s="336"/>
      <c r="M3120" s="336"/>
      <c r="N3120" s="336"/>
      <c r="S3120" s="336"/>
      <c r="V3120" s="336"/>
      <c r="W3120" s="336"/>
      <c r="X3120" s="336"/>
      <c r="Y3120" s="336"/>
      <c r="Z3120" s="336"/>
      <c r="AA3120" s="336"/>
      <c r="AB3120" s="336"/>
      <c r="AC3120" s="336"/>
    </row>
    <row r="3121" spans="4:29">
      <c r="D3121" s="336"/>
      <c r="G3121" s="336"/>
      <c r="H3121" s="336"/>
      <c r="I3121" s="336"/>
      <c r="J3121" s="336"/>
      <c r="K3121" s="336"/>
      <c r="L3121" s="336"/>
      <c r="M3121" s="336"/>
      <c r="N3121" s="336"/>
      <c r="S3121" s="336"/>
      <c r="V3121" s="336"/>
      <c r="W3121" s="336"/>
      <c r="X3121" s="336"/>
      <c r="Y3121" s="336"/>
      <c r="Z3121" s="336"/>
      <c r="AA3121" s="336"/>
      <c r="AB3121" s="336"/>
      <c r="AC3121" s="336"/>
    </row>
    <row r="3122" spans="4:29">
      <c r="D3122" s="336"/>
      <c r="G3122" s="336"/>
      <c r="H3122" s="336"/>
      <c r="I3122" s="336"/>
      <c r="J3122" s="336"/>
      <c r="K3122" s="336"/>
      <c r="L3122" s="336"/>
      <c r="M3122" s="336"/>
      <c r="N3122" s="336"/>
      <c r="S3122" s="336"/>
      <c r="V3122" s="336"/>
      <c r="W3122" s="336"/>
      <c r="X3122" s="336"/>
      <c r="Y3122" s="336"/>
      <c r="Z3122" s="336"/>
      <c r="AA3122" s="336"/>
      <c r="AB3122" s="336"/>
      <c r="AC3122" s="336"/>
    </row>
    <row r="3123" spans="4:29">
      <c r="D3123" s="336"/>
      <c r="G3123" s="336"/>
      <c r="H3123" s="336"/>
      <c r="I3123" s="336"/>
      <c r="J3123" s="336"/>
      <c r="K3123" s="336"/>
      <c r="L3123" s="336"/>
      <c r="M3123" s="336"/>
      <c r="N3123" s="336"/>
      <c r="S3123" s="336"/>
      <c r="V3123" s="336"/>
      <c r="W3123" s="336"/>
      <c r="X3123" s="336"/>
      <c r="Y3123" s="336"/>
      <c r="Z3123" s="336"/>
      <c r="AA3123" s="336"/>
      <c r="AB3123" s="336"/>
      <c r="AC3123" s="336"/>
    </row>
    <row r="3124" spans="4:29">
      <c r="D3124" s="336"/>
      <c r="G3124" s="336"/>
      <c r="H3124" s="336"/>
      <c r="I3124" s="336"/>
      <c r="J3124" s="336"/>
      <c r="K3124" s="336"/>
      <c r="L3124" s="336"/>
      <c r="M3124" s="336"/>
      <c r="N3124" s="336"/>
      <c r="S3124" s="336"/>
      <c r="V3124" s="336"/>
      <c r="W3124" s="336"/>
      <c r="X3124" s="336"/>
      <c r="Y3124" s="336"/>
      <c r="Z3124" s="336"/>
      <c r="AA3124" s="336"/>
      <c r="AB3124" s="336"/>
      <c r="AC3124" s="336"/>
    </row>
    <row r="3125" spans="4:29">
      <c r="D3125" s="336"/>
      <c r="G3125" s="336"/>
      <c r="H3125" s="336"/>
      <c r="I3125" s="336"/>
      <c r="J3125" s="336"/>
      <c r="K3125" s="336"/>
      <c r="L3125" s="336"/>
      <c r="M3125" s="336"/>
      <c r="N3125" s="336"/>
      <c r="S3125" s="336"/>
      <c r="V3125" s="336"/>
      <c r="W3125" s="336"/>
      <c r="X3125" s="336"/>
      <c r="Y3125" s="336"/>
      <c r="Z3125" s="336"/>
      <c r="AA3125" s="336"/>
      <c r="AB3125" s="336"/>
      <c r="AC3125" s="336"/>
    </row>
    <row r="3126" spans="4:29">
      <c r="D3126" s="336"/>
      <c r="G3126" s="336"/>
      <c r="H3126" s="336"/>
      <c r="I3126" s="336"/>
      <c r="J3126" s="336"/>
      <c r="K3126" s="336"/>
      <c r="L3126" s="336"/>
      <c r="M3126" s="336"/>
      <c r="N3126" s="336"/>
      <c r="S3126" s="336"/>
      <c r="V3126" s="336"/>
      <c r="W3126" s="336"/>
      <c r="X3126" s="336"/>
      <c r="Y3126" s="336"/>
      <c r="Z3126" s="336"/>
      <c r="AA3126" s="336"/>
      <c r="AB3126" s="336"/>
      <c r="AC3126" s="336"/>
    </row>
    <row r="3127" spans="4:29">
      <c r="D3127" s="336"/>
      <c r="G3127" s="336"/>
      <c r="H3127" s="336"/>
      <c r="I3127" s="336"/>
      <c r="J3127" s="336"/>
      <c r="K3127" s="336"/>
      <c r="L3127" s="336"/>
      <c r="M3127" s="336"/>
      <c r="N3127" s="336"/>
      <c r="S3127" s="336"/>
      <c r="V3127" s="336"/>
      <c r="W3127" s="336"/>
      <c r="X3127" s="336"/>
      <c r="Y3127" s="336"/>
      <c r="Z3127" s="336"/>
      <c r="AA3127" s="336"/>
      <c r="AB3127" s="336"/>
      <c r="AC3127" s="336"/>
    </row>
    <row r="3128" spans="4:29">
      <c r="D3128" s="336"/>
      <c r="G3128" s="336"/>
      <c r="H3128" s="336"/>
      <c r="I3128" s="336"/>
      <c r="J3128" s="336"/>
      <c r="K3128" s="336"/>
      <c r="L3128" s="336"/>
      <c r="M3128" s="336"/>
      <c r="N3128" s="336"/>
      <c r="S3128" s="336"/>
      <c r="V3128" s="336"/>
      <c r="W3128" s="336"/>
      <c r="X3128" s="336"/>
      <c r="Y3128" s="336"/>
      <c r="Z3128" s="336"/>
      <c r="AA3128" s="336"/>
      <c r="AB3128" s="336"/>
      <c r="AC3128" s="336"/>
    </row>
    <row r="3129" spans="4:29">
      <c r="D3129" s="336"/>
      <c r="G3129" s="336"/>
      <c r="H3129" s="336"/>
      <c r="I3129" s="336"/>
      <c r="J3129" s="336"/>
      <c r="K3129" s="336"/>
      <c r="L3129" s="336"/>
      <c r="M3129" s="336"/>
      <c r="N3129" s="336"/>
      <c r="S3129" s="336"/>
      <c r="V3129" s="336"/>
      <c r="W3129" s="336"/>
      <c r="X3129" s="336"/>
      <c r="Y3129" s="336"/>
      <c r="Z3129" s="336"/>
      <c r="AA3129" s="336"/>
      <c r="AB3129" s="336"/>
      <c r="AC3129" s="336"/>
    </row>
    <row r="3130" spans="4:29">
      <c r="D3130" s="336"/>
      <c r="G3130" s="336"/>
      <c r="H3130" s="336"/>
      <c r="I3130" s="336"/>
      <c r="J3130" s="336"/>
      <c r="K3130" s="336"/>
      <c r="L3130" s="336"/>
      <c r="M3130" s="336"/>
      <c r="N3130" s="336"/>
      <c r="S3130" s="336"/>
      <c r="V3130" s="336"/>
      <c r="W3130" s="336"/>
      <c r="X3130" s="336"/>
      <c r="Y3130" s="336"/>
      <c r="Z3130" s="336"/>
      <c r="AA3130" s="336"/>
      <c r="AB3130" s="336"/>
      <c r="AC3130" s="336"/>
    </row>
    <row r="3131" spans="4:29">
      <c r="D3131" s="336"/>
      <c r="G3131" s="336"/>
      <c r="H3131" s="336"/>
      <c r="I3131" s="336"/>
      <c r="J3131" s="336"/>
      <c r="K3131" s="336"/>
      <c r="L3131" s="336"/>
      <c r="M3131" s="336"/>
      <c r="N3131" s="336"/>
      <c r="S3131" s="336"/>
      <c r="V3131" s="336"/>
      <c r="W3131" s="336"/>
      <c r="X3131" s="336"/>
      <c r="Y3131" s="336"/>
      <c r="Z3131" s="336"/>
      <c r="AA3131" s="336"/>
      <c r="AB3131" s="336"/>
      <c r="AC3131" s="336"/>
    </row>
    <row r="3132" spans="4:29">
      <c r="D3132" s="336"/>
      <c r="G3132" s="336"/>
      <c r="H3132" s="336"/>
      <c r="I3132" s="336"/>
      <c r="J3132" s="336"/>
      <c r="K3132" s="336"/>
      <c r="L3132" s="336"/>
      <c r="M3132" s="336"/>
      <c r="N3132" s="336"/>
      <c r="S3132" s="336"/>
      <c r="V3132" s="336"/>
      <c r="W3132" s="336"/>
      <c r="X3132" s="336"/>
      <c r="Y3132" s="336"/>
      <c r="Z3132" s="336"/>
      <c r="AA3132" s="336"/>
      <c r="AB3132" s="336"/>
      <c r="AC3132" s="336"/>
    </row>
    <row r="3133" spans="4:29">
      <c r="D3133" s="336"/>
      <c r="G3133" s="336"/>
      <c r="H3133" s="336"/>
      <c r="I3133" s="336"/>
      <c r="J3133" s="336"/>
      <c r="K3133" s="336"/>
      <c r="L3133" s="336"/>
      <c r="M3133" s="336"/>
      <c r="N3133" s="336"/>
      <c r="S3133" s="336"/>
      <c r="V3133" s="336"/>
      <c r="W3133" s="336"/>
      <c r="X3133" s="336"/>
      <c r="Y3133" s="336"/>
      <c r="Z3133" s="336"/>
      <c r="AA3133" s="336"/>
      <c r="AB3133" s="336"/>
      <c r="AC3133" s="336"/>
    </row>
    <row r="3134" spans="4:29">
      <c r="D3134" s="336"/>
      <c r="G3134" s="336"/>
      <c r="H3134" s="336"/>
      <c r="I3134" s="336"/>
      <c r="J3134" s="336"/>
      <c r="K3134" s="336"/>
      <c r="L3134" s="336"/>
      <c r="M3134" s="336"/>
      <c r="N3134" s="336"/>
      <c r="S3134" s="336"/>
      <c r="V3134" s="336"/>
      <c r="W3134" s="336"/>
      <c r="X3134" s="336"/>
      <c r="Y3134" s="336"/>
      <c r="Z3134" s="336"/>
      <c r="AA3134" s="336"/>
      <c r="AB3134" s="336"/>
      <c r="AC3134" s="336"/>
    </row>
    <row r="3135" spans="4:29">
      <c r="D3135" s="336"/>
      <c r="G3135" s="336"/>
      <c r="H3135" s="336"/>
      <c r="I3135" s="336"/>
      <c r="J3135" s="336"/>
      <c r="K3135" s="336"/>
      <c r="L3135" s="336"/>
      <c r="M3135" s="336"/>
      <c r="N3135" s="336"/>
      <c r="S3135" s="336"/>
      <c r="V3135" s="336"/>
      <c r="W3135" s="336"/>
      <c r="X3135" s="336"/>
      <c r="Y3135" s="336"/>
      <c r="Z3135" s="336"/>
      <c r="AA3135" s="336"/>
      <c r="AB3135" s="336"/>
      <c r="AC3135" s="336"/>
    </row>
    <row r="3136" spans="4:29">
      <c r="D3136" s="336"/>
      <c r="G3136" s="336"/>
      <c r="H3136" s="336"/>
      <c r="I3136" s="336"/>
      <c r="J3136" s="336"/>
      <c r="K3136" s="336"/>
      <c r="L3136" s="336"/>
      <c r="M3136" s="336"/>
      <c r="N3136" s="336"/>
      <c r="S3136" s="336"/>
      <c r="V3136" s="336"/>
      <c r="W3136" s="336"/>
      <c r="X3136" s="336"/>
      <c r="Y3136" s="336"/>
      <c r="Z3136" s="336"/>
      <c r="AA3136" s="336"/>
      <c r="AB3136" s="336"/>
      <c r="AC3136" s="336"/>
    </row>
    <row r="3137" spans="4:29">
      <c r="D3137" s="336"/>
      <c r="G3137" s="336"/>
      <c r="H3137" s="336"/>
      <c r="I3137" s="336"/>
      <c r="J3137" s="336"/>
      <c r="K3137" s="336"/>
      <c r="L3137" s="336"/>
      <c r="M3137" s="336"/>
      <c r="N3137" s="336"/>
      <c r="S3137" s="336"/>
      <c r="V3137" s="336"/>
      <c r="W3137" s="336"/>
      <c r="X3137" s="336"/>
      <c r="Y3137" s="336"/>
      <c r="Z3137" s="336"/>
      <c r="AA3137" s="336"/>
      <c r="AB3137" s="336"/>
      <c r="AC3137" s="336"/>
    </row>
    <row r="3138" spans="4:29">
      <c r="D3138" s="336"/>
      <c r="G3138" s="336"/>
      <c r="H3138" s="336"/>
      <c r="I3138" s="336"/>
      <c r="J3138" s="336"/>
      <c r="K3138" s="336"/>
      <c r="L3138" s="336"/>
      <c r="M3138" s="336"/>
      <c r="N3138" s="336"/>
      <c r="S3138" s="336"/>
      <c r="V3138" s="336"/>
      <c r="W3138" s="336"/>
      <c r="X3138" s="336"/>
      <c r="Y3138" s="336"/>
      <c r="Z3138" s="336"/>
      <c r="AA3138" s="336"/>
      <c r="AB3138" s="336"/>
      <c r="AC3138" s="336"/>
    </row>
    <row r="3139" spans="4:29">
      <c r="D3139" s="336"/>
      <c r="G3139" s="336"/>
      <c r="H3139" s="336"/>
      <c r="I3139" s="336"/>
      <c r="J3139" s="336"/>
      <c r="K3139" s="336"/>
      <c r="L3139" s="336"/>
      <c r="M3139" s="336"/>
      <c r="N3139" s="336"/>
      <c r="S3139" s="336"/>
      <c r="V3139" s="336"/>
      <c r="W3139" s="336"/>
      <c r="X3139" s="336"/>
      <c r="Y3139" s="336"/>
      <c r="Z3139" s="336"/>
      <c r="AA3139" s="336"/>
      <c r="AB3139" s="336"/>
      <c r="AC3139" s="336"/>
    </row>
    <row r="3140" spans="4:29">
      <c r="D3140" s="336"/>
      <c r="G3140" s="336"/>
      <c r="H3140" s="336"/>
      <c r="I3140" s="336"/>
      <c r="J3140" s="336"/>
      <c r="K3140" s="336"/>
      <c r="L3140" s="336"/>
      <c r="M3140" s="336"/>
      <c r="N3140" s="336"/>
      <c r="S3140" s="336"/>
      <c r="V3140" s="336"/>
      <c r="W3140" s="336"/>
      <c r="X3140" s="336"/>
      <c r="Y3140" s="336"/>
      <c r="Z3140" s="336"/>
      <c r="AA3140" s="336"/>
      <c r="AB3140" s="336"/>
      <c r="AC3140" s="336"/>
    </row>
    <row r="3141" spans="4:29">
      <c r="D3141" s="336"/>
      <c r="G3141" s="336"/>
      <c r="H3141" s="336"/>
      <c r="I3141" s="336"/>
      <c r="J3141" s="336"/>
      <c r="K3141" s="336"/>
      <c r="L3141" s="336"/>
      <c r="M3141" s="336"/>
      <c r="N3141" s="336"/>
      <c r="S3141" s="336"/>
      <c r="V3141" s="336"/>
      <c r="W3141" s="336"/>
      <c r="X3141" s="336"/>
      <c r="Y3141" s="336"/>
      <c r="Z3141" s="336"/>
      <c r="AA3141" s="336"/>
      <c r="AB3141" s="336"/>
      <c r="AC3141" s="336"/>
    </row>
    <row r="3142" spans="4:29">
      <c r="D3142" s="336"/>
      <c r="G3142" s="336"/>
      <c r="H3142" s="336"/>
      <c r="I3142" s="336"/>
      <c r="J3142" s="336"/>
      <c r="K3142" s="336"/>
      <c r="L3142" s="336"/>
      <c r="M3142" s="336"/>
      <c r="N3142" s="336"/>
      <c r="S3142" s="336"/>
      <c r="V3142" s="336"/>
      <c r="W3142" s="336"/>
      <c r="X3142" s="336"/>
      <c r="Y3142" s="336"/>
      <c r="Z3142" s="336"/>
      <c r="AA3142" s="336"/>
      <c r="AB3142" s="336"/>
      <c r="AC3142" s="336"/>
    </row>
    <row r="3143" spans="4:29">
      <c r="D3143" s="336"/>
      <c r="G3143" s="336"/>
      <c r="H3143" s="336"/>
      <c r="I3143" s="336"/>
      <c r="J3143" s="336"/>
      <c r="K3143" s="336"/>
      <c r="L3143" s="336"/>
      <c r="M3143" s="336"/>
      <c r="N3143" s="336"/>
      <c r="S3143" s="336"/>
      <c r="V3143" s="336"/>
      <c r="W3143" s="336"/>
      <c r="X3143" s="336"/>
      <c r="Y3143" s="336"/>
      <c r="Z3143" s="336"/>
      <c r="AA3143" s="336"/>
      <c r="AB3143" s="336"/>
      <c r="AC3143" s="336"/>
    </row>
    <row r="3144" spans="4:29">
      <c r="D3144" s="336"/>
      <c r="G3144" s="336"/>
      <c r="H3144" s="336"/>
      <c r="I3144" s="336"/>
      <c r="J3144" s="336"/>
      <c r="K3144" s="336"/>
      <c r="L3144" s="336"/>
      <c r="M3144" s="336"/>
      <c r="N3144" s="336"/>
      <c r="S3144" s="336"/>
      <c r="V3144" s="336"/>
      <c r="W3144" s="336"/>
      <c r="X3144" s="336"/>
      <c r="Y3144" s="336"/>
      <c r="Z3144" s="336"/>
      <c r="AA3144" s="336"/>
      <c r="AB3144" s="336"/>
      <c r="AC3144" s="336"/>
    </row>
    <row r="3145" spans="4:29">
      <c r="D3145" s="336"/>
      <c r="G3145" s="336"/>
      <c r="H3145" s="336"/>
      <c r="I3145" s="336"/>
      <c r="J3145" s="336"/>
      <c r="K3145" s="336"/>
      <c r="L3145" s="336"/>
      <c r="M3145" s="336"/>
      <c r="N3145" s="336"/>
      <c r="S3145" s="336"/>
      <c r="V3145" s="336"/>
      <c r="W3145" s="336"/>
      <c r="X3145" s="336"/>
      <c r="Y3145" s="336"/>
      <c r="Z3145" s="336"/>
      <c r="AA3145" s="336"/>
      <c r="AB3145" s="336"/>
      <c r="AC3145" s="336"/>
    </row>
    <row r="3146" spans="4:29">
      <c r="D3146" s="336"/>
      <c r="G3146" s="336"/>
      <c r="H3146" s="336"/>
      <c r="I3146" s="336"/>
      <c r="J3146" s="336"/>
      <c r="K3146" s="336"/>
      <c r="L3146" s="336"/>
      <c r="M3146" s="336"/>
      <c r="N3146" s="336"/>
      <c r="S3146" s="336"/>
      <c r="V3146" s="336"/>
      <c r="W3146" s="336"/>
      <c r="X3146" s="336"/>
      <c r="Y3146" s="336"/>
      <c r="Z3146" s="336"/>
      <c r="AA3146" s="336"/>
      <c r="AB3146" s="336"/>
      <c r="AC3146" s="336"/>
    </row>
    <row r="3147" spans="4:29">
      <c r="D3147" s="336"/>
      <c r="G3147" s="336"/>
      <c r="H3147" s="336"/>
      <c r="I3147" s="336"/>
      <c r="J3147" s="336"/>
      <c r="K3147" s="336"/>
      <c r="L3147" s="336"/>
      <c r="M3147" s="336"/>
      <c r="N3147" s="336"/>
      <c r="S3147" s="336"/>
      <c r="V3147" s="336"/>
      <c r="W3147" s="336"/>
      <c r="X3147" s="336"/>
      <c r="Y3147" s="336"/>
      <c r="Z3147" s="336"/>
      <c r="AA3147" s="336"/>
      <c r="AB3147" s="336"/>
      <c r="AC3147" s="336"/>
    </row>
    <row r="3148" spans="4:29">
      <c r="D3148" s="336"/>
      <c r="G3148" s="336"/>
      <c r="H3148" s="336"/>
      <c r="I3148" s="336"/>
      <c r="J3148" s="336"/>
      <c r="K3148" s="336"/>
      <c r="L3148" s="336"/>
      <c r="M3148" s="336"/>
      <c r="N3148" s="336"/>
      <c r="S3148" s="336"/>
      <c r="V3148" s="336"/>
      <c r="W3148" s="336"/>
      <c r="X3148" s="336"/>
      <c r="Y3148" s="336"/>
      <c r="Z3148" s="336"/>
      <c r="AA3148" s="336"/>
      <c r="AB3148" s="336"/>
      <c r="AC3148" s="336"/>
    </row>
    <row r="3149" spans="4:29">
      <c r="D3149" s="336"/>
      <c r="G3149" s="336"/>
      <c r="H3149" s="336"/>
      <c r="I3149" s="336"/>
      <c r="J3149" s="336"/>
      <c r="K3149" s="336"/>
      <c r="L3149" s="336"/>
      <c r="M3149" s="336"/>
      <c r="N3149" s="336"/>
      <c r="S3149" s="336"/>
      <c r="V3149" s="336"/>
      <c r="W3149" s="336"/>
      <c r="X3149" s="336"/>
      <c r="Y3149" s="336"/>
      <c r="Z3149" s="336"/>
      <c r="AA3149" s="336"/>
      <c r="AB3149" s="336"/>
      <c r="AC3149" s="336"/>
    </row>
    <row r="3150" spans="4:29">
      <c r="D3150" s="336"/>
      <c r="G3150" s="336"/>
      <c r="H3150" s="336"/>
      <c r="I3150" s="336"/>
      <c r="J3150" s="336"/>
      <c r="K3150" s="336"/>
      <c r="L3150" s="336"/>
      <c r="M3150" s="336"/>
      <c r="N3150" s="336"/>
      <c r="S3150" s="336"/>
      <c r="V3150" s="336"/>
      <c r="W3150" s="336"/>
      <c r="X3150" s="336"/>
      <c r="Y3150" s="336"/>
      <c r="Z3150" s="336"/>
      <c r="AA3150" s="336"/>
      <c r="AB3150" s="336"/>
      <c r="AC3150" s="336"/>
    </row>
    <row r="3151" spans="4:29">
      <c r="D3151" s="336"/>
      <c r="G3151" s="336"/>
      <c r="H3151" s="336"/>
      <c r="I3151" s="336"/>
      <c r="J3151" s="336"/>
      <c r="K3151" s="336"/>
      <c r="L3151" s="336"/>
      <c r="M3151" s="336"/>
      <c r="N3151" s="336"/>
      <c r="S3151" s="336"/>
      <c r="V3151" s="336"/>
      <c r="W3151" s="336"/>
      <c r="X3151" s="336"/>
      <c r="Y3151" s="336"/>
      <c r="Z3151" s="336"/>
      <c r="AA3151" s="336"/>
      <c r="AB3151" s="336"/>
      <c r="AC3151" s="336"/>
    </row>
    <row r="3152" spans="4:29">
      <c r="D3152" s="336"/>
      <c r="G3152" s="336"/>
      <c r="H3152" s="336"/>
      <c r="I3152" s="336"/>
      <c r="J3152" s="336"/>
      <c r="K3152" s="336"/>
      <c r="L3152" s="336"/>
      <c r="M3152" s="336"/>
      <c r="N3152" s="336"/>
      <c r="S3152" s="336"/>
      <c r="V3152" s="336"/>
      <c r="W3152" s="336"/>
      <c r="X3152" s="336"/>
      <c r="Y3152" s="336"/>
      <c r="Z3152" s="336"/>
      <c r="AA3152" s="336"/>
      <c r="AB3152" s="336"/>
      <c r="AC3152" s="336"/>
    </row>
    <row r="3153" spans="4:29">
      <c r="D3153" s="336"/>
      <c r="G3153" s="336"/>
      <c r="H3153" s="336"/>
      <c r="I3153" s="336"/>
      <c r="J3153" s="336"/>
      <c r="K3153" s="336"/>
      <c r="L3153" s="336"/>
      <c r="M3153" s="336"/>
      <c r="N3153" s="336"/>
      <c r="S3153" s="336"/>
      <c r="V3153" s="336"/>
      <c r="W3153" s="336"/>
      <c r="X3153" s="336"/>
      <c r="Y3153" s="336"/>
      <c r="Z3153" s="336"/>
      <c r="AA3153" s="336"/>
      <c r="AB3153" s="336"/>
      <c r="AC3153" s="336"/>
    </row>
    <row r="3154" spans="4:29">
      <c r="D3154" s="336"/>
      <c r="G3154" s="336"/>
      <c r="H3154" s="336"/>
      <c r="I3154" s="336"/>
      <c r="J3154" s="336"/>
      <c r="K3154" s="336"/>
      <c r="L3154" s="336"/>
      <c r="M3154" s="336"/>
      <c r="N3154" s="336"/>
      <c r="S3154" s="336"/>
      <c r="V3154" s="336"/>
      <c r="W3154" s="336"/>
      <c r="X3154" s="336"/>
      <c r="Y3154" s="336"/>
      <c r="Z3154" s="336"/>
      <c r="AA3154" s="336"/>
      <c r="AB3154" s="336"/>
      <c r="AC3154" s="336"/>
    </row>
    <row r="3155" spans="4:29">
      <c r="D3155" s="336"/>
      <c r="G3155" s="336"/>
      <c r="H3155" s="336"/>
      <c r="I3155" s="336"/>
      <c r="J3155" s="336"/>
      <c r="K3155" s="336"/>
      <c r="L3155" s="336"/>
      <c r="M3155" s="336"/>
      <c r="N3155" s="336"/>
      <c r="S3155" s="336"/>
      <c r="V3155" s="336"/>
      <c r="W3155" s="336"/>
      <c r="X3155" s="336"/>
      <c r="Y3155" s="336"/>
      <c r="Z3155" s="336"/>
      <c r="AA3155" s="336"/>
      <c r="AB3155" s="336"/>
      <c r="AC3155" s="336"/>
    </row>
    <row r="3156" spans="4:29">
      <c r="D3156" s="336"/>
      <c r="G3156" s="336"/>
      <c r="H3156" s="336"/>
      <c r="I3156" s="336"/>
      <c r="J3156" s="336"/>
      <c r="K3156" s="336"/>
      <c r="L3156" s="336"/>
      <c r="M3156" s="336"/>
      <c r="N3156" s="336"/>
      <c r="S3156" s="336"/>
      <c r="V3156" s="336"/>
      <c r="W3156" s="336"/>
      <c r="X3156" s="336"/>
      <c r="Y3156" s="336"/>
      <c r="Z3156" s="336"/>
      <c r="AA3156" s="336"/>
      <c r="AB3156" s="336"/>
      <c r="AC3156" s="336"/>
    </row>
    <row r="3157" spans="4:29">
      <c r="D3157" s="336"/>
      <c r="G3157" s="336"/>
      <c r="H3157" s="336"/>
      <c r="I3157" s="336"/>
      <c r="J3157" s="336"/>
      <c r="K3157" s="336"/>
      <c r="L3157" s="336"/>
      <c r="M3157" s="336"/>
      <c r="N3157" s="336"/>
      <c r="S3157" s="336"/>
      <c r="V3157" s="336"/>
      <c r="W3157" s="336"/>
      <c r="X3157" s="336"/>
      <c r="Y3157" s="336"/>
      <c r="Z3157" s="336"/>
      <c r="AA3157" s="336"/>
      <c r="AB3157" s="336"/>
      <c r="AC3157" s="336"/>
    </row>
    <row r="3158" spans="4:29">
      <c r="D3158" s="336"/>
      <c r="G3158" s="336"/>
      <c r="H3158" s="336"/>
      <c r="I3158" s="336"/>
      <c r="J3158" s="336"/>
      <c r="K3158" s="336"/>
      <c r="L3158" s="336"/>
      <c r="M3158" s="336"/>
      <c r="N3158" s="336"/>
      <c r="S3158" s="336"/>
      <c r="V3158" s="336"/>
      <c r="W3158" s="336"/>
      <c r="X3158" s="336"/>
      <c r="Y3158" s="336"/>
      <c r="Z3158" s="336"/>
      <c r="AA3158" s="336"/>
      <c r="AB3158" s="336"/>
      <c r="AC3158" s="336"/>
    </row>
    <row r="3159" spans="4:29">
      <c r="D3159" s="336"/>
      <c r="G3159" s="336"/>
      <c r="H3159" s="336"/>
      <c r="I3159" s="336"/>
      <c r="J3159" s="336"/>
      <c r="K3159" s="336"/>
      <c r="L3159" s="336"/>
      <c r="M3159" s="336"/>
      <c r="N3159" s="336"/>
      <c r="S3159" s="336"/>
      <c r="V3159" s="336"/>
      <c r="W3159" s="336"/>
      <c r="X3159" s="336"/>
      <c r="Y3159" s="336"/>
      <c r="Z3159" s="336"/>
      <c r="AA3159" s="336"/>
      <c r="AB3159" s="336"/>
      <c r="AC3159" s="336"/>
    </row>
    <row r="3160" spans="4:29">
      <c r="D3160" s="336"/>
      <c r="G3160" s="336"/>
      <c r="H3160" s="336"/>
      <c r="I3160" s="336"/>
      <c r="J3160" s="336"/>
      <c r="K3160" s="336"/>
      <c r="L3160" s="336"/>
      <c r="M3160" s="336"/>
      <c r="N3160" s="336"/>
      <c r="S3160" s="336"/>
      <c r="V3160" s="336"/>
      <c r="W3160" s="336"/>
      <c r="X3160" s="336"/>
      <c r="Y3160" s="336"/>
      <c r="Z3160" s="336"/>
      <c r="AA3160" s="336"/>
      <c r="AB3160" s="336"/>
      <c r="AC3160" s="336"/>
    </row>
    <row r="3161" spans="4:29">
      <c r="D3161" s="336"/>
      <c r="G3161" s="336"/>
      <c r="H3161" s="336"/>
      <c r="I3161" s="336"/>
      <c r="J3161" s="336"/>
      <c r="K3161" s="336"/>
      <c r="L3161" s="336"/>
      <c r="M3161" s="336"/>
      <c r="N3161" s="336"/>
      <c r="S3161" s="336"/>
      <c r="V3161" s="336"/>
      <c r="W3161" s="336"/>
      <c r="X3161" s="336"/>
      <c r="Y3161" s="336"/>
      <c r="Z3161" s="336"/>
      <c r="AA3161" s="336"/>
      <c r="AB3161" s="336"/>
      <c r="AC3161" s="336"/>
    </row>
    <row r="3162" spans="4:29">
      <c r="D3162" s="336"/>
      <c r="G3162" s="336"/>
      <c r="H3162" s="336"/>
      <c r="I3162" s="336"/>
      <c r="J3162" s="336"/>
      <c r="K3162" s="336"/>
      <c r="L3162" s="336"/>
      <c r="M3162" s="336"/>
      <c r="N3162" s="336"/>
      <c r="S3162" s="336"/>
      <c r="V3162" s="336"/>
      <c r="W3162" s="336"/>
      <c r="X3162" s="336"/>
      <c r="Y3162" s="336"/>
      <c r="Z3162" s="336"/>
      <c r="AA3162" s="336"/>
      <c r="AB3162" s="336"/>
      <c r="AC3162" s="336"/>
    </row>
    <row r="3163" spans="4:29">
      <c r="D3163" s="336"/>
      <c r="G3163" s="336"/>
      <c r="H3163" s="336"/>
      <c r="I3163" s="336"/>
      <c r="J3163" s="336"/>
      <c r="K3163" s="336"/>
      <c r="L3163" s="336"/>
      <c r="M3163" s="336"/>
      <c r="N3163" s="336"/>
      <c r="S3163" s="336"/>
      <c r="V3163" s="336"/>
      <c r="W3163" s="336"/>
      <c r="X3163" s="336"/>
      <c r="Y3163" s="336"/>
      <c r="Z3163" s="336"/>
      <c r="AA3163" s="336"/>
      <c r="AB3163" s="336"/>
      <c r="AC3163" s="336"/>
    </row>
    <row r="3164" spans="4:29">
      <c r="D3164" s="336"/>
      <c r="G3164" s="336"/>
      <c r="H3164" s="336"/>
      <c r="I3164" s="336"/>
      <c r="J3164" s="336"/>
      <c r="K3164" s="336"/>
      <c r="L3164" s="336"/>
      <c r="M3164" s="336"/>
      <c r="N3164" s="336"/>
      <c r="S3164" s="336"/>
      <c r="V3164" s="336"/>
      <c r="W3164" s="336"/>
      <c r="X3164" s="336"/>
      <c r="Y3164" s="336"/>
      <c r="Z3164" s="336"/>
      <c r="AA3164" s="336"/>
      <c r="AB3164" s="336"/>
      <c r="AC3164" s="336"/>
    </row>
    <row r="3165" spans="4:29">
      <c r="D3165" s="336"/>
      <c r="G3165" s="336"/>
      <c r="H3165" s="336"/>
      <c r="I3165" s="336"/>
      <c r="J3165" s="336"/>
      <c r="K3165" s="336"/>
      <c r="L3165" s="336"/>
      <c r="M3165" s="336"/>
      <c r="N3165" s="336"/>
      <c r="S3165" s="336"/>
      <c r="V3165" s="336"/>
      <c r="W3165" s="336"/>
      <c r="X3165" s="336"/>
      <c r="Y3165" s="336"/>
      <c r="Z3165" s="336"/>
      <c r="AA3165" s="336"/>
      <c r="AB3165" s="336"/>
      <c r="AC3165" s="336"/>
    </row>
    <row r="3166" spans="4:29">
      <c r="D3166" s="336"/>
      <c r="G3166" s="336"/>
      <c r="H3166" s="336"/>
      <c r="I3166" s="336"/>
      <c r="J3166" s="336"/>
      <c r="K3166" s="336"/>
      <c r="L3166" s="336"/>
      <c r="M3166" s="336"/>
      <c r="N3166" s="336"/>
      <c r="S3166" s="336"/>
      <c r="V3166" s="336"/>
      <c r="W3166" s="336"/>
      <c r="X3166" s="336"/>
      <c r="Y3166" s="336"/>
      <c r="Z3166" s="336"/>
      <c r="AA3166" s="336"/>
      <c r="AB3166" s="336"/>
      <c r="AC3166" s="336"/>
    </row>
    <row r="3167" spans="4:29">
      <c r="D3167" s="336"/>
      <c r="G3167" s="336"/>
      <c r="H3167" s="336"/>
      <c r="I3167" s="336"/>
      <c r="J3167" s="336"/>
      <c r="K3167" s="336"/>
      <c r="L3167" s="336"/>
      <c r="M3167" s="336"/>
      <c r="N3167" s="336"/>
      <c r="S3167" s="336"/>
      <c r="V3167" s="336"/>
      <c r="W3167" s="336"/>
      <c r="X3167" s="336"/>
      <c r="Y3167" s="336"/>
      <c r="Z3167" s="336"/>
      <c r="AA3167" s="336"/>
      <c r="AB3167" s="336"/>
      <c r="AC3167" s="336"/>
    </row>
    <row r="3168" spans="4:29">
      <c r="D3168" s="336"/>
      <c r="G3168" s="336"/>
      <c r="H3168" s="336"/>
      <c r="I3168" s="336"/>
      <c r="J3168" s="336"/>
      <c r="K3168" s="336"/>
      <c r="L3168" s="336"/>
      <c r="M3168" s="336"/>
      <c r="N3168" s="336"/>
      <c r="S3168" s="336"/>
      <c r="V3168" s="336"/>
      <c r="W3168" s="336"/>
      <c r="X3168" s="336"/>
      <c r="Y3168" s="336"/>
      <c r="Z3168" s="336"/>
      <c r="AA3168" s="336"/>
      <c r="AB3168" s="336"/>
      <c r="AC3168" s="336"/>
    </row>
    <row r="3169" spans="4:29">
      <c r="D3169" s="336"/>
      <c r="G3169" s="336"/>
      <c r="H3169" s="336"/>
      <c r="I3169" s="336"/>
      <c r="J3169" s="336"/>
      <c r="K3169" s="336"/>
      <c r="L3169" s="336"/>
      <c r="M3169" s="336"/>
      <c r="N3169" s="336"/>
      <c r="S3169" s="336"/>
      <c r="V3169" s="336"/>
      <c r="W3169" s="336"/>
      <c r="X3169" s="336"/>
      <c r="Y3169" s="336"/>
      <c r="Z3169" s="336"/>
      <c r="AA3169" s="336"/>
      <c r="AB3169" s="336"/>
      <c r="AC3169" s="336"/>
    </row>
    <row r="3170" spans="4:29">
      <c r="D3170" s="336"/>
      <c r="G3170" s="336"/>
      <c r="H3170" s="336"/>
      <c r="I3170" s="336"/>
      <c r="J3170" s="336"/>
      <c r="K3170" s="336"/>
      <c r="L3170" s="336"/>
      <c r="M3170" s="336"/>
      <c r="N3170" s="336"/>
      <c r="S3170" s="336"/>
      <c r="V3170" s="336"/>
      <c r="W3170" s="336"/>
      <c r="X3170" s="336"/>
      <c r="Y3170" s="336"/>
      <c r="Z3170" s="336"/>
      <c r="AA3170" s="336"/>
      <c r="AB3170" s="336"/>
      <c r="AC3170" s="336"/>
    </row>
    <row r="3171" spans="4:29">
      <c r="D3171" s="336"/>
      <c r="G3171" s="336"/>
      <c r="H3171" s="336"/>
      <c r="I3171" s="336"/>
      <c r="J3171" s="336"/>
      <c r="K3171" s="336"/>
      <c r="L3171" s="336"/>
      <c r="M3171" s="336"/>
      <c r="N3171" s="336"/>
      <c r="S3171" s="336"/>
      <c r="V3171" s="336"/>
      <c r="W3171" s="336"/>
      <c r="X3171" s="336"/>
      <c r="Y3171" s="336"/>
      <c r="Z3171" s="336"/>
      <c r="AA3171" s="336"/>
      <c r="AB3171" s="336"/>
      <c r="AC3171" s="336"/>
    </row>
    <row r="3172" spans="4:29">
      <c r="D3172" s="336"/>
      <c r="G3172" s="336"/>
      <c r="H3172" s="336"/>
      <c r="I3172" s="336"/>
      <c r="J3172" s="336"/>
      <c r="K3172" s="336"/>
      <c r="L3172" s="336"/>
      <c r="M3172" s="336"/>
      <c r="N3172" s="336"/>
      <c r="S3172" s="336"/>
      <c r="V3172" s="336"/>
      <c r="W3172" s="336"/>
      <c r="X3172" s="336"/>
      <c r="Y3172" s="336"/>
      <c r="Z3172" s="336"/>
      <c r="AA3172" s="336"/>
      <c r="AB3172" s="336"/>
      <c r="AC3172" s="336"/>
    </row>
    <row r="3173" spans="4:29">
      <c r="D3173" s="336"/>
      <c r="G3173" s="336"/>
      <c r="H3173" s="336"/>
      <c r="I3173" s="336"/>
      <c r="J3173" s="336"/>
      <c r="K3173" s="336"/>
      <c r="L3173" s="336"/>
      <c r="M3173" s="336"/>
      <c r="N3173" s="336"/>
      <c r="S3173" s="336"/>
      <c r="V3173" s="336"/>
      <c r="W3173" s="336"/>
      <c r="X3173" s="336"/>
      <c r="Y3173" s="336"/>
      <c r="Z3173" s="336"/>
      <c r="AA3173" s="336"/>
      <c r="AB3173" s="336"/>
      <c r="AC3173" s="336"/>
    </row>
    <row r="3174" spans="4:29">
      <c r="D3174" s="336"/>
      <c r="G3174" s="336"/>
      <c r="H3174" s="336"/>
      <c r="I3174" s="336"/>
      <c r="J3174" s="336"/>
      <c r="K3174" s="336"/>
      <c r="L3174" s="336"/>
      <c r="M3174" s="336"/>
      <c r="N3174" s="336"/>
      <c r="S3174" s="336"/>
      <c r="V3174" s="336"/>
      <c r="W3174" s="336"/>
      <c r="X3174" s="336"/>
      <c r="Y3174" s="336"/>
      <c r="Z3174" s="336"/>
      <c r="AA3174" s="336"/>
      <c r="AB3174" s="336"/>
      <c r="AC3174" s="336"/>
    </row>
    <row r="3175" spans="4:29">
      <c r="D3175" s="336"/>
      <c r="G3175" s="336"/>
      <c r="H3175" s="336"/>
      <c r="I3175" s="336"/>
      <c r="J3175" s="336"/>
      <c r="K3175" s="336"/>
      <c r="L3175" s="336"/>
      <c r="M3175" s="336"/>
      <c r="N3175" s="336"/>
      <c r="S3175" s="336"/>
      <c r="V3175" s="336"/>
      <c r="W3175" s="336"/>
      <c r="X3175" s="336"/>
      <c r="Y3175" s="336"/>
      <c r="Z3175" s="336"/>
      <c r="AA3175" s="336"/>
      <c r="AB3175" s="336"/>
      <c r="AC3175" s="336"/>
    </row>
    <row r="3176" spans="4:29">
      <c r="D3176" s="336"/>
      <c r="G3176" s="336"/>
      <c r="H3176" s="336"/>
      <c r="I3176" s="336"/>
      <c r="J3176" s="336"/>
      <c r="K3176" s="336"/>
      <c r="L3176" s="336"/>
      <c r="M3176" s="336"/>
      <c r="N3176" s="336"/>
      <c r="S3176" s="336"/>
      <c r="V3176" s="336"/>
      <c r="W3176" s="336"/>
      <c r="X3176" s="336"/>
      <c r="Y3176" s="336"/>
      <c r="Z3176" s="336"/>
      <c r="AA3176" s="336"/>
      <c r="AB3176" s="336"/>
      <c r="AC3176" s="336"/>
    </row>
    <row r="3177" spans="4:29">
      <c r="D3177" s="336"/>
      <c r="G3177" s="336"/>
      <c r="H3177" s="336"/>
      <c r="I3177" s="336"/>
      <c r="J3177" s="336"/>
      <c r="K3177" s="336"/>
      <c r="L3177" s="336"/>
      <c r="M3177" s="336"/>
      <c r="N3177" s="336"/>
      <c r="S3177" s="336"/>
      <c r="V3177" s="336"/>
      <c r="W3177" s="336"/>
      <c r="X3177" s="336"/>
      <c r="Y3177" s="336"/>
      <c r="Z3177" s="336"/>
      <c r="AA3177" s="336"/>
      <c r="AB3177" s="336"/>
      <c r="AC3177" s="336"/>
    </row>
    <row r="3178" spans="4:29">
      <c r="D3178" s="336"/>
      <c r="G3178" s="336"/>
      <c r="H3178" s="336"/>
      <c r="I3178" s="336"/>
      <c r="J3178" s="336"/>
      <c r="K3178" s="336"/>
      <c r="L3178" s="336"/>
      <c r="M3178" s="336"/>
      <c r="N3178" s="336"/>
      <c r="S3178" s="336"/>
      <c r="V3178" s="336"/>
      <c r="W3178" s="336"/>
      <c r="X3178" s="336"/>
      <c r="Y3178" s="336"/>
      <c r="Z3178" s="336"/>
      <c r="AA3178" s="336"/>
      <c r="AB3178" s="336"/>
      <c r="AC3178" s="336"/>
    </row>
    <row r="3179" spans="4:29">
      <c r="D3179" s="336"/>
      <c r="G3179" s="336"/>
      <c r="H3179" s="336"/>
      <c r="I3179" s="336"/>
      <c r="J3179" s="336"/>
      <c r="K3179" s="336"/>
      <c r="L3179" s="336"/>
      <c r="M3179" s="336"/>
      <c r="N3179" s="336"/>
      <c r="S3179" s="336"/>
      <c r="V3179" s="336"/>
      <c r="W3179" s="336"/>
      <c r="X3179" s="336"/>
      <c r="Y3179" s="336"/>
      <c r="Z3179" s="336"/>
      <c r="AA3179" s="336"/>
      <c r="AB3179" s="336"/>
      <c r="AC3179" s="336"/>
    </row>
    <row r="3180" spans="4:29">
      <c r="D3180" s="336"/>
      <c r="G3180" s="336"/>
      <c r="H3180" s="336"/>
      <c r="I3180" s="336"/>
      <c r="J3180" s="336"/>
      <c r="K3180" s="336"/>
      <c r="L3180" s="336"/>
      <c r="M3180" s="336"/>
      <c r="N3180" s="336"/>
      <c r="S3180" s="336"/>
      <c r="V3180" s="336"/>
      <c r="W3180" s="336"/>
      <c r="X3180" s="336"/>
      <c r="Y3180" s="336"/>
      <c r="Z3180" s="336"/>
      <c r="AA3180" s="336"/>
      <c r="AB3180" s="336"/>
      <c r="AC3180" s="336"/>
    </row>
    <row r="3181" spans="4:29">
      <c r="D3181" s="336"/>
      <c r="G3181" s="336"/>
      <c r="H3181" s="336"/>
      <c r="I3181" s="336"/>
      <c r="J3181" s="336"/>
      <c r="K3181" s="336"/>
      <c r="L3181" s="336"/>
      <c r="M3181" s="336"/>
      <c r="N3181" s="336"/>
      <c r="S3181" s="336"/>
      <c r="V3181" s="336"/>
      <c r="W3181" s="336"/>
      <c r="X3181" s="336"/>
      <c r="Y3181" s="336"/>
      <c r="Z3181" s="336"/>
      <c r="AA3181" s="336"/>
      <c r="AB3181" s="336"/>
      <c r="AC3181" s="336"/>
    </row>
    <row r="3182" spans="4:29">
      <c r="D3182" s="336"/>
      <c r="G3182" s="336"/>
      <c r="H3182" s="336"/>
      <c r="I3182" s="336"/>
      <c r="J3182" s="336"/>
      <c r="K3182" s="336"/>
      <c r="L3182" s="336"/>
      <c r="M3182" s="336"/>
      <c r="N3182" s="336"/>
      <c r="S3182" s="336"/>
      <c r="V3182" s="336"/>
      <c r="W3182" s="336"/>
      <c r="X3182" s="336"/>
      <c r="Y3182" s="336"/>
      <c r="Z3182" s="336"/>
      <c r="AA3182" s="336"/>
      <c r="AB3182" s="336"/>
      <c r="AC3182" s="336"/>
    </row>
    <row r="3183" spans="4:29">
      <c r="D3183" s="336"/>
      <c r="G3183" s="336"/>
      <c r="H3183" s="336"/>
      <c r="I3183" s="336"/>
      <c r="J3183" s="336"/>
      <c r="K3183" s="336"/>
      <c r="L3183" s="336"/>
      <c r="M3183" s="336"/>
      <c r="N3183" s="336"/>
      <c r="S3183" s="336"/>
      <c r="V3183" s="336"/>
      <c r="W3183" s="336"/>
      <c r="X3183" s="336"/>
      <c r="Y3183" s="336"/>
      <c r="Z3183" s="336"/>
      <c r="AA3183" s="336"/>
      <c r="AB3183" s="336"/>
      <c r="AC3183" s="336"/>
    </row>
    <row r="3184" spans="4:29">
      <c r="D3184" s="336"/>
      <c r="G3184" s="336"/>
      <c r="H3184" s="336"/>
      <c r="I3184" s="336"/>
      <c r="J3184" s="336"/>
      <c r="K3184" s="336"/>
      <c r="L3184" s="336"/>
      <c r="M3184" s="336"/>
      <c r="N3184" s="336"/>
      <c r="S3184" s="336"/>
      <c r="V3184" s="336"/>
      <c r="W3184" s="336"/>
      <c r="X3184" s="336"/>
      <c r="Y3184" s="336"/>
      <c r="Z3184" s="336"/>
      <c r="AA3184" s="336"/>
      <c r="AB3184" s="336"/>
      <c r="AC3184" s="336"/>
    </row>
    <row r="3185" spans="4:29">
      <c r="D3185" s="336"/>
      <c r="G3185" s="336"/>
      <c r="H3185" s="336"/>
      <c r="I3185" s="336"/>
      <c r="J3185" s="336"/>
      <c r="K3185" s="336"/>
      <c r="L3185" s="336"/>
      <c r="M3185" s="336"/>
      <c r="N3185" s="336"/>
      <c r="S3185" s="336"/>
      <c r="V3185" s="336"/>
      <c r="W3185" s="336"/>
      <c r="X3185" s="336"/>
      <c r="Y3185" s="336"/>
      <c r="Z3185" s="336"/>
      <c r="AA3185" s="336"/>
      <c r="AB3185" s="336"/>
      <c r="AC3185" s="336"/>
    </row>
    <row r="3186" spans="4:29">
      <c r="D3186" s="336"/>
      <c r="G3186" s="336"/>
      <c r="H3186" s="336"/>
      <c r="I3186" s="336"/>
      <c r="J3186" s="336"/>
      <c r="K3186" s="336"/>
      <c r="L3186" s="336"/>
      <c r="M3186" s="336"/>
      <c r="N3186" s="336"/>
      <c r="S3186" s="336"/>
      <c r="V3186" s="336"/>
      <c r="W3186" s="336"/>
      <c r="X3186" s="336"/>
      <c r="Y3186" s="336"/>
      <c r="Z3186" s="336"/>
      <c r="AA3186" s="336"/>
      <c r="AB3186" s="336"/>
      <c r="AC3186" s="336"/>
    </row>
    <row r="3187" spans="4:29">
      <c r="D3187" s="336"/>
      <c r="G3187" s="336"/>
      <c r="H3187" s="336"/>
      <c r="I3187" s="336"/>
      <c r="J3187" s="336"/>
      <c r="K3187" s="336"/>
      <c r="L3187" s="336"/>
      <c r="M3187" s="336"/>
      <c r="N3187" s="336"/>
      <c r="S3187" s="336"/>
      <c r="V3187" s="336"/>
      <c r="W3187" s="336"/>
      <c r="X3187" s="336"/>
      <c r="Y3187" s="336"/>
      <c r="Z3187" s="336"/>
      <c r="AA3187" s="336"/>
      <c r="AB3187" s="336"/>
      <c r="AC3187" s="336"/>
    </row>
    <row r="3188" spans="4:29">
      <c r="D3188" s="336"/>
      <c r="G3188" s="336"/>
      <c r="H3188" s="336"/>
      <c r="I3188" s="336"/>
      <c r="J3188" s="336"/>
      <c r="K3188" s="336"/>
      <c r="L3188" s="336"/>
      <c r="M3188" s="336"/>
      <c r="N3188" s="336"/>
      <c r="S3188" s="336"/>
      <c r="V3188" s="336"/>
      <c r="W3188" s="336"/>
      <c r="X3188" s="336"/>
      <c r="Y3188" s="336"/>
      <c r="Z3188" s="336"/>
      <c r="AA3188" s="336"/>
      <c r="AB3188" s="336"/>
      <c r="AC3188" s="336"/>
    </row>
    <row r="3189" spans="4:29">
      <c r="D3189" s="336"/>
      <c r="G3189" s="336"/>
      <c r="H3189" s="336"/>
      <c r="I3189" s="336"/>
      <c r="J3189" s="336"/>
      <c r="K3189" s="336"/>
      <c r="L3189" s="336"/>
      <c r="M3189" s="336"/>
      <c r="N3189" s="336"/>
      <c r="S3189" s="336"/>
      <c r="V3189" s="336"/>
      <c r="W3189" s="336"/>
      <c r="X3189" s="336"/>
      <c r="Y3189" s="336"/>
      <c r="Z3189" s="336"/>
      <c r="AA3189" s="336"/>
      <c r="AB3189" s="336"/>
      <c r="AC3189" s="336"/>
    </row>
    <row r="3190" spans="4:29">
      <c r="D3190" s="336"/>
      <c r="G3190" s="336"/>
      <c r="H3190" s="336"/>
      <c r="I3190" s="336"/>
      <c r="J3190" s="336"/>
      <c r="K3190" s="336"/>
      <c r="L3190" s="336"/>
      <c r="M3190" s="336"/>
      <c r="N3190" s="336"/>
      <c r="S3190" s="336"/>
      <c r="V3190" s="336"/>
      <c r="W3190" s="336"/>
      <c r="X3190" s="336"/>
      <c r="Y3190" s="336"/>
      <c r="Z3190" s="336"/>
      <c r="AA3190" s="336"/>
      <c r="AB3190" s="336"/>
      <c r="AC3190" s="336"/>
    </row>
    <row r="3191" spans="4:29">
      <c r="D3191" s="336"/>
      <c r="G3191" s="336"/>
      <c r="H3191" s="336"/>
      <c r="I3191" s="336"/>
      <c r="J3191" s="336"/>
      <c r="K3191" s="336"/>
      <c r="L3191" s="336"/>
      <c r="M3191" s="336"/>
      <c r="N3191" s="336"/>
      <c r="S3191" s="336"/>
      <c r="V3191" s="336"/>
      <c r="W3191" s="336"/>
      <c r="X3191" s="336"/>
      <c r="Y3191" s="336"/>
      <c r="Z3191" s="336"/>
      <c r="AA3191" s="336"/>
      <c r="AB3191" s="336"/>
      <c r="AC3191" s="336"/>
    </row>
    <row r="3192" spans="4:29">
      <c r="D3192" s="336"/>
      <c r="G3192" s="336"/>
      <c r="H3192" s="336"/>
      <c r="I3192" s="336"/>
      <c r="J3192" s="336"/>
      <c r="K3192" s="336"/>
      <c r="L3192" s="336"/>
      <c r="M3192" s="336"/>
      <c r="N3192" s="336"/>
      <c r="S3192" s="336"/>
      <c r="V3192" s="336"/>
      <c r="W3192" s="336"/>
      <c r="X3192" s="336"/>
      <c r="Y3192" s="336"/>
      <c r="Z3192" s="336"/>
      <c r="AA3192" s="336"/>
      <c r="AB3192" s="336"/>
      <c r="AC3192" s="336"/>
    </row>
    <row r="3193" spans="4:29">
      <c r="D3193" s="336"/>
      <c r="G3193" s="336"/>
      <c r="H3193" s="336"/>
      <c r="I3193" s="336"/>
      <c r="J3193" s="336"/>
      <c r="K3193" s="336"/>
      <c r="L3193" s="336"/>
      <c r="M3193" s="336"/>
      <c r="N3193" s="336"/>
      <c r="S3193" s="336"/>
      <c r="V3193" s="336"/>
      <c r="W3193" s="336"/>
      <c r="X3193" s="336"/>
      <c r="Y3193" s="336"/>
      <c r="Z3193" s="336"/>
      <c r="AA3193" s="336"/>
      <c r="AB3193" s="336"/>
      <c r="AC3193" s="336"/>
    </row>
    <row r="3194" spans="4:29">
      <c r="D3194" s="336"/>
      <c r="G3194" s="336"/>
      <c r="H3194" s="336"/>
      <c r="I3194" s="336"/>
      <c r="J3194" s="336"/>
      <c r="K3194" s="336"/>
      <c r="L3194" s="336"/>
      <c r="M3194" s="336"/>
      <c r="N3194" s="336"/>
      <c r="S3194" s="336"/>
      <c r="V3194" s="336"/>
      <c r="W3194" s="336"/>
      <c r="X3194" s="336"/>
      <c r="Y3194" s="336"/>
      <c r="Z3194" s="336"/>
      <c r="AA3194" s="336"/>
      <c r="AB3194" s="336"/>
      <c r="AC3194" s="336"/>
    </row>
    <row r="3195" spans="4:29">
      <c r="D3195" s="336"/>
      <c r="G3195" s="336"/>
      <c r="H3195" s="336"/>
      <c r="I3195" s="336"/>
      <c r="J3195" s="336"/>
      <c r="K3195" s="336"/>
      <c r="L3195" s="336"/>
      <c r="M3195" s="336"/>
      <c r="N3195" s="336"/>
      <c r="S3195" s="336"/>
      <c r="V3195" s="336"/>
      <c r="W3195" s="336"/>
      <c r="X3195" s="336"/>
      <c r="Y3195" s="336"/>
      <c r="Z3195" s="336"/>
      <c r="AA3195" s="336"/>
      <c r="AB3195" s="336"/>
      <c r="AC3195" s="336"/>
    </row>
    <row r="3196" spans="4:29">
      <c r="D3196" s="336"/>
      <c r="G3196" s="336"/>
      <c r="H3196" s="336"/>
      <c r="I3196" s="336"/>
      <c r="J3196" s="336"/>
      <c r="K3196" s="336"/>
      <c r="L3196" s="336"/>
      <c r="M3196" s="336"/>
      <c r="N3196" s="336"/>
      <c r="S3196" s="336"/>
      <c r="V3196" s="336"/>
      <c r="W3196" s="336"/>
      <c r="X3196" s="336"/>
      <c r="Y3196" s="336"/>
      <c r="Z3196" s="336"/>
      <c r="AA3196" s="336"/>
      <c r="AB3196" s="336"/>
      <c r="AC3196" s="336"/>
    </row>
    <row r="3197" spans="4:29">
      <c r="D3197" s="336"/>
      <c r="G3197" s="336"/>
      <c r="H3197" s="336"/>
      <c r="I3197" s="336"/>
      <c r="J3197" s="336"/>
      <c r="K3197" s="336"/>
      <c r="L3197" s="336"/>
      <c r="M3197" s="336"/>
      <c r="N3197" s="336"/>
      <c r="S3197" s="336"/>
      <c r="V3197" s="336"/>
      <c r="W3197" s="336"/>
      <c r="X3197" s="336"/>
      <c r="Y3197" s="336"/>
      <c r="Z3197" s="336"/>
      <c r="AA3197" s="336"/>
      <c r="AB3197" s="336"/>
      <c r="AC3197" s="336"/>
    </row>
    <row r="3198" spans="4:29">
      <c r="D3198" s="336"/>
      <c r="G3198" s="336"/>
      <c r="H3198" s="336"/>
      <c r="I3198" s="336"/>
      <c r="J3198" s="336"/>
      <c r="K3198" s="336"/>
      <c r="L3198" s="336"/>
      <c r="M3198" s="336"/>
      <c r="N3198" s="336"/>
      <c r="S3198" s="336"/>
      <c r="V3198" s="336"/>
      <c r="W3198" s="336"/>
      <c r="X3198" s="336"/>
      <c r="Y3198" s="336"/>
      <c r="Z3198" s="336"/>
      <c r="AA3198" s="336"/>
      <c r="AB3198" s="336"/>
      <c r="AC3198" s="336"/>
    </row>
    <row r="3199" spans="4:29">
      <c r="D3199" s="336"/>
      <c r="G3199" s="336"/>
      <c r="H3199" s="336"/>
      <c r="I3199" s="336"/>
      <c r="J3199" s="336"/>
      <c r="K3199" s="336"/>
      <c r="L3199" s="336"/>
      <c r="M3199" s="336"/>
      <c r="N3199" s="336"/>
      <c r="S3199" s="336"/>
      <c r="V3199" s="336"/>
      <c r="W3199" s="336"/>
      <c r="X3199" s="336"/>
      <c r="Y3199" s="336"/>
      <c r="Z3199" s="336"/>
      <c r="AA3199" s="336"/>
      <c r="AB3199" s="336"/>
      <c r="AC3199" s="336"/>
    </row>
    <row r="3200" spans="4:29">
      <c r="D3200" s="336"/>
      <c r="G3200" s="336"/>
      <c r="H3200" s="336"/>
      <c r="I3200" s="336"/>
      <c r="J3200" s="336"/>
      <c r="K3200" s="336"/>
      <c r="L3200" s="336"/>
      <c r="M3200" s="336"/>
      <c r="N3200" s="336"/>
      <c r="S3200" s="336"/>
      <c r="V3200" s="336"/>
      <c r="W3200" s="336"/>
      <c r="X3200" s="336"/>
      <c r="Y3200" s="336"/>
      <c r="Z3200" s="336"/>
      <c r="AA3200" s="336"/>
      <c r="AB3200" s="336"/>
      <c r="AC3200" s="336"/>
    </row>
    <row r="3201" spans="4:29">
      <c r="D3201" s="336"/>
      <c r="G3201" s="336"/>
      <c r="H3201" s="336"/>
      <c r="I3201" s="336"/>
      <c r="J3201" s="336"/>
      <c r="K3201" s="336"/>
      <c r="L3201" s="336"/>
      <c r="M3201" s="336"/>
      <c r="N3201" s="336"/>
      <c r="S3201" s="336"/>
      <c r="V3201" s="336"/>
      <c r="W3201" s="336"/>
      <c r="X3201" s="336"/>
      <c r="Y3201" s="336"/>
      <c r="Z3201" s="336"/>
      <c r="AA3201" s="336"/>
      <c r="AB3201" s="336"/>
      <c r="AC3201" s="336"/>
    </row>
    <row r="3202" spans="4:29">
      <c r="D3202" s="336"/>
      <c r="G3202" s="336"/>
      <c r="H3202" s="336"/>
      <c r="I3202" s="336"/>
      <c r="J3202" s="336"/>
      <c r="K3202" s="336"/>
      <c r="L3202" s="336"/>
      <c r="M3202" s="336"/>
      <c r="N3202" s="336"/>
      <c r="S3202" s="336"/>
      <c r="V3202" s="336"/>
      <c r="W3202" s="336"/>
      <c r="X3202" s="336"/>
      <c r="Y3202" s="336"/>
      <c r="Z3202" s="336"/>
      <c r="AA3202" s="336"/>
      <c r="AB3202" s="336"/>
      <c r="AC3202" s="336"/>
    </row>
    <row r="3203" spans="4:29">
      <c r="D3203" s="336"/>
      <c r="G3203" s="336"/>
      <c r="H3203" s="336"/>
      <c r="I3203" s="336"/>
      <c r="J3203" s="336"/>
      <c r="K3203" s="336"/>
      <c r="L3203" s="336"/>
      <c r="M3203" s="336"/>
      <c r="N3203" s="336"/>
      <c r="S3203" s="336"/>
      <c r="V3203" s="336"/>
      <c r="W3203" s="336"/>
      <c r="X3203" s="336"/>
      <c r="Y3203" s="336"/>
      <c r="Z3203" s="336"/>
      <c r="AA3203" s="336"/>
      <c r="AB3203" s="336"/>
      <c r="AC3203" s="336"/>
    </row>
    <row r="3204" spans="4:29">
      <c r="D3204" s="336"/>
      <c r="G3204" s="336"/>
      <c r="H3204" s="336"/>
      <c r="I3204" s="336"/>
      <c r="J3204" s="336"/>
      <c r="K3204" s="336"/>
      <c r="L3204" s="336"/>
      <c r="M3204" s="336"/>
      <c r="N3204" s="336"/>
      <c r="S3204" s="336"/>
      <c r="V3204" s="336"/>
      <c r="W3204" s="336"/>
      <c r="X3204" s="336"/>
      <c r="Y3204" s="336"/>
      <c r="Z3204" s="336"/>
      <c r="AA3204" s="336"/>
      <c r="AB3204" s="336"/>
      <c r="AC3204" s="336"/>
    </row>
    <row r="3205" spans="4:29">
      <c r="D3205" s="336"/>
      <c r="G3205" s="336"/>
      <c r="H3205" s="336"/>
      <c r="I3205" s="336"/>
      <c r="J3205" s="336"/>
      <c r="K3205" s="336"/>
      <c r="L3205" s="336"/>
      <c r="M3205" s="336"/>
      <c r="N3205" s="336"/>
      <c r="S3205" s="336"/>
      <c r="V3205" s="336"/>
      <c r="W3205" s="336"/>
      <c r="X3205" s="336"/>
      <c r="Y3205" s="336"/>
      <c r="Z3205" s="336"/>
      <c r="AA3205" s="336"/>
      <c r="AB3205" s="336"/>
      <c r="AC3205" s="336"/>
    </row>
    <row r="3206" spans="4:29">
      <c r="D3206" s="336"/>
      <c r="G3206" s="336"/>
      <c r="H3206" s="336"/>
      <c r="I3206" s="336"/>
      <c r="J3206" s="336"/>
      <c r="K3206" s="336"/>
      <c r="L3206" s="336"/>
      <c r="M3206" s="336"/>
      <c r="N3206" s="336"/>
      <c r="S3206" s="336"/>
      <c r="V3206" s="336"/>
      <c r="W3206" s="336"/>
      <c r="X3206" s="336"/>
      <c r="Y3206" s="336"/>
      <c r="Z3206" s="336"/>
      <c r="AA3206" s="336"/>
      <c r="AB3206" s="336"/>
      <c r="AC3206" s="336"/>
    </row>
    <row r="3207" spans="4:29">
      <c r="D3207" s="336"/>
      <c r="G3207" s="336"/>
      <c r="H3207" s="336"/>
      <c r="I3207" s="336"/>
      <c r="J3207" s="336"/>
      <c r="K3207" s="336"/>
      <c r="L3207" s="336"/>
      <c r="M3207" s="336"/>
      <c r="N3207" s="336"/>
      <c r="S3207" s="336"/>
      <c r="V3207" s="336"/>
      <c r="W3207" s="336"/>
      <c r="X3207" s="336"/>
      <c r="Y3207" s="336"/>
      <c r="Z3207" s="336"/>
      <c r="AA3207" s="336"/>
      <c r="AB3207" s="336"/>
      <c r="AC3207" s="336"/>
    </row>
    <row r="3208" spans="4:29">
      <c r="D3208" s="336"/>
      <c r="G3208" s="336"/>
      <c r="H3208" s="336"/>
      <c r="I3208" s="336"/>
      <c r="J3208" s="336"/>
      <c r="K3208" s="336"/>
      <c r="L3208" s="336"/>
      <c r="M3208" s="336"/>
      <c r="N3208" s="336"/>
      <c r="S3208" s="336"/>
      <c r="V3208" s="336"/>
      <c r="W3208" s="336"/>
      <c r="X3208" s="336"/>
      <c r="Y3208" s="336"/>
      <c r="Z3208" s="336"/>
      <c r="AA3208" s="336"/>
      <c r="AB3208" s="336"/>
      <c r="AC3208" s="336"/>
    </row>
    <row r="3209" spans="4:29">
      <c r="D3209" s="336"/>
      <c r="G3209" s="336"/>
      <c r="H3209" s="336"/>
      <c r="I3209" s="336"/>
      <c r="J3209" s="336"/>
      <c r="K3209" s="336"/>
      <c r="L3209" s="336"/>
      <c r="M3209" s="336"/>
      <c r="N3209" s="336"/>
      <c r="S3209" s="336"/>
      <c r="V3209" s="336"/>
      <c r="W3209" s="336"/>
      <c r="X3209" s="336"/>
      <c r="Y3209" s="336"/>
      <c r="Z3209" s="336"/>
      <c r="AA3209" s="336"/>
      <c r="AB3209" s="336"/>
      <c r="AC3209" s="336"/>
    </row>
    <row r="3210" spans="4:29">
      <c r="D3210" s="336"/>
      <c r="G3210" s="336"/>
      <c r="H3210" s="336"/>
      <c r="I3210" s="336"/>
      <c r="J3210" s="336"/>
      <c r="K3210" s="336"/>
      <c r="L3210" s="336"/>
      <c r="M3210" s="336"/>
      <c r="N3210" s="336"/>
      <c r="S3210" s="336"/>
      <c r="V3210" s="336"/>
      <c r="W3210" s="336"/>
      <c r="X3210" s="336"/>
      <c r="Y3210" s="336"/>
      <c r="Z3210" s="336"/>
      <c r="AA3210" s="336"/>
      <c r="AB3210" s="336"/>
      <c r="AC3210" s="336"/>
    </row>
    <row r="3211" spans="4:29">
      <c r="D3211" s="336"/>
      <c r="G3211" s="336"/>
      <c r="H3211" s="336"/>
      <c r="I3211" s="336"/>
      <c r="J3211" s="336"/>
      <c r="K3211" s="336"/>
      <c r="L3211" s="336"/>
      <c r="M3211" s="336"/>
      <c r="N3211" s="336"/>
      <c r="S3211" s="336"/>
      <c r="V3211" s="336"/>
      <c r="W3211" s="336"/>
      <c r="X3211" s="336"/>
      <c r="Y3211" s="336"/>
      <c r="Z3211" s="336"/>
      <c r="AA3211" s="336"/>
      <c r="AB3211" s="336"/>
      <c r="AC3211" s="336"/>
    </row>
    <row r="3212" spans="4:29">
      <c r="D3212" s="336"/>
      <c r="G3212" s="336"/>
      <c r="H3212" s="336"/>
      <c r="I3212" s="336"/>
      <c r="J3212" s="336"/>
      <c r="K3212" s="336"/>
      <c r="L3212" s="336"/>
      <c r="M3212" s="336"/>
      <c r="N3212" s="336"/>
      <c r="S3212" s="336"/>
      <c r="V3212" s="336"/>
      <c r="W3212" s="336"/>
      <c r="X3212" s="336"/>
      <c r="Y3212" s="336"/>
      <c r="Z3212" s="336"/>
      <c r="AA3212" s="336"/>
      <c r="AB3212" s="336"/>
      <c r="AC3212" s="336"/>
    </row>
    <row r="3213" spans="4:29">
      <c r="D3213" s="336"/>
      <c r="G3213" s="336"/>
      <c r="H3213" s="336"/>
      <c r="I3213" s="336"/>
      <c r="J3213" s="336"/>
      <c r="K3213" s="336"/>
      <c r="L3213" s="336"/>
      <c r="M3213" s="336"/>
      <c r="N3213" s="336"/>
      <c r="S3213" s="336"/>
      <c r="V3213" s="336"/>
      <c r="W3213" s="336"/>
      <c r="X3213" s="336"/>
      <c r="Y3213" s="336"/>
      <c r="Z3213" s="336"/>
      <c r="AA3213" s="336"/>
      <c r="AB3213" s="336"/>
      <c r="AC3213" s="336"/>
    </row>
    <row r="3214" spans="4:29">
      <c r="D3214" s="336"/>
      <c r="G3214" s="336"/>
      <c r="H3214" s="336"/>
      <c r="I3214" s="336"/>
      <c r="J3214" s="336"/>
      <c r="K3214" s="336"/>
      <c r="L3214" s="336"/>
      <c r="M3214" s="336"/>
      <c r="N3214" s="336"/>
      <c r="S3214" s="336"/>
      <c r="V3214" s="336"/>
      <c r="W3214" s="336"/>
      <c r="X3214" s="336"/>
      <c r="Y3214" s="336"/>
      <c r="Z3214" s="336"/>
      <c r="AA3214" s="336"/>
      <c r="AB3214" s="336"/>
      <c r="AC3214" s="336"/>
    </row>
    <row r="3215" spans="4:29">
      <c r="D3215" s="336"/>
      <c r="G3215" s="336"/>
      <c r="H3215" s="336"/>
      <c r="I3215" s="336"/>
      <c r="J3215" s="336"/>
      <c r="K3215" s="336"/>
      <c r="L3215" s="336"/>
      <c r="M3215" s="336"/>
      <c r="N3215" s="336"/>
      <c r="S3215" s="336"/>
      <c r="V3215" s="336"/>
      <c r="W3215" s="336"/>
      <c r="X3215" s="336"/>
      <c r="Y3215" s="336"/>
      <c r="Z3215" s="336"/>
      <c r="AA3215" s="336"/>
      <c r="AB3215" s="336"/>
      <c r="AC3215" s="336"/>
    </row>
    <row r="3216" spans="4:29">
      <c r="D3216" s="336"/>
      <c r="G3216" s="336"/>
      <c r="H3216" s="336"/>
      <c r="I3216" s="336"/>
      <c r="J3216" s="336"/>
      <c r="K3216" s="336"/>
      <c r="L3216" s="336"/>
      <c r="M3216" s="336"/>
      <c r="N3216" s="336"/>
      <c r="S3216" s="336"/>
      <c r="V3216" s="336"/>
      <c r="W3216" s="336"/>
      <c r="X3216" s="336"/>
      <c r="Y3216" s="336"/>
      <c r="Z3216" s="336"/>
      <c r="AA3216" s="336"/>
      <c r="AB3216" s="336"/>
      <c r="AC3216" s="336"/>
    </row>
    <row r="3217" spans="4:29">
      <c r="D3217" s="336"/>
      <c r="G3217" s="336"/>
      <c r="H3217" s="336"/>
      <c r="I3217" s="336"/>
      <c r="J3217" s="336"/>
      <c r="K3217" s="336"/>
      <c r="L3217" s="336"/>
      <c r="M3217" s="336"/>
      <c r="N3217" s="336"/>
      <c r="S3217" s="336"/>
      <c r="V3217" s="336"/>
      <c r="W3217" s="336"/>
      <c r="X3217" s="336"/>
      <c r="Y3217" s="336"/>
      <c r="Z3217" s="336"/>
      <c r="AA3217" s="336"/>
      <c r="AB3217" s="336"/>
      <c r="AC3217" s="336"/>
    </row>
    <row r="3218" spans="4:29">
      <c r="D3218" s="336"/>
      <c r="G3218" s="336"/>
      <c r="H3218" s="336"/>
      <c r="I3218" s="336"/>
      <c r="J3218" s="336"/>
      <c r="K3218" s="336"/>
      <c r="L3218" s="336"/>
      <c r="M3218" s="336"/>
      <c r="N3218" s="336"/>
      <c r="S3218" s="336"/>
      <c r="V3218" s="336"/>
      <c r="W3218" s="336"/>
      <c r="X3218" s="336"/>
      <c r="Y3218" s="336"/>
      <c r="Z3218" s="336"/>
      <c r="AA3218" s="336"/>
      <c r="AB3218" s="336"/>
      <c r="AC3218" s="336"/>
    </row>
    <row r="3219" spans="4:29">
      <c r="D3219" s="336"/>
      <c r="G3219" s="336"/>
      <c r="H3219" s="336"/>
      <c r="I3219" s="336"/>
      <c r="J3219" s="336"/>
      <c r="K3219" s="336"/>
      <c r="L3219" s="336"/>
      <c r="M3219" s="336"/>
      <c r="N3219" s="336"/>
      <c r="S3219" s="336"/>
      <c r="V3219" s="336"/>
      <c r="W3219" s="336"/>
      <c r="X3219" s="336"/>
      <c r="Y3219" s="336"/>
      <c r="Z3219" s="336"/>
      <c r="AA3219" s="336"/>
      <c r="AB3219" s="336"/>
      <c r="AC3219" s="336"/>
    </row>
    <row r="3220" spans="4:29">
      <c r="D3220" s="336"/>
      <c r="G3220" s="336"/>
      <c r="H3220" s="336"/>
      <c r="I3220" s="336"/>
      <c r="J3220" s="336"/>
      <c r="K3220" s="336"/>
      <c r="L3220" s="336"/>
      <c r="M3220" s="336"/>
      <c r="N3220" s="336"/>
      <c r="S3220" s="336"/>
      <c r="V3220" s="336"/>
      <c r="W3220" s="336"/>
      <c r="X3220" s="336"/>
      <c r="Y3220" s="336"/>
      <c r="Z3220" s="336"/>
      <c r="AA3220" s="336"/>
      <c r="AB3220" s="336"/>
      <c r="AC3220" s="336"/>
    </row>
    <row r="3221" spans="4:29">
      <c r="D3221" s="336"/>
      <c r="G3221" s="336"/>
      <c r="H3221" s="336"/>
      <c r="I3221" s="336"/>
      <c r="J3221" s="336"/>
      <c r="K3221" s="336"/>
      <c r="L3221" s="336"/>
      <c r="M3221" s="336"/>
      <c r="N3221" s="336"/>
      <c r="S3221" s="336"/>
      <c r="V3221" s="336"/>
      <c r="W3221" s="336"/>
      <c r="X3221" s="336"/>
      <c r="Y3221" s="336"/>
      <c r="Z3221" s="336"/>
      <c r="AA3221" s="336"/>
      <c r="AB3221" s="336"/>
      <c r="AC3221" s="336"/>
    </row>
    <row r="3222" spans="4:29">
      <c r="D3222" s="336"/>
      <c r="G3222" s="336"/>
      <c r="H3222" s="336"/>
      <c r="I3222" s="336"/>
      <c r="J3222" s="336"/>
      <c r="K3222" s="336"/>
      <c r="L3222" s="336"/>
      <c r="M3222" s="336"/>
      <c r="N3222" s="336"/>
      <c r="S3222" s="336"/>
      <c r="V3222" s="336"/>
      <c r="W3222" s="336"/>
      <c r="X3222" s="336"/>
      <c r="Y3222" s="336"/>
      <c r="Z3222" s="336"/>
      <c r="AA3222" s="336"/>
      <c r="AB3222" s="336"/>
      <c r="AC3222" s="336"/>
    </row>
    <row r="3223" spans="4:29">
      <c r="D3223" s="336"/>
      <c r="G3223" s="336"/>
      <c r="H3223" s="336"/>
      <c r="I3223" s="336"/>
      <c r="J3223" s="336"/>
      <c r="K3223" s="336"/>
      <c r="L3223" s="336"/>
      <c r="M3223" s="336"/>
      <c r="N3223" s="336"/>
      <c r="S3223" s="336"/>
      <c r="V3223" s="336"/>
      <c r="W3223" s="336"/>
      <c r="X3223" s="336"/>
      <c r="Y3223" s="336"/>
      <c r="Z3223" s="336"/>
      <c r="AA3223" s="336"/>
      <c r="AB3223" s="336"/>
      <c r="AC3223" s="336"/>
    </row>
    <row r="3224" spans="4:29">
      <c r="D3224" s="336"/>
      <c r="G3224" s="336"/>
      <c r="H3224" s="336"/>
      <c r="I3224" s="336"/>
      <c r="J3224" s="336"/>
      <c r="K3224" s="336"/>
      <c r="L3224" s="336"/>
      <c r="M3224" s="336"/>
      <c r="N3224" s="336"/>
      <c r="S3224" s="336"/>
      <c r="V3224" s="336"/>
      <c r="W3224" s="336"/>
      <c r="X3224" s="336"/>
      <c r="Y3224" s="336"/>
      <c r="Z3224" s="336"/>
      <c r="AA3224" s="336"/>
      <c r="AB3224" s="336"/>
      <c r="AC3224" s="336"/>
    </row>
    <row r="3225" spans="4:29">
      <c r="D3225" s="336"/>
      <c r="G3225" s="336"/>
      <c r="H3225" s="336"/>
      <c r="I3225" s="336"/>
      <c r="J3225" s="336"/>
      <c r="K3225" s="336"/>
      <c r="L3225" s="336"/>
      <c r="M3225" s="336"/>
      <c r="N3225" s="336"/>
      <c r="S3225" s="336"/>
      <c r="V3225" s="336"/>
      <c r="W3225" s="336"/>
      <c r="X3225" s="336"/>
      <c r="Y3225" s="336"/>
      <c r="Z3225" s="336"/>
      <c r="AA3225" s="336"/>
      <c r="AB3225" s="336"/>
      <c r="AC3225" s="336"/>
    </row>
    <row r="3226" spans="4:29">
      <c r="D3226" s="336"/>
      <c r="G3226" s="336"/>
      <c r="H3226" s="336"/>
      <c r="I3226" s="336"/>
      <c r="J3226" s="336"/>
      <c r="K3226" s="336"/>
      <c r="L3226" s="336"/>
      <c r="M3226" s="336"/>
      <c r="N3226" s="336"/>
      <c r="S3226" s="336"/>
      <c r="V3226" s="336"/>
      <c r="W3226" s="336"/>
      <c r="X3226" s="336"/>
      <c r="Y3226" s="336"/>
      <c r="Z3226" s="336"/>
      <c r="AA3226" s="336"/>
      <c r="AB3226" s="336"/>
      <c r="AC3226" s="336"/>
    </row>
    <row r="3227" spans="4:29">
      <c r="D3227" s="336"/>
      <c r="G3227" s="336"/>
      <c r="H3227" s="336"/>
      <c r="I3227" s="336"/>
      <c r="J3227" s="336"/>
      <c r="K3227" s="336"/>
      <c r="L3227" s="336"/>
      <c r="M3227" s="336"/>
      <c r="N3227" s="336"/>
      <c r="S3227" s="336"/>
      <c r="V3227" s="336"/>
      <c r="W3227" s="336"/>
      <c r="X3227" s="336"/>
      <c r="Y3227" s="336"/>
      <c r="Z3227" s="336"/>
      <c r="AA3227" s="336"/>
      <c r="AB3227" s="336"/>
      <c r="AC3227" s="336"/>
    </row>
    <row r="3228" spans="4:29">
      <c r="D3228" s="336"/>
      <c r="G3228" s="336"/>
      <c r="H3228" s="336"/>
      <c r="I3228" s="336"/>
      <c r="J3228" s="336"/>
      <c r="K3228" s="336"/>
      <c r="L3228" s="336"/>
      <c r="M3228" s="336"/>
      <c r="N3228" s="336"/>
      <c r="S3228" s="336"/>
      <c r="V3228" s="336"/>
      <c r="W3228" s="336"/>
      <c r="X3228" s="336"/>
      <c r="Y3228" s="336"/>
      <c r="Z3228" s="336"/>
      <c r="AA3228" s="336"/>
      <c r="AB3228" s="336"/>
      <c r="AC3228" s="336"/>
    </row>
    <row r="3229" spans="4:29">
      <c r="D3229" s="336"/>
      <c r="G3229" s="336"/>
      <c r="H3229" s="336"/>
      <c r="I3229" s="336"/>
      <c r="J3229" s="336"/>
      <c r="K3229" s="336"/>
      <c r="L3229" s="336"/>
      <c r="M3229" s="336"/>
      <c r="N3229" s="336"/>
      <c r="S3229" s="336"/>
      <c r="V3229" s="336"/>
      <c r="W3229" s="336"/>
      <c r="X3229" s="336"/>
      <c r="Y3229" s="336"/>
      <c r="Z3229" s="336"/>
      <c r="AA3229" s="336"/>
      <c r="AB3229" s="336"/>
      <c r="AC3229" s="336"/>
    </row>
    <row r="3230" spans="4:29">
      <c r="D3230" s="336"/>
      <c r="G3230" s="336"/>
      <c r="H3230" s="336"/>
      <c r="I3230" s="336"/>
      <c r="J3230" s="336"/>
      <c r="K3230" s="336"/>
      <c r="L3230" s="336"/>
      <c r="M3230" s="336"/>
      <c r="N3230" s="336"/>
      <c r="S3230" s="336"/>
      <c r="V3230" s="336"/>
      <c r="W3230" s="336"/>
      <c r="X3230" s="336"/>
      <c r="Y3230" s="336"/>
      <c r="Z3230" s="336"/>
      <c r="AA3230" s="336"/>
      <c r="AB3230" s="336"/>
      <c r="AC3230" s="336"/>
    </row>
    <row r="3231" spans="4:29">
      <c r="D3231" s="336"/>
      <c r="G3231" s="336"/>
      <c r="H3231" s="336"/>
      <c r="I3231" s="336"/>
      <c r="J3231" s="336"/>
      <c r="K3231" s="336"/>
      <c r="L3231" s="336"/>
      <c r="M3231" s="336"/>
      <c r="N3231" s="336"/>
      <c r="S3231" s="336"/>
      <c r="V3231" s="336"/>
      <c r="W3231" s="336"/>
      <c r="X3231" s="336"/>
      <c r="Y3231" s="336"/>
      <c r="Z3231" s="336"/>
      <c r="AA3231" s="336"/>
      <c r="AB3231" s="336"/>
      <c r="AC3231" s="336"/>
    </row>
    <row r="3232" spans="4:29">
      <c r="D3232" s="336"/>
      <c r="G3232" s="336"/>
      <c r="H3232" s="336"/>
      <c r="I3232" s="336"/>
      <c r="J3232" s="336"/>
      <c r="K3232" s="336"/>
      <c r="L3232" s="336"/>
      <c r="M3232" s="336"/>
      <c r="N3232" s="336"/>
      <c r="S3232" s="336"/>
      <c r="V3232" s="336"/>
      <c r="W3232" s="336"/>
      <c r="X3232" s="336"/>
      <c r="Y3232" s="336"/>
      <c r="Z3232" s="336"/>
      <c r="AA3232" s="336"/>
      <c r="AB3232" s="336"/>
      <c r="AC3232" s="336"/>
    </row>
    <row r="3233" spans="4:29">
      <c r="D3233" s="336"/>
      <c r="G3233" s="336"/>
      <c r="H3233" s="336"/>
      <c r="I3233" s="336"/>
      <c r="J3233" s="336"/>
      <c r="K3233" s="336"/>
      <c r="L3233" s="336"/>
      <c r="M3233" s="336"/>
      <c r="N3233" s="336"/>
      <c r="S3233" s="336"/>
      <c r="V3233" s="336"/>
      <c r="W3233" s="336"/>
      <c r="X3233" s="336"/>
      <c r="Y3233" s="336"/>
      <c r="Z3233" s="336"/>
      <c r="AA3233" s="336"/>
      <c r="AB3233" s="336"/>
      <c r="AC3233" s="336"/>
    </row>
    <row r="3234" spans="4:29">
      <c r="D3234" s="336"/>
      <c r="G3234" s="336"/>
      <c r="H3234" s="336"/>
      <c r="I3234" s="336"/>
      <c r="J3234" s="336"/>
      <c r="K3234" s="336"/>
      <c r="L3234" s="336"/>
      <c r="M3234" s="336"/>
      <c r="N3234" s="336"/>
      <c r="S3234" s="336"/>
      <c r="V3234" s="336"/>
      <c r="W3234" s="336"/>
      <c r="X3234" s="336"/>
      <c r="Y3234" s="336"/>
      <c r="Z3234" s="336"/>
      <c r="AA3234" s="336"/>
      <c r="AB3234" s="336"/>
      <c r="AC3234" s="336"/>
    </row>
    <row r="3235" spans="4:29">
      <c r="D3235" s="336"/>
      <c r="G3235" s="336"/>
      <c r="H3235" s="336"/>
      <c r="I3235" s="336"/>
      <c r="J3235" s="336"/>
      <c r="K3235" s="336"/>
      <c r="L3235" s="336"/>
      <c r="M3235" s="336"/>
      <c r="N3235" s="336"/>
      <c r="S3235" s="336"/>
      <c r="V3235" s="336"/>
      <c r="W3235" s="336"/>
      <c r="X3235" s="336"/>
      <c r="Y3235" s="336"/>
      <c r="Z3235" s="336"/>
      <c r="AA3235" s="336"/>
      <c r="AB3235" s="336"/>
      <c r="AC3235" s="336"/>
    </row>
    <row r="3236" spans="4:29">
      <c r="D3236" s="336"/>
      <c r="G3236" s="336"/>
      <c r="H3236" s="336"/>
      <c r="I3236" s="336"/>
      <c r="J3236" s="336"/>
      <c r="K3236" s="336"/>
      <c r="L3236" s="336"/>
      <c r="M3236" s="336"/>
      <c r="N3236" s="336"/>
      <c r="S3236" s="336"/>
      <c r="V3236" s="336"/>
      <c r="W3236" s="336"/>
      <c r="X3236" s="336"/>
      <c r="Y3236" s="336"/>
      <c r="Z3236" s="336"/>
      <c r="AA3236" s="336"/>
      <c r="AB3236" s="336"/>
      <c r="AC3236" s="336"/>
    </row>
    <row r="3237" spans="4:29">
      <c r="D3237" s="336"/>
      <c r="G3237" s="336"/>
      <c r="H3237" s="336"/>
      <c r="I3237" s="336"/>
      <c r="J3237" s="336"/>
      <c r="K3237" s="336"/>
      <c r="L3237" s="336"/>
      <c r="M3237" s="336"/>
      <c r="N3237" s="336"/>
      <c r="S3237" s="336"/>
      <c r="V3237" s="336"/>
      <c r="W3237" s="336"/>
      <c r="X3237" s="336"/>
      <c r="Y3237" s="336"/>
      <c r="Z3237" s="336"/>
      <c r="AA3237" s="336"/>
      <c r="AB3237" s="336"/>
      <c r="AC3237" s="336"/>
    </row>
    <row r="3238" spans="4:29">
      <c r="D3238" s="336"/>
      <c r="G3238" s="336"/>
      <c r="H3238" s="336"/>
      <c r="I3238" s="336"/>
      <c r="J3238" s="336"/>
      <c r="K3238" s="336"/>
      <c r="L3238" s="336"/>
      <c r="M3238" s="336"/>
      <c r="N3238" s="336"/>
      <c r="S3238" s="336"/>
      <c r="V3238" s="336"/>
      <c r="W3238" s="336"/>
      <c r="X3238" s="336"/>
      <c r="Y3238" s="336"/>
      <c r="Z3238" s="336"/>
      <c r="AA3238" s="336"/>
      <c r="AB3238" s="336"/>
      <c r="AC3238" s="336"/>
    </row>
    <row r="3239" spans="4:29">
      <c r="D3239" s="336"/>
      <c r="G3239" s="336"/>
      <c r="H3239" s="336"/>
      <c r="I3239" s="336"/>
      <c r="J3239" s="336"/>
      <c r="K3239" s="336"/>
      <c r="L3239" s="336"/>
      <c r="M3239" s="336"/>
      <c r="N3239" s="336"/>
      <c r="S3239" s="336"/>
      <c r="V3239" s="336"/>
      <c r="W3239" s="336"/>
      <c r="X3239" s="336"/>
      <c r="Y3239" s="336"/>
      <c r="Z3239" s="336"/>
      <c r="AA3239" s="336"/>
      <c r="AB3239" s="336"/>
      <c r="AC3239" s="336"/>
    </row>
    <row r="3240" spans="4:29">
      <c r="D3240" s="336"/>
      <c r="G3240" s="336"/>
      <c r="H3240" s="336"/>
      <c r="I3240" s="336"/>
      <c r="J3240" s="336"/>
      <c r="K3240" s="336"/>
      <c r="L3240" s="336"/>
      <c r="M3240" s="336"/>
      <c r="N3240" s="336"/>
      <c r="S3240" s="336"/>
      <c r="V3240" s="336"/>
      <c r="W3240" s="336"/>
      <c r="X3240" s="336"/>
      <c r="Y3240" s="336"/>
      <c r="Z3240" s="336"/>
      <c r="AA3240" s="336"/>
      <c r="AB3240" s="336"/>
      <c r="AC3240" s="336"/>
    </row>
    <row r="3241" spans="4:29">
      <c r="D3241" s="336"/>
      <c r="G3241" s="336"/>
      <c r="H3241" s="336"/>
      <c r="I3241" s="336"/>
      <c r="J3241" s="336"/>
      <c r="K3241" s="336"/>
      <c r="L3241" s="336"/>
      <c r="M3241" s="336"/>
      <c r="N3241" s="336"/>
      <c r="S3241" s="336"/>
      <c r="V3241" s="336"/>
      <c r="W3241" s="336"/>
      <c r="X3241" s="336"/>
      <c r="Y3241" s="336"/>
      <c r="Z3241" s="336"/>
      <c r="AA3241" s="336"/>
      <c r="AB3241" s="336"/>
      <c r="AC3241" s="336"/>
    </row>
    <row r="3242" spans="4:29">
      <c r="D3242" s="336"/>
      <c r="G3242" s="336"/>
      <c r="H3242" s="336"/>
      <c r="I3242" s="336"/>
      <c r="J3242" s="336"/>
      <c r="K3242" s="336"/>
      <c r="L3242" s="336"/>
      <c r="M3242" s="336"/>
      <c r="N3242" s="336"/>
      <c r="S3242" s="336"/>
      <c r="V3242" s="336"/>
      <c r="W3242" s="336"/>
      <c r="X3242" s="336"/>
      <c r="Y3242" s="336"/>
      <c r="Z3242" s="336"/>
      <c r="AA3242" s="336"/>
      <c r="AB3242" s="336"/>
      <c r="AC3242" s="336"/>
    </row>
    <row r="3243" spans="4:29">
      <c r="D3243" s="336"/>
      <c r="G3243" s="336"/>
      <c r="H3243" s="336"/>
      <c r="I3243" s="336"/>
      <c r="J3243" s="336"/>
      <c r="K3243" s="336"/>
      <c r="L3243" s="336"/>
      <c r="M3243" s="336"/>
      <c r="N3243" s="336"/>
      <c r="S3243" s="336"/>
      <c r="V3243" s="336"/>
      <c r="W3243" s="336"/>
      <c r="X3243" s="336"/>
      <c r="Y3243" s="336"/>
      <c r="Z3243" s="336"/>
      <c r="AA3243" s="336"/>
      <c r="AB3243" s="336"/>
      <c r="AC3243" s="336"/>
    </row>
    <row r="3244" spans="4:29">
      <c r="D3244" s="336"/>
      <c r="G3244" s="336"/>
      <c r="H3244" s="336"/>
      <c r="I3244" s="336"/>
      <c r="J3244" s="336"/>
      <c r="K3244" s="336"/>
      <c r="L3244" s="336"/>
      <c r="M3244" s="336"/>
      <c r="N3244" s="336"/>
      <c r="S3244" s="336"/>
      <c r="V3244" s="336"/>
      <c r="W3244" s="336"/>
      <c r="X3244" s="336"/>
      <c r="Y3244" s="336"/>
      <c r="Z3244" s="336"/>
      <c r="AA3244" s="336"/>
      <c r="AB3244" s="336"/>
      <c r="AC3244" s="336"/>
    </row>
    <row r="3245" spans="4:29">
      <c r="D3245" s="336"/>
      <c r="G3245" s="336"/>
      <c r="H3245" s="336"/>
      <c r="I3245" s="336"/>
      <c r="J3245" s="336"/>
      <c r="K3245" s="336"/>
      <c r="L3245" s="336"/>
      <c r="M3245" s="336"/>
      <c r="N3245" s="336"/>
      <c r="S3245" s="336"/>
      <c r="V3245" s="336"/>
      <c r="W3245" s="336"/>
      <c r="X3245" s="336"/>
      <c r="Y3245" s="336"/>
      <c r="Z3245" s="336"/>
      <c r="AA3245" s="336"/>
      <c r="AB3245" s="336"/>
      <c r="AC3245" s="336"/>
    </row>
    <row r="3246" spans="4:29">
      <c r="D3246" s="336"/>
      <c r="G3246" s="336"/>
      <c r="H3246" s="336"/>
      <c r="I3246" s="336"/>
      <c r="J3246" s="336"/>
      <c r="K3246" s="336"/>
      <c r="L3246" s="336"/>
      <c r="M3246" s="336"/>
      <c r="N3246" s="336"/>
      <c r="S3246" s="336"/>
      <c r="V3246" s="336"/>
      <c r="W3246" s="336"/>
      <c r="X3246" s="336"/>
      <c r="Y3246" s="336"/>
      <c r="Z3246" s="336"/>
      <c r="AA3246" s="336"/>
      <c r="AB3246" s="336"/>
      <c r="AC3246" s="336"/>
    </row>
    <row r="3247" spans="4:29">
      <c r="D3247" s="336"/>
      <c r="G3247" s="336"/>
      <c r="H3247" s="336"/>
      <c r="I3247" s="336"/>
      <c r="J3247" s="336"/>
      <c r="K3247" s="336"/>
      <c r="L3247" s="336"/>
      <c r="M3247" s="336"/>
      <c r="N3247" s="336"/>
      <c r="S3247" s="336"/>
      <c r="V3247" s="336"/>
      <c r="W3247" s="336"/>
      <c r="X3247" s="336"/>
      <c r="Y3247" s="336"/>
      <c r="Z3247" s="336"/>
      <c r="AA3247" s="336"/>
      <c r="AB3247" s="336"/>
      <c r="AC3247" s="336"/>
    </row>
    <row r="3248" spans="4:29">
      <c r="D3248" s="336"/>
      <c r="G3248" s="336"/>
      <c r="H3248" s="336"/>
      <c r="I3248" s="336"/>
      <c r="J3248" s="336"/>
      <c r="K3248" s="336"/>
      <c r="L3248" s="336"/>
      <c r="M3248" s="336"/>
      <c r="N3248" s="336"/>
      <c r="S3248" s="336"/>
      <c r="V3248" s="336"/>
      <c r="W3248" s="336"/>
      <c r="X3248" s="336"/>
      <c r="Y3248" s="336"/>
      <c r="Z3248" s="336"/>
      <c r="AA3248" s="336"/>
      <c r="AB3248" s="336"/>
      <c r="AC3248" s="336"/>
    </row>
    <row r="3249" spans="4:29">
      <c r="D3249" s="336"/>
      <c r="G3249" s="336"/>
      <c r="H3249" s="336"/>
      <c r="I3249" s="336"/>
      <c r="J3249" s="336"/>
      <c r="K3249" s="336"/>
      <c r="L3249" s="336"/>
      <c r="M3249" s="336"/>
      <c r="N3249" s="336"/>
      <c r="S3249" s="336"/>
      <c r="V3249" s="336"/>
      <c r="W3249" s="336"/>
      <c r="X3249" s="336"/>
      <c r="Y3249" s="336"/>
      <c r="Z3249" s="336"/>
      <c r="AA3249" s="336"/>
      <c r="AB3249" s="336"/>
      <c r="AC3249" s="336"/>
    </row>
    <row r="3250" spans="4:29">
      <c r="D3250" s="336"/>
      <c r="G3250" s="336"/>
      <c r="H3250" s="336"/>
      <c r="I3250" s="336"/>
      <c r="J3250" s="336"/>
      <c r="K3250" s="336"/>
      <c r="L3250" s="336"/>
      <c r="M3250" s="336"/>
      <c r="N3250" s="336"/>
      <c r="S3250" s="336"/>
      <c r="V3250" s="336"/>
      <c r="W3250" s="336"/>
      <c r="X3250" s="336"/>
      <c r="Y3250" s="336"/>
      <c r="Z3250" s="336"/>
      <c r="AA3250" s="336"/>
      <c r="AB3250" s="336"/>
      <c r="AC3250" s="336"/>
    </row>
    <row r="3251" spans="4:29">
      <c r="D3251" s="336"/>
      <c r="G3251" s="336"/>
      <c r="H3251" s="336"/>
      <c r="I3251" s="336"/>
      <c r="J3251" s="336"/>
      <c r="K3251" s="336"/>
      <c r="L3251" s="336"/>
      <c r="M3251" s="336"/>
      <c r="N3251" s="336"/>
      <c r="S3251" s="336"/>
      <c r="V3251" s="336"/>
      <c r="W3251" s="336"/>
      <c r="X3251" s="336"/>
      <c r="Y3251" s="336"/>
      <c r="Z3251" s="336"/>
      <c r="AA3251" s="336"/>
      <c r="AB3251" s="336"/>
      <c r="AC3251" s="336"/>
    </row>
    <row r="3252" spans="4:29">
      <c r="D3252" s="336"/>
      <c r="G3252" s="336"/>
      <c r="H3252" s="336"/>
      <c r="I3252" s="336"/>
      <c r="J3252" s="336"/>
      <c r="K3252" s="336"/>
      <c r="L3252" s="336"/>
      <c r="M3252" s="336"/>
      <c r="N3252" s="336"/>
      <c r="S3252" s="336"/>
      <c r="V3252" s="336"/>
      <c r="W3252" s="336"/>
      <c r="X3252" s="336"/>
      <c r="Y3252" s="336"/>
      <c r="Z3252" s="336"/>
      <c r="AA3252" s="336"/>
      <c r="AB3252" s="336"/>
      <c r="AC3252" s="336"/>
    </row>
    <row r="3253" spans="4:29">
      <c r="D3253" s="336"/>
      <c r="G3253" s="336"/>
      <c r="H3253" s="336"/>
      <c r="I3253" s="336"/>
      <c r="J3253" s="336"/>
      <c r="K3253" s="336"/>
      <c r="L3253" s="336"/>
      <c r="M3253" s="336"/>
      <c r="N3253" s="336"/>
      <c r="S3253" s="336"/>
      <c r="V3253" s="336"/>
      <c r="W3253" s="336"/>
      <c r="X3253" s="336"/>
      <c r="Y3253" s="336"/>
      <c r="Z3253" s="336"/>
      <c r="AA3253" s="336"/>
      <c r="AB3253" s="336"/>
      <c r="AC3253" s="336"/>
    </row>
    <row r="3254" spans="4:29">
      <c r="D3254" s="336"/>
      <c r="G3254" s="336"/>
      <c r="H3254" s="336"/>
      <c r="I3254" s="336"/>
      <c r="J3254" s="336"/>
      <c r="K3254" s="336"/>
      <c r="L3254" s="336"/>
      <c r="M3254" s="336"/>
      <c r="N3254" s="336"/>
      <c r="S3254" s="336"/>
      <c r="V3254" s="336"/>
      <c r="W3254" s="336"/>
      <c r="X3254" s="336"/>
      <c r="Y3254" s="336"/>
      <c r="Z3254" s="336"/>
      <c r="AA3254" s="336"/>
      <c r="AB3254" s="336"/>
      <c r="AC3254" s="336"/>
    </row>
    <row r="3255" spans="4:29">
      <c r="D3255" s="336"/>
      <c r="G3255" s="336"/>
      <c r="H3255" s="336"/>
      <c r="I3255" s="336"/>
      <c r="J3255" s="336"/>
      <c r="K3255" s="336"/>
      <c r="L3255" s="336"/>
      <c r="M3255" s="336"/>
      <c r="N3255" s="336"/>
      <c r="S3255" s="336"/>
      <c r="V3255" s="336"/>
      <c r="W3255" s="336"/>
      <c r="X3255" s="336"/>
      <c r="Y3255" s="336"/>
      <c r="Z3255" s="336"/>
      <c r="AA3255" s="336"/>
      <c r="AB3255" s="336"/>
      <c r="AC3255" s="336"/>
    </row>
    <row r="3256" spans="4:29">
      <c r="D3256" s="336"/>
      <c r="G3256" s="336"/>
      <c r="H3256" s="336"/>
      <c r="I3256" s="336"/>
      <c r="J3256" s="336"/>
      <c r="K3256" s="336"/>
      <c r="L3256" s="336"/>
      <c r="M3256" s="336"/>
      <c r="N3256" s="336"/>
      <c r="S3256" s="336"/>
      <c r="V3256" s="336"/>
      <c r="W3256" s="336"/>
      <c r="X3256" s="336"/>
      <c r="Y3256" s="336"/>
      <c r="Z3256" s="336"/>
      <c r="AA3256" s="336"/>
      <c r="AB3256" s="336"/>
      <c r="AC3256" s="336"/>
    </row>
    <row r="3257" spans="4:29">
      <c r="D3257" s="336"/>
      <c r="G3257" s="336"/>
      <c r="H3257" s="336"/>
      <c r="I3257" s="336"/>
      <c r="J3257" s="336"/>
      <c r="K3257" s="336"/>
      <c r="L3257" s="336"/>
      <c r="M3257" s="336"/>
      <c r="N3257" s="336"/>
      <c r="S3257" s="336"/>
      <c r="V3257" s="336"/>
      <c r="W3257" s="336"/>
      <c r="X3257" s="336"/>
      <c r="Y3257" s="336"/>
      <c r="Z3257" s="336"/>
      <c r="AA3257" s="336"/>
      <c r="AB3257" s="336"/>
      <c r="AC3257" s="336"/>
    </row>
    <row r="3258" spans="4:29">
      <c r="D3258" s="336"/>
      <c r="G3258" s="336"/>
      <c r="H3258" s="336"/>
      <c r="I3258" s="336"/>
      <c r="J3258" s="336"/>
      <c r="K3258" s="336"/>
      <c r="L3258" s="336"/>
      <c r="M3258" s="336"/>
      <c r="N3258" s="336"/>
      <c r="S3258" s="336"/>
      <c r="V3258" s="336"/>
      <c r="W3258" s="336"/>
      <c r="X3258" s="336"/>
      <c r="Y3258" s="336"/>
      <c r="Z3258" s="336"/>
      <c r="AA3258" s="336"/>
      <c r="AB3258" s="336"/>
      <c r="AC3258" s="336"/>
    </row>
    <row r="3259" spans="4:29">
      <c r="D3259" s="336"/>
      <c r="G3259" s="336"/>
      <c r="H3259" s="336"/>
      <c r="I3259" s="336"/>
      <c r="J3259" s="336"/>
      <c r="K3259" s="336"/>
      <c r="L3259" s="336"/>
      <c r="M3259" s="336"/>
      <c r="N3259" s="336"/>
      <c r="S3259" s="336"/>
      <c r="V3259" s="336"/>
      <c r="W3259" s="336"/>
      <c r="X3259" s="336"/>
      <c r="Y3259" s="336"/>
      <c r="Z3259" s="336"/>
      <c r="AA3259" s="336"/>
      <c r="AB3259" s="336"/>
      <c r="AC3259" s="336"/>
    </row>
    <row r="3260" spans="4:29">
      <c r="D3260" s="336"/>
      <c r="G3260" s="336"/>
      <c r="H3260" s="336"/>
      <c r="I3260" s="336"/>
      <c r="J3260" s="336"/>
      <c r="K3260" s="336"/>
      <c r="L3260" s="336"/>
      <c r="M3260" s="336"/>
      <c r="N3260" s="336"/>
      <c r="S3260" s="336"/>
      <c r="V3260" s="336"/>
      <c r="W3260" s="336"/>
      <c r="X3260" s="336"/>
      <c r="Y3260" s="336"/>
      <c r="Z3260" s="336"/>
      <c r="AA3260" s="336"/>
      <c r="AB3260" s="336"/>
      <c r="AC3260" s="336"/>
    </row>
    <row r="3261" spans="4:29">
      <c r="D3261" s="336"/>
      <c r="G3261" s="336"/>
      <c r="H3261" s="336"/>
      <c r="I3261" s="336"/>
      <c r="J3261" s="336"/>
      <c r="K3261" s="336"/>
      <c r="L3261" s="336"/>
      <c r="M3261" s="336"/>
      <c r="N3261" s="336"/>
      <c r="S3261" s="336"/>
      <c r="V3261" s="336"/>
      <c r="W3261" s="336"/>
      <c r="X3261" s="336"/>
      <c r="Y3261" s="336"/>
      <c r="Z3261" s="336"/>
      <c r="AA3261" s="336"/>
      <c r="AB3261" s="336"/>
      <c r="AC3261" s="336"/>
    </row>
    <row r="3262" spans="4:29">
      <c r="D3262" s="336"/>
      <c r="G3262" s="336"/>
      <c r="H3262" s="336"/>
      <c r="I3262" s="336"/>
      <c r="J3262" s="336"/>
      <c r="K3262" s="336"/>
      <c r="L3262" s="336"/>
      <c r="M3262" s="336"/>
      <c r="N3262" s="336"/>
      <c r="S3262" s="336"/>
      <c r="V3262" s="336"/>
      <c r="W3262" s="336"/>
      <c r="X3262" s="336"/>
      <c r="Y3262" s="336"/>
      <c r="Z3262" s="336"/>
      <c r="AA3262" s="336"/>
      <c r="AB3262" s="336"/>
      <c r="AC3262" s="336"/>
    </row>
    <row r="3263" spans="4:29">
      <c r="D3263" s="336"/>
      <c r="G3263" s="336"/>
      <c r="H3263" s="336"/>
      <c r="I3263" s="336"/>
      <c r="J3263" s="336"/>
      <c r="K3263" s="336"/>
      <c r="L3263" s="336"/>
      <c r="M3263" s="336"/>
      <c r="N3263" s="336"/>
      <c r="S3263" s="336"/>
      <c r="V3263" s="336"/>
      <c r="W3263" s="336"/>
      <c r="X3263" s="336"/>
      <c r="Y3263" s="336"/>
      <c r="Z3263" s="336"/>
      <c r="AA3263" s="336"/>
      <c r="AB3263" s="336"/>
      <c r="AC3263" s="336"/>
    </row>
    <row r="3264" spans="4:29">
      <c r="D3264" s="336"/>
      <c r="G3264" s="336"/>
      <c r="H3264" s="336"/>
      <c r="I3264" s="336"/>
      <c r="J3264" s="336"/>
      <c r="K3264" s="336"/>
      <c r="L3264" s="336"/>
      <c r="M3264" s="336"/>
      <c r="N3264" s="336"/>
      <c r="S3264" s="336"/>
      <c r="V3264" s="336"/>
      <c r="W3264" s="336"/>
      <c r="X3264" s="336"/>
      <c r="Y3264" s="336"/>
      <c r="Z3264" s="336"/>
      <c r="AA3264" s="336"/>
      <c r="AB3264" s="336"/>
      <c r="AC3264" s="336"/>
    </row>
    <row r="3265" spans="4:29">
      <c r="D3265" s="336"/>
      <c r="G3265" s="336"/>
      <c r="H3265" s="336"/>
      <c r="I3265" s="336"/>
      <c r="J3265" s="336"/>
      <c r="K3265" s="336"/>
      <c r="L3265" s="336"/>
      <c r="M3265" s="336"/>
      <c r="N3265" s="336"/>
      <c r="S3265" s="336"/>
      <c r="V3265" s="336"/>
      <c r="W3265" s="336"/>
      <c r="X3265" s="336"/>
      <c r="Y3265" s="336"/>
      <c r="Z3265" s="336"/>
      <c r="AA3265" s="336"/>
      <c r="AB3265" s="336"/>
      <c r="AC3265" s="336"/>
    </row>
    <row r="3266" spans="4:29">
      <c r="D3266" s="336"/>
      <c r="G3266" s="336"/>
      <c r="H3266" s="336"/>
      <c r="I3266" s="336"/>
      <c r="J3266" s="336"/>
      <c r="K3266" s="336"/>
      <c r="L3266" s="336"/>
      <c r="M3266" s="336"/>
      <c r="N3266" s="336"/>
      <c r="S3266" s="336"/>
      <c r="V3266" s="336"/>
      <c r="W3266" s="336"/>
      <c r="X3266" s="336"/>
      <c r="Y3266" s="336"/>
      <c r="Z3266" s="336"/>
      <c r="AA3266" s="336"/>
      <c r="AB3266" s="336"/>
      <c r="AC3266" s="336"/>
    </row>
    <row r="3267" spans="4:29">
      <c r="D3267" s="336"/>
      <c r="G3267" s="336"/>
      <c r="H3267" s="336"/>
      <c r="I3267" s="336"/>
      <c r="J3267" s="336"/>
      <c r="K3267" s="336"/>
      <c r="L3267" s="336"/>
      <c r="M3267" s="336"/>
      <c r="N3267" s="336"/>
      <c r="S3267" s="336"/>
      <c r="V3267" s="336"/>
      <c r="W3267" s="336"/>
      <c r="X3267" s="336"/>
      <c r="Y3267" s="336"/>
      <c r="Z3267" s="336"/>
      <c r="AA3267" s="336"/>
      <c r="AB3267" s="336"/>
      <c r="AC3267" s="336"/>
    </row>
    <row r="3268" spans="4:29">
      <c r="D3268" s="336"/>
      <c r="G3268" s="336"/>
      <c r="H3268" s="336"/>
      <c r="I3268" s="336"/>
      <c r="J3268" s="336"/>
      <c r="K3268" s="336"/>
      <c r="L3268" s="336"/>
      <c r="M3268" s="336"/>
      <c r="N3268" s="336"/>
      <c r="S3268" s="336"/>
      <c r="V3268" s="336"/>
      <c r="W3268" s="336"/>
      <c r="X3268" s="336"/>
      <c r="Y3268" s="336"/>
      <c r="Z3268" s="336"/>
      <c r="AA3268" s="336"/>
      <c r="AB3268" s="336"/>
      <c r="AC3268" s="336"/>
    </row>
    <row r="3269" spans="4:29">
      <c r="D3269" s="336"/>
      <c r="G3269" s="336"/>
      <c r="H3269" s="336"/>
      <c r="I3269" s="336"/>
      <c r="J3269" s="336"/>
      <c r="K3269" s="336"/>
      <c r="L3269" s="336"/>
      <c r="M3269" s="336"/>
      <c r="N3269" s="336"/>
      <c r="S3269" s="336"/>
      <c r="V3269" s="336"/>
      <c r="W3269" s="336"/>
      <c r="X3269" s="336"/>
      <c r="Y3269" s="336"/>
      <c r="Z3269" s="336"/>
      <c r="AA3269" s="336"/>
      <c r="AB3269" s="336"/>
      <c r="AC3269" s="336"/>
    </row>
    <row r="3270" spans="4:29">
      <c r="D3270" s="336"/>
      <c r="G3270" s="336"/>
      <c r="H3270" s="336"/>
      <c r="I3270" s="336"/>
      <c r="J3270" s="336"/>
      <c r="K3270" s="336"/>
      <c r="L3270" s="336"/>
      <c r="M3270" s="336"/>
      <c r="N3270" s="336"/>
      <c r="S3270" s="336"/>
      <c r="V3270" s="336"/>
      <c r="W3270" s="336"/>
      <c r="X3270" s="336"/>
      <c r="Y3270" s="336"/>
      <c r="Z3270" s="336"/>
      <c r="AA3270" s="336"/>
      <c r="AB3270" s="336"/>
      <c r="AC3270" s="336"/>
    </row>
    <row r="3271" spans="4:29">
      <c r="D3271" s="336"/>
      <c r="G3271" s="336"/>
      <c r="H3271" s="336"/>
      <c r="I3271" s="336"/>
      <c r="J3271" s="336"/>
      <c r="K3271" s="336"/>
      <c r="L3271" s="336"/>
      <c r="M3271" s="336"/>
      <c r="N3271" s="336"/>
      <c r="S3271" s="336"/>
      <c r="V3271" s="336"/>
      <c r="W3271" s="336"/>
      <c r="X3271" s="336"/>
      <c r="Y3271" s="336"/>
      <c r="Z3271" s="336"/>
      <c r="AA3271" s="336"/>
      <c r="AB3271" s="336"/>
      <c r="AC3271" s="336"/>
    </row>
    <row r="3272" spans="4:29">
      <c r="D3272" s="336"/>
      <c r="G3272" s="336"/>
      <c r="H3272" s="336"/>
      <c r="I3272" s="336"/>
      <c r="J3272" s="336"/>
      <c r="K3272" s="336"/>
      <c r="L3272" s="336"/>
      <c r="M3272" s="336"/>
      <c r="N3272" s="336"/>
      <c r="S3272" s="336"/>
      <c r="V3272" s="336"/>
      <c r="W3272" s="336"/>
      <c r="X3272" s="336"/>
      <c r="Y3272" s="336"/>
      <c r="Z3272" s="336"/>
      <c r="AA3272" s="336"/>
      <c r="AB3272" s="336"/>
      <c r="AC3272" s="336"/>
    </row>
    <row r="3273" spans="4:29">
      <c r="D3273" s="336"/>
      <c r="G3273" s="336"/>
      <c r="H3273" s="336"/>
      <c r="I3273" s="336"/>
      <c r="J3273" s="336"/>
      <c r="K3273" s="336"/>
      <c r="L3273" s="336"/>
      <c r="M3273" s="336"/>
      <c r="N3273" s="336"/>
      <c r="S3273" s="336"/>
      <c r="V3273" s="336"/>
      <c r="W3273" s="336"/>
      <c r="X3273" s="336"/>
      <c r="Y3273" s="336"/>
      <c r="Z3273" s="336"/>
      <c r="AA3273" s="336"/>
      <c r="AB3273" s="336"/>
      <c r="AC3273" s="336"/>
    </row>
    <row r="3274" spans="4:29">
      <c r="D3274" s="336"/>
      <c r="G3274" s="336"/>
      <c r="H3274" s="336"/>
      <c r="I3274" s="336"/>
      <c r="J3274" s="336"/>
      <c r="K3274" s="336"/>
      <c r="L3274" s="336"/>
      <c r="M3274" s="336"/>
      <c r="N3274" s="336"/>
      <c r="S3274" s="336"/>
      <c r="V3274" s="336"/>
      <c r="W3274" s="336"/>
      <c r="X3274" s="336"/>
      <c r="Y3274" s="336"/>
      <c r="Z3274" s="336"/>
      <c r="AA3274" s="336"/>
      <c r="AB3274" s="336"/>
      <c r="AC3274" s="336"/>
    </row>
    <row r="3275" spans="4:29">
      <c r="D3275" s="336"/>
      <c r="G3275" s="336"/>
      <c r="H3275" s="336"/>
      <c r="I3275" s="336"/>
      <c r="J3275" s="336"/>
      <c r="K3275" s="336"/>
      <c r="L3275" s="336"/>
      <c r="M3275" s="336"/>
      <c r="N3275" s="336"/>
      <c r="S3275" s="336"/>
      <c r="V3275" s="336"/>
      <c r="W3275" s="336"/>
      <c r="X3275" s="336"/>
      <c r="Y3275" s="336"/>
      <c r="Z3275" s="336"/>
      <c r="AA3275" s="336"/>
      <c r="AB3275" s="336"/>
      <c r="AC3275" s="336"/>
    </row>
    <row r="3276" spans="4:29">
      <c r="D3276" s="336"/>
      <c r="G3276" s="336"/>
      <c r="H3276" s="336"/>
      <c r="I3276" s="336"/>
      <c r="J3276" s="336"/>
      <c r="K3276" s="336"/>
      <c r="L3276" s="336"/>
      <c r="M3276" s="336"/>
      <c r="N3276" s="336"/>
      <c r="S3276" s="336"/>
      <c r="V3276" s="336"/>
      <c r="W3276" s="336"/>
      <c r="X3276" s="336"/>
      <c r="Y3276" s="336"/>
      <c r="Z3276" s="336"/>
      <c r="AA3276" s="336"/>
      <c r="AB3276" s="336"/>
      <c r="AC3276" s="336"/>
    </row>
    <row r="3277" spans="4:29">
      <c r="D3277" s="336"/>
      <c r="G3277" s="336"/>
      <c r="H3277" s="336"/>
      <c r="I3277" s="336"/>
      <c r="J3277" s="336"/>
      <c r="K3277" s="336"/>
      <c r="L3277" s="336"/>
      <c r="M3277" s="336"/>
      <c r="N3277" s="336"/>
      <c r="S3277" s="336"/>
      <c r="V3277" s="336"/>
      <c r="W3277" s="336"/>
      <c r="X3277" s="336"/>
      <c r="Y3277" s="336"/>
      <c r="Z3277" s="336"/>
      <c r="AA3277" s="336"/>
      <c r="AB3277" s="336"/>
      <c r="AC3277" s="336"/>
    </row>
    <row r="3278" spans="4:29">
      <c r="D3278" s="336"/>
      <c r="G3278" s="336"/>
      <c r="H3278" s="336"/>
      <c r="I3278" s="336"/>
      <c r="J3278" s="336"/>
      <c r="K3278" s="336"/>
      <c r="L3278" s="336"/>
      <c r="M3278" s="336"/>
      <c r="N3278" s="336"/>
      <c r="S3278" s="336"/>
      <c r="V3278" s="336"/>
      <c r="W3278" s="336"/>
      <c r="X3278" s="336"/>
      <c r="Y3278" s="336"/>
      <c r="Z3278" s="336"/>
      <c r="AA3278" s="336"/>
      <c r="AB3278" s="336"/>
      <c r="AC3278" s="336"/>
    </row>
    <row r="3279" spans="4:29">
      <c r="D3279" s="336"/>
      <c r="G3279" s="336"/>
      <c r="H3279" s="336"/>
      <c r="I3279" s="336"/>
      <c r="J3279" s="336"/>
      <c r="K3279" s="336"/>
      <c r="L3279" s="336"/>
      <c r="M3279" s="336"/>
      <c r="N3279" s="336"/>
      <c r="S3279" s="336"/>
      <c r="V3279" s="336"/>
      <c r="W3279" s="336"/>
      <c r="X3279" s="336"/>
      <c r="Y3279" s="336"/>
      <c r="Z3279" s="336"/>
      <c r="AA3279" s="336"/>
      <c r="AB3279" s="336"/>
      <c r="AC3279" s="336"/>
    </row>
    <row r="3280" spans="4:29">
      <c r="D3280" s="336"/>
      <c r="G3280" s="336"/>
      <c r="H3280" s="336"/>
      <c r="I3280" s="336"/>
      <c r="J3280" s="336"/>
      <c r="K3280" s="336"/>
      <c r="L3280" s="336"/>
      <c r="M3280" s="336"/>
      <c r="N3280" s="336"/>
      <c r="S3280" s="336"/>
      <c r="V3280" s="336"/>
      <c r="W3280" s="336"/>
      <c r="X3280" s="336"/>
      <c r="Y3280" s="336"/>
      <c r="Z3280" s="336"/>
      <c r="AA3280" s="336"/>
      <c r="AB3280" s="336"/>
      <c r="AC3280" s="336"/>
    </row>
    <row r="3281" spans="4:29">
      <c r="D3281" s="336"/>
      <c r="G3281" s="336"/>
      <c r="H3281" s="336"/>
      <c r="I3281" s="336"/>
      <c r="J3281" s="336"/>
      <c r="K3281" s="336"/>
      <c r="L3281" s="336"/>
      <c r="M3281" s="336"/>
      <c r="N3281" s="336"/>
      <c r="S3281" s="336"/>
      <c r="V3281" s="336"/>
      <c r="W3281" s="336"/>
      <c r="X3281" s="336"/>
      <c r="Y3281" s="336"/>
      <c r="Z3281" s="336"/>
      <c r="AA3281" s="336"/>
      <c r="AB3281" s="336"/>
      <c r="AC3281" s="336"/>
    </row>
    <row r="3282" spans="4:29">
      <c r="D3282" s="336"/>
      <c r="G3282" s="336"/>
      <c r="H3282" s="336"/>
      <c r="I3282" s="336"/>
      <c r="J3282" s="336"/>
      <c r="K3282" s="336"/>
      <c r="L3282" s="336"/>
      <c r="M3282" s="336"/>
      <c r="N3282" s="336"/>
      <c r="S3282" s="336"/>
      <c r="V3282" s="336"/>
      <c r="W3282" s="336"/>
      <c r="X3282" s="336"/>
      <c r="Y3282" s="336"/>
      <c r="Z3282" s="336"/>
      <c r="AA3282" s="336"/>
      <c r="AB3282" s="336"/>
      <c r="AC3282" s="336"/>
    </row>
    <row r="3283" spans="4:29">
      <c r="D3283" s="336"/>
      <c r="G3283" s="336"/>
      <c r="H3283" s="336"/>
      <c r="I3283" s="336"/>
      <c r="J3283" s="336"/>
      <c r="K3283" s="336"/>
      <c r="L3283" s="336"/>
      <c r="M3283" s="336"/>
      <c r="N3283" s="336"/>
      <c r="S3283" s="336"/>
      <c r="V3283" s="336"/>
      <c r="W3283" s="336"/>
      <c r="X3283" s="336"/>
      <c r="Y3283" s="336"/>
      <c r="Z3283" s="336"/>
      <c r="AA3283" s="336"/>
      <c r="AB3283" s="336"/>
      <c r="AC3283" s="336"/>
    </row>
    <row r="3284" spans="4:29">
      <c r="D3284" s="336"/>
      <c r="G3284" s="336"/>
      <c r="H3284" s="336"/>
      <c r="I3284" s="336"/>
      <c r="J3284" s="336"/>
      <c r="K3284" s="336"/>
      <c r="L3284" s="336"/>
      <c r="M3284" s="336"/>
      <c r="N3284" s="336"/>
      <c r="S3284" s="336"/>
      <c r="V3284" s="336"/>
      <c r="W3284" s="336"/>
      <c r="X3284" s="336"/>
      <c r="Y3284" s="336"/>
      <c r="Z3284" s="336"/>
      <c r="AA3284" s="336"/>
      <c r="AB3284" s="336"/>
      <c r="AC3284" s="336"/>
    </row>
    <row r="3285" spans="4:29">
      <c r="D3285" s="336"/>
      <c r="G3285" s="336"/>
      <c r="H3285" s="336"/>
      <c r="I3285" s="336"/>
      <c r="J3285" s="336"/>
      <c r="K3285" s="336"/>
      <c r="L3285" s="336"/>
      <c r="M3285" s="336"/>
      <c r="N3285" s="336"/>
      <c r="S3285" s="336"/>
      <c r="V3285" s="336"/>
      <c r="W3285" s="336"/>
      <c r="X3285" s="336"/>
      <c r="Y3285" s="336"/>
      <c r="Z3285" s="336"/>
      <c r="AA3285" s="336"/>
      <c r="AB3285" s="336"/>
      <c r="AC3285" s="336"/>
    </row>
    <row r="3286" spans="4:29">
      <c r="D3286" s="336"/>
      <c r="G3286" s="336"/>
      <c r="H3286" s="336"/>
      <c r="I3286" s="336"/>
      <c r="J3286" s="336"/>
      <c r="K3286" s="336"/>
      <c r="L3286" s="336"/>
      <c r="M3286" s="336"/>
      <c r="N3286" s="336"/>
      <c r="S3286" s="336"/>
      <c r="V3286" s="336"/>
      <c r="W3286" s="336"/>
      <c r="X3286" s="336"/>
      <c r="Y3286" s="336"/>
      <c r="Z3286" s="336"/>
      <c r="AA3286" s="336"/>
      <c r="AB3286" s="336"/>
      <c r="AC3286" s="336"/>
    </row>
    <row r="3287" spans="4:29">
      <c r="D3287" s="336"/>
      <c r="G3287" s="336"/>
      <c r="H3287" s="336"/>
      <c r="I3287" s="336"/>
      <c r="J3287" s="336"/>
      <c r="K3287" s="336"/>
      <c r="L3287" s="336"/>
      <c r="M3287" s="336"/>
      <c r="N3287" s="336"/>
      <c r="S3287" s="336"/>
      <c r="V3287" s="336"/>
      <c r="W3287" s="336"/>
      <c r="X3287" s="336"/>
      <c r="Y3287" s="336"/>
      <c r="Z3287" s="336"/>
      <c r="AA3287" s="336"/>
      <c r="AB3287" s="336"/>
      <c r="AC3287" s="336"/>
    </row>
    <row r="3288" spans="4:29">
      <c r="D3288" s="336"/>
      <c r="G3288" s="336"/>
      <c r="H3288" s="336"/>
      <c r="I3288" s="336"/>
      <c r="J3288" s="336"/>
      <c r="K3288" s="336"/>
      <c r="L3288" s="336"/>
      <c r="M3288" s="336"/>
      <c r="N3288" s="336"/>
      <c r="S3288" s="336"/>
      <c r="V3288" s="336"/>
      <c r="W3288" s="336"/>
      <c r="X3288" s="336"/>
      <c r="Y3288" s="336"/>
      <c r="Z3288" s="336"/>
      <c r="AA3288" s="336"/>
      <c r="AB3288" s="336"/>
      <c r="AC3288" s="336"/>
    </row>
    <row r="3289" spans="4:29">
      <c r="D3289" s="336"/>
      <c r="G3289" s="336"/>
      <c r="H3289" s="336"/>
      <c r="I3289" s="336"/>
      <c r="J3289" s="336"/>
      <c r="K3289" s="336"/>
      <c r="L3289" s="336"/>
      <c r="M3289" s="336"/>
      <c r="N3289" s="336"/>
      <c r="S3289" s="336"/>
      <c r="V3289" s="336"/>
      <c r="W3289" s="336"/>
      <c r="X3289" s="336"/>
      <c r="Y3289" s="336"/>
      <c r="Z3289" s="336"/>
      <c r="AA3289" s="336"/>
      <c r="AB3289" s="336"/>
      <c r="AC3289" s="336"/>
    </row>
    <row r="3290" spans="4:29">
      <c r="D3290" s="336"/>
      <c r="G3290" s="336"/>
      <c r="H3290" s="336"/>
      <c r="I3290" s="336"/>
      <c r="J3290" s="336"/>
      <c r="K3290" s="336"/>
      <c r="L3290" s="336"/>
      <c r="M3290" s="336"/>
      <c r="N3290" s="336"/>
      <c r="S3290" s="336"/>
      <c r="V3290" s="336"/>
      <c r="W3290" s="336"/>
      <c r="X3290" s="336"/>
      <c r="Y3290" s="336"/>
      <c r="Z3290" s="336"/>
      <c r="AA3290" s="336"/>
      <c r="AB3290" s="336"/>
      <c r="AC3290" s="336"/>
    </row>
    <row r="3291" spans="4:29">
      <c r="D3291" s="336"/>
      <c r="G3291" s="336"/>
      <c r="H3291" s="336"/>
      <c r="I3291" s="336"/>
      <c r="J3291" s="336"/>
      <c r="K3291" s="336"/>
      <c r="L3291" s="336"/>
      <c r="M3291" s="336"/>
      <c r="N3291" s="336"/>
      <c r="S3291" s="336"/>
      <c r="V3291" s="336"/>
      <c r="W3291" s="336"/>
      <c r="X3291" s="336"/>
      <c r="Y3291" s="336"/>
      <c r="Z3291" s="336"/>
      <c r="AA3291" s="336"/>
      <c r="AB3291" s="336"/>
      <c r="AC3291" s="336"/>
    </row>
    <row r="3292" spans="4:29">
      <c r="D3292" s="336"/>
      <c r="G3292" s="336"/>
      <c r="H3292" s="336"/>
      <c r="I3292" s="336"/>
      <c r="J3292" s="336"/>
      <c r="K3292" s="336"/>
      <c r="L3292" s="336"/>
      <c r="M3292" s="336"/>
      <c r="N3292" s="336"/>
      <c r="S3292" s="336"/>
      <c r="V3292" s="336"/>
      <c r="W3292" s="336"/>
      <c r="X3292" s="336"/>
      <c r="Y3292" s="336"/>
      <c r="Z3292" s="336"/>
      <c r="AA3292" s="336"/>
      <c r="AB3292" s="336"/>
      <c r="AC3292" s="336"/>
    </row>
    <row r="3293" spans="4:29">
      <c r="D3293" s="336"/>
      <c r="G3293" s="336"/>
      <c r="H3293" s="336"/>
      <c r="I3293" s="336"/>
      <c r="J3293" s="336"/>
      <c r="K3293" s="336"/>
      <c r="L3293" s="336"/>
      <c r="M3293" s="336"/>
      <c r="N3293" s="336"/>
      <c r="S3293" s="336"/>
      <c r="V3293" s="336"/>
      <c r="W3293" s="336"/>
      <c r="X3293" s="336"/>
      <c r="Y3293" s="336"/>
      <c r="Z3293" s="336"/>
      <c r="AA3293" s="336"/>
      <c r="AB3293" s="336"/>
      <c r="AC3293" s="336"/>
    </row>
    <row r="3294" spans="4:29">
      <c r="D3294" s="336"/>
      <c r="G3294" s="336"/>
      <c r="H3294" s="336"/>
      <c r="I3294" s="336"/>
      <c r="J3294" s="336"/>
      <c r="K3294" s="336"/>
      <c r="L3294" s="336"/>
      <c r="M3294" s="336"/>
      <c r="N3294" s="336"/>
      <c r="S3294" s="336"/>
      <c r="V3294" s="336"/>
      <c r="W3294" s="336"/>
      <c r="X3294" s="336"/>
      <c r="Y3294" s="336"/>
      <c r="Z3294" s="336"/>
      <c r="AA3294" s="336"/>
      <c r="AB3294" s="336"/>
      <c r="AC3294" s="336"/>
    </row>
    <row r="3295" spans="4:29">
      <c r="D3295" s="336"/>
      <c r="G3295" s="336"/>
      <c r="H3295" s="336"/>
      <c r="I3295" s="336"/>
      <c r="J3295" s="336"/>
      <c r="K3295" s="336"/>
      <c r="L3295" s="336"/>
      <c r="M3295" s="336"/>
      <c r="N3295" s="336"/>
      <c r="S3295" s="336"/>
      <c r="V3295" s="336"/>
      <c r="W3295" s="336"/>
      <c r="X3295" s="336"/>
      <c r="Y3295" s="336"/>
      <c r="Z3295" s="336"/>
      <c r="AA3295" s="336"/>
      <c r="AB3295" s="336"/>
      <c r="AC3295" s="336"/>
    </row>
    <row r="3296" spans="4:29">
      <c r="D3296" s="336"/>
      <c r="G3296" s="336"/>
      <c r="H3296" s="336"/>
      <c r="I3296" s="336"/>
      <c r="J3296" s="336"/>
      <c r="K3296" s="336"/>
      <c r="L3296" s="336"/>
      <c r="M3296" s="336"/>
      <c r="N3296" s="336"/>
      <c r="S3296" s="336"/>
      <c r="V3296" s="336"/>
      <c r="W3296" s="336"/>
      <c r="X3296" s="336"/>
      <c r="Y3296" s="336"/>
      <c r="Z3296" s="336"/>
      <c r="AA3296" s="336"/>
      <c r="AB3296" s="336"/>
      <c r="AC3296" s="336"/>
    </row>
    <row r="3297" spans="4:29">
      <c r="D3297" s="336"/>
      <c r="G3297" s="336"/>
      <c r="H3297" s="336"/>
      <c r="I3297" s="336"/>
      <c r="J3297" s="336"/>
      <c r="K3297" s="336"/>
      <c r="L3297" s="336"/>
      <c r="M3297" s="336"/>
      <c r="N3297" s="336"/>
      <c r="S3297" s="336"/>
      <c r="V3297" s="336"/>
      <c r="W3297" s="336"/>
      <c r="X3297" s="336"/>
      <c r="Y3297" s="336"/>
      <c r="Z3297" s="336"/>
      <c r="AA3297" s="336"/>
      <c r="AB3297" s="336"/>
      <c r="AC3297" s="336"/>
    </row>
    <row r="3298" spans="4:29">
      <c r="D3298" s="336"/>
      <c r="G3298" s="336"/>
      <c r="H3298" s="336"/>
      <c r="I3298" s="336"/>
      <c r="J3298" s="336"/>
      <c r="K3298" s="336"/>
      <c r="L3298" s="336"/>
      <c r="M3298" s="336"/>
      <c r="N3298" s="336"/>
      <c r="S3298" s="336"/>
      <c r="V3298" s="336"/>
      <c r="W3298" s="336"/>
      <c r="X3298" s="336"/>
      <c r="Y3298" s="336"/>
      <c r="Z3298" s="336"/>
      <c r="AA3298" s="336"/>
      <c r="AB3298" s="336"/>
      <c r="AC3298" s="336"/>
    </row>
    <row r="3299" spans="4:29">
      <c r="D3299" s="336"/>
      <c r="G3299" s="336"/>
      <c r="H3299" s="336"/>
      <c r="I3299" s="336"/>
      <c r="J3299" s="336"/>
      <c r="K3299" s="336"/>
      <c r="L3299" s="336"/>
      <c r="M3299" s="336"/>
      <c r="N3299" s="336"/>
      <c r="S3299" s="336"/>
      <c r="V3299" s="336"/>
      <c r="W3299" s="336"/>
      <c r="X3299" s="336"/>
      <c r="Y3299" s="336"/>
      <c r="Z3299" s="336"/>
      <c r="AA3299" s="336"/>
      <c r="AB3299" s="336"/>
      <c r="AC3299" s="336"/>
    </row>
    <row r="3300" spans="4:29">
      <c r="D3300" s="336"/>
      <c r="G3300" s="336"/>
      <c r="H3300" s="336"/>
      <c r="I3300" s="336"/>
      <c r="J3300" s="336"/>
      <c r="K3300" s="336"/>
      <c r="L3300" s="336"/>
      <c r="M3300" s="336"/>
      <c r="N3300" s="336"/>
      <c r="S3300" s="336"/>
      <c r="V3300" s="336"/>
      <c r="W3300" s="336"/>
      <c r="X3300" s="336"/>
      <c r="Y3300" s="336"/>
      <c r="Z3300" s="336"/>
      <c r="AA3300" s="336"/>
      <c r="AB3300" s="336"/>
      <c r="AC3300" s="336"/>
    </row>
    <row r="3301" spans="4:29">
      <c r="D3301" s="336"/>
      <c r="G3301" s="336"/>
      <c r="H3301" s="336"/>
      <c r="I3301" s="336"/>
      <c r="J3301" s="336"/>
      <c r="K3301" s="336"/>
      <c r="L3301" s="336"/>
      <c r="M3301" s="336"/>
      <c r="N3301" s="336"/>
      <c r="S3301" s="336"/>
      <c r="V3301" s="336"/>
      <c r="W3301" s="336"/>
      <c r="X3301" s="336"/>
      <c r="Y3301" s="336"/>
      <c r="Z3301" s="336"/>
      <c r="AA3301" s="336"/>
      <c r="AB3301" s="336"/>
      <c r="AC3301" s="336"/>
    </row>
    <row r="3302" spans="4:29">
      <c r="D3302" s="336"/>
      <c r="G3302" s="336"/>
      <c r="H3302" s="336"/>
      <c r="I3302" s="336"/>
      <c r="J3302" s="336"/>
      <c r="K3302" s="336"/>
      <c r="L3302" s="336"/>
      <c r="M3302" s="336"/>
      <c r="N3302" s="336"/>
      <c r="S3302" s="336"/>
      <c r="V3302" s="336"/>
      <c r="W3302" s="336"/>
      <c r="X3302" s="336"/>
      <c r="Y3302" s="336"/>
      <c r="Z3302" s="336"/>
      <c r="AA3302" s="336"/>
      <c r="AB3302" s="336"/>
      <c r="AC3302" s="336"/>
    </row>
    <row r="3303" spans="4:29">
      <c r="D3303" s="336"/>
      <c r="G3303" s="336"/>
      <c r="H3303" s="336"/>
      <c r="I3303" s="336"/>
      <c r="J3303" s="336"/>
      <c r="K3303" s="336"/>
      <c r="L3303" s="336"/>
      <c r="M3303" s="336"/>
      <c r="N3303" s="336"/>
      <c r="S3303" s="336"/>
      <c r="V3303" s="336"/>
      <c r="W3303" s="336"/>
      <c r="X3303" s="336"/>
      <c r="Y3303" s="336"/>
      <c r="Z3303" s="336"/>
      <c r="AA3303" s="336"/>
      <c r="AB3303" s="336"/>
      <c r="AC3303" s="336"/>
    </row>
    <row r="3304" spans="4:29">
      <c r="D3304" s="336"/>
      <c r="G3304" s="336"/>
      <c r="H3304" s="336"/>
      <c r="I3304" s="336"/>
      <c r="J3304" s="336"/>
      <c r="K3304" s="336"/>
      <c r="L3304" s="336"/>
      <c r="M3304" s="336"/>
      <c r="N3304" s="336"/>
      <c r="S3304" s="336"/>
      <c r="V3304" s="336"/>
      <c r="W3304" s="336"/>
      <c r="X3304" s="336"/>
      <c r="Y3304" s="336"/>
      <c r="Z3304" s="336"/>
      <c r="AA3304" s="336"/>
      <c r="AB3304" s="336"/>
      <c r="AC3304" s="336"/>
    </row>
    <row r="3305" spans="4:29">
      <c r="D3305" s="336"/>
      <c r="G3305" s="336"/>
      <c r="H3305" s="336"/>
      <c r="I3305" s="336"/>
      <c r="J3305" s="336"/>
      <c r="K3305" s="336"/>
      <c r="L3305" s="336"/>
      <c r="M3305" s="336"/>
      <c r="N3305" s="336"/>
      <c r="S3305" s="336"/>
      <c r="V3305" s="336"/>
      <c r="W3305" s="336"/>
      <c r="X3305" s="336"/>
      <c r="Y3305" s="336"/>
      <c r="Z3305" s="336"/>
      <c r="AA3305" s="336"/>
      <c r="AB3305" s="336"/>
      <c r="AC3305" s="336"/>
    </row>
    <row r="3306" spans="4:29">
      <c r="D3306" s="336"/>
      <c r="G3306" s="336"/>
      <c r="H3306" s="336"/>
      <c r="I3306" s="336"/>
      <c r="J3306" s="336"/>
      <c r="K3306" s="336"/>
      <c r="L3306" s="336"/>
      <c r="M3306" s="336"/>
      <c r="N3306" s="336"/>
      <c r="S3306" s="336"/>
      <c r="V3306" s="336"/>
      <c r="W3306" s="336"/>
      <c r="X3306" s="336"/>
      <c r="Y3306" s="336"/>
      <c r="Z3306" s="336"/>
      <c r="AA3306" s="336"/>
      <c r="AB3306" s="336"/>
      <c r="AC3306" s="336"/>
    </row>
    <row r="3307" spans="4:29">
      <c r="D3307" s="336"/>
      <c r="G3307" s="336"/>
      <c r="H3307" s="336"/>
      <c r="I3307" s="336"/>
      <c r="J3307" s="336"/>
      <c r="K3307" s="336"/>
      <c r="L3307" s="336"/>
      <c r="M3307" s="336"/>
      <c r="N3307" s="336"/>
      <c r="S3307" s="336"/>
      <c r="V3307" s="336"/>
      <c r="W3307" s="336"/>
      <c r="X3307" s="336"/>
      <c r="Y3307" s="336"/>
      <c r="Z3307" s="336"/>
      <c r="AA3307" s="336"/>
      <c r="AB3307" s="336"/>
      <c r="AC3307" s="336"/>
    </row>
    <row r="3308" spans="4:29">
      <c r="D3308" s="336"/>
      <c r="G3308" s="336"/>
      <c r="H3308" s="336"/>
      <c r="I3308" s="336"/>
      <c r="J3308" s="336"/>
      <c r="K3308" s="336"/>
      <c r="L3308" s="336"/>
      <c r="M3308" s="336"/>
      <c r="N3308" s="336"/>
      <c r="S3308" s="336"/>
      <c r="V3308" s="336"/>
      <c r="W3308" s="336"/>
      <c r="X3308" s="336"/>
      <c r="Y3308" s="336"/>
      <c r="Z3308" s="336"/>
      <c r="AA3308" s="336"/>
      <c r="AB3308" s="336"/>
      <c r="AC3308" s="336"/>
    </row>
    <row r="3309" spans="4:29">
      <c r="D3309" s="336"/>
      <c r="G3309" s="336"/>
      <c r="H3309" s="336"/>
      <c r="I3309" s="336"/>
      <c r="J3309" s="336"/>
      <c r="K3309" s="336"/>
      <c r="L3309" s="336"/>
      <c r="M3309" s="336"/>
      <c r="N3309" s="336"/>
      <c r="S3309" s="336"/>
      <c r="V3309" s="336"/>
      <c r="W3309" s="336"/>
      <c r="X3309" s="336"/>
      <c r="Y3309" s="336"/>
      <c r="Z3309" s="336"/>
      <c r="AA3309" s="336"/>
      <c r="AB3309" s="336"/>
      <c r="AC3309" s="336"/>
    </row>
    <row r="3310" spans="4:29">
      <c r="D3310" s="336"/>
      <c r="G3310" s="336"/>
      <c r="H3310" s="336"/>
      <c r="I3310" s="336"/>
      <c r="J3310" s="336"/>
      <c r="K3310" s="336"/>
      <c r="L3310" s="336"/>
      <c r="M3310" s="336"/>
      <c r="N3310" s="336"/>
      <c r="S3310" s="336"/>
      <c r="V3310" s="336"/>
      <c r="W3310" s="336"/>
      <c r="X3310" s="336"/>
      <c r="Y3310" s="336"/>
      <c r="Z3310" s="336"/>
      <c r="AA3310" s="336"/>
      <c r="AB3310" s="336"/>
      <c r="AC3310" s="336"/>
    </row>
    <row r="3311" spans="4:29">
      <c r="D3311" s="336"/>
      <c r="G3311" s="336"/>
      <c r="H3311" s="336"/>
      <c r="I3311" s="336"/>
      <c r="J3311" s="336"/>
      <c r="K3311" s="336"/>
      <c r="L3311" s="336"/>
      <c r="M3311" s="336"/>
      <c r="N3311" s="336"/>
      <c r="S3311" s="336"/>
      <c r="V3311" s="336"/>
      <c r="W3311" s="336"/>
      <c r="X3311" s="336"/>
      <c r="Y3311" s="336"/>
      <c r="Z3311" s="336"/>
      <c r="AA3311" s="336"/>
      <c r="AB3311" s="336"/>
      <c r="AC3311" s="336"/>
    </row>
    <row r="3312" spans="4:29">
      <c r="D3312" s="336"/>
      <c r="G3312" s="336"/>
      <c r="H3312" s="336"/>
      <c r="I3312" s="336"/>
      <c r="J3312" s="336"/>
      <c r="K3312" s="336"/>
      <c r="L3312" s="336"/>
      <c r="M3312" s="336"/>
      <c r="N3312" s="336"/>
      <c r="S3312" s="336"/>
      <c r="V3312" s="336"/>
      <c r="W3312" s="336"/>
      <c r="X3312" s="336"/>
      <c r="Y3312" s="336"/>
      <c r="Z3312" s="336"/>
      <c r="AA3312" s="336"/>
      <c r="AB3312" s="336"/>
      <c r="AC3312" s="336"/>
    </row>
    <row r="3313" spans="4:29">
      <c r="D3313" s="336"/>
      <c r="G3313" s="336"/>
      <c r="H3313" s="336"/>
      <c r="I3313" s="336"/>
      <c r="J3313" s="336"/>
      <c r="K3313" s="336"/>
      <c r="L3313" s="336"/>
      <c r="M3313" s="336"/>
      <c r="N3313" s="336"/>
      <c r="S3313" s="336"/>
      <c r="V3313" s="336"/>
      <c r="W3313" s="336"/>
      <c r="X3313" s="336"/>
      <c r="Y3313" s="336"/>
      <c r="Z3313" s="336"/>
      <c r="AA3313" s="336"/>
      <c r="AB3313" s="336"/>
      <c r="AC3313" s="336"/>
    </row>
    <row r="3314" spans="4:29">
      <c r="D3314" s="336"/>
      <c r="G3314" s="336"/>
      <c r="H3314" s="336"/>
      <c r="I3314" s="336"/>
      <c r="J3314" s="336"/>
      <c r="K3314" s="336"/>
      <c r="L3314" s="336"/>
      <c r="M3314" s="336"/>
      <c r="N3314" s="336"/>
      <c r="S3314" s="336"/>
      <c r="V3314" s="336"/>
      <c r="W3314" s="336"/>
      <c r="X3314" s="336"/>
      <c r="Y3314" s="336"/>
      <c r="Z3314" s="336"/>
      <c r="AA3314" s="336"/>
      <c r="AB3314" s="336"/>
      <c r="AC3314" s="336"/>
    </row>
    <row r="3315" spans="4:29">
      <c r="D3315" s="336"/>
      <c r="G3315" s="336"/>
      <c r="H3315" s="336"/>
      <c r="I3315" s="336"/>
      <c r="J3315" s="336"/>
      <c r="K3315" s="336"/>
      <c r="L3315" s="336"/>
      <c r="M3315" s="336"/>
      <c r="N3315" s="336"/>
      <c r="S3315" s="336"/>
      <c r="V3315" s="336"/>
      <c r="W3315" s="336"/>
      <c r="X3315" s="336"/>
      <c r="Y3315" s="336"/>
      <c r="Z3315" s="336"/>
      <c r="AA3315" s="336"/>
      <c r="AB3315" s="336"/>
      <c r="AC3315" s="336"/>
    </row>
    <row r="3316" spans="4:29">
      <c r="D3316" s="336"/>
      <c r="G3316" s="336"/>
      <c r="H3316" s="336"/>
      <c r="I3316" s="336"/>
      <c r="J3316" s="336"/>
      <c r="K3316" s="336"/>
      <c r="L3316" s="336"/>
      <c r="M3316" s="336"/>
      <c r="N3316" s="336"/>
      <c r="S3316" s="336"/>
      <c r="V3316" s="336"/>
      <c r="W3316" s="336"/>
      <c r="X3316" s="336"/>
      <c r="Y3316" s="336"/>
      <c r="Z3316" s="336"/>
      <c r="AA3316" s="336"/>
      <c r="AB3316" s="336"/>
      <c r="AC3316" s="336"/>
    </row>
    <row r="3317" spans="4:29">
      <c r="D3317" s="336"/>
      <c r="G3317" s="336"/>
      <c r="H3317" s="336"/>
      <c r="I3317" s="336"/>
      <c r="J3317" s="336"/>
      <c r="K3317" s="336"/>
      <c r="L3317" s="336"/>
      <c r="M3317" s="336"/>
      <c r="N3317" s="336"/>
      <c r="S3317" s="336"/>
      <c r="V3317" s="336"/>
      <c r="W3317" s="336"/>
      <c r="X3317" s="336"/>
      <c r="Y3317" s="336"/>
      <c r="Z3317" s="336"/>
      <c r="AA3317" s="336"/>
      <c r="AB3317" s="336"/>
      <c r="AC3317" s="336"/>
    </row>
    <row r="3318" spans="4:29">
      <c r="D3318" s="336"/>
      <c r="G3318" s="336"/>
      <c r="H3318" s="336"/>
      <c r="I3318" s="336"/>
      <c r="J3318" s="336"/>
      <c r="K3318" s="336"/>
      <c r="L3318" s="336"/>
      <c r="M3318" s="336"/>
      <c r="N3318" s="336"/>
      <c r="S3318" s="336"/>
      <c r="V3318" s="336"/>
      <c r="W3318" s="336"/>
      <c r="X3318" s="336"/>
      <c r="Y3318" s="336"/>
      <c r="Z3318" s="336"/>
      <c r="AA3318" s="336"/>
      <c r="AB3318" s="336"/>
      <c r="AC3318" s="336"/>
    </row>
    <row r="3319" spans="4:29">
      <c r="D3319" s="336"/>
      <c r="G3319" s="336"/>
      <c r="H3319" s="336"/>
      <c r="I3319" s="336"/>
      <c r="J3319" s="336"/>
      <c r="K3319" s="336"/>
      <c r="L3319" s="336"/>
      <c r="M3319" s="336"/>
      <c r="N3319" s="336"/>
      <c r="S3319" s="336"/>
      <c r="V3319" s="336"/>
      <c r="W3319" s="336"/>
      <c r="X3319" s="336"/>
      <c r="Y3319" s="336"/>
      <c r="Z3319" s="336"/>
      <c r="AA3319" s="336"/>
      <c r="AB3319" s="336"/>
      <c r="AC3319" s="336"/>
    </row>
    <row r="3320" spans="4:29">
      <c r="D3320" s="336"/>
      <c r="G3320" s="336"/>
      <c r="H3320" s="336"/>
      <c r="I3320" s="336"/>
      <c r="J3320" s="336"/>
      <c r="K3320" s="336"/>
      <c r="L3320" s="336"/>
      <c r="M3320" s="336"/>
      <c r="N3320" s="336"/>
      <c r="S3320" s="336"/>
      <c r="V3320" s="336"/>
      <c r="W3320" s="336"/>
      <c r="X3320" s="336"/>
      <c r="Y3320" s="336"/>
      <c r="Z3320" s="336"/>
      <c r="AA3320" s="336"/>
      <c r="AB3320" s="336"/>
      <c r="AC3320" s="336"/>
    </row>
    <row r="3321" spans="4:29">
      <c r="D3321" s="336"/>
      <c r="G3321" s="336"/>
      <c r="H3321" s="336"/>
      <c r="I3321" s="336"/>
      <c r="J3321" s="336"/>
      <c r="K3321" s="336"/>
      <c r="L3321" s="336"/>
      <c r="M3321" s="336"/>
      <c r="N3321" s="336"/>
      <c r="S3321" s="336"/>
      <c r="V3321" s="336"/>
      <c r="W3321" s="336"/>
      <c r="X3321" s="336"/>
      <c r="Y3321" s="336"/>
      <c r="Z3321" s="336"/>
      <c r="AA3321" s="336"/>
      <c r="AB3321" s="336"/>
      <c r="AC3321" s="336"/>
    </row>
    <row r="3322" spans="4:29">
      <c r="D3322" s="336"/>
      <c r="G3322" s="336"/>
      <c r="H3322" s="336"/>
      <c r="I3322" s="336"/>
      <c r="J3322" s="336"/>
      <c r="K3322" s="336"/>
      <c r="L3322" s="336"/>
      <c r="M3322" s="336"/>
      <c r="N3322" s="336"/>
      <c r="S3322" s="336"/>
      <c r="V3322" s="336"/>
      <c r="W3322" s="336"/>
      <c r="X3322" s="336"/>
      <c r="Y3322" s="336"/>
      <c r="Z3322" s="336"/>
      <c r="AA3322" s="336"/>
      <c r="AB3322" s="336"/>
      <c r="AC3322" s="336"/>
    </row>
    <row r="3323" spans="4:29">
      <c r="D3323" s="336"/>
      <c r="G3323" s="336"/>
      <c r="H3323" s="336"/>
      <c r="I3323" s="336"/>
      <c r="J3323" s="336"/>
      <c r="K3323" s="336"/>
      <c r="L3323" s="336"/>
      <c r="M3323" s="336"/>
      <c r="N3323" s="336"/>
      <c r="S3323" s="336"/>
      <c r="V3323" s="336"/>
      <c r="W3323" s="336"/>
      <c r="X3323" s="336"/>
      <c r="Y3323" s="336"/>
      <c r="Z3323" s="336"/>
      <c r="AA3323" s="336"/>
      <c r="AB3323" s="336"/>
      <c r="AC3323" s="336"/>
    </row>
    <row r="3324" spans="4:29">
      <c r="D3324" s="336"/>
      <c r="G3324" s="336"/>
      <c r="H3324" s="336"/>
      <c r="I3324" s="336"/>
      <c r="J3324" s="336"/>
      <c r="K3324" s="336"/>
      <c r="L3324" s="336"/>
      <c r="M3324" s="336"/>
      <c r="N3324" s="336"/>
      <c r="S3324" s="336"/>
      <c r="V3324" s="336"/>
      <c r="W3324" s="336"/>
      <c r="X3324" s="336"/>
      <c r="Y3324" s="336"/>
      <c r="Z3324" s="336"/>
      <c r="AA3324" s="336"/>
      <c r="AB3324" s="336"/>
      <c r="AC3324" s="336"/>
    </row>
    <row r="3325" spans="4:29">
      <c r="D3325" s="336"/>
      <c r="G3325" s="336"/>
      <c r="H3325" s="336"/>
      <c r="I3325" s="336"/>
      <c r="J3325" s="336"/>
      <c r="K3325" s="336"/>
      <c r="L3325" s="336"/>
      <c r="M3325" s="336"/>
      <c r="N3325" s="336"/>
      <c r="S3325" s="336"/>
      <c r="V3325" s="336"/>
      <c r="W3325" s="336"/>
      <c r="X3325" s="336"/>
      <c r="Y3325" s="336"/>
      <c r="Z3325" s="336"/>
      <c r="AA3325" s="336"/>
      <c r="AB3325" s="336"/>
      <c r="AC3325" s="336"/>
    </row>
    <row r="3326" spans="4:29">
      <c r="D3326" s="336"/>
      <c r="G3326" s="336"/>
      <c r="H3326" s="336"/>
      <c r="I3326" s="336"/>
      <c r="J3326" s="336"/>
      <c r="K3326" s="336"/>
      <c r="L3326" s="336"/>
      <c r="M3326" s="336"/>
      <c r="N3326" s="336"/>
      <c r="S3326" s="336"/>
      <c r="V3326" s="336"/>
      <c r="W3326" s="336"/>
      <c r="X3326" s="336"/>
      <c r="Y3326" s="336"/>
      <c r="Z3326" s="336"/>
      <c r="AA3326" s="336"/>
      <c r="AB3326" s="336"/>
      <c r="AC3326" s="336"/>
    </row>
    <row r="3327" spans="4:29">
      <c r="D3327" s="336"/>
      <c r="G3327" s="336"/>
      <c r="H3327" s="336"/>
      <c r="I3327" s="336"/>
      <c r="J3327" s="336"/>
      <c r="K3327" s="336"/>
      <c r="L3327" s="336"/>
      <c r="M3327" s="336"/>
      <c r="N3327" s="336"/>
      <c r="S3327" s="336"/>
      <c r="V3327" s="336"/>
      <c r="W3327" s="336"/>
      <c r="X3327" s="336"/>
      <c r="Y3327" s="336"/>
      <c r="Z3327" s="336"/>
      <c r="AA3327" s="336"/>
      <c r="AB3327" s="336"/>
      <c r="AC3327" s="336"/>
    </row>
    <row r="3328" spans="4:29">
      <c r="D3328" s="336"/>
      <c r="G3328" s="336"/>
      <c r="H3328" s="336"/>
      <c r="I3328" s="336"/>
      <c r="J3328" s="336"/>
      <c r="K3328" s="336"/>
      <c r="L3328" s="336"/>
      <c r="M3328" s="336"/>
      <c r="N3328" s="336"/>
      <c r="S3328" s="336"/>
      <c r="V3328" s="336"/>
      <c r="W3328" s="336"/>
      <c r="X3328" s="336"/>
      <c r="Y3328" s="336"/>
      <c r="Z3328" s="336"/>
      <c r="AA3328" s="336"/>
      <c r="AB3328" s="336"/>
      <c r="AC3328" s="336"/>
    </row>
    <row r="3329" spans="4:29">
      <c r="D3329" s="336"/>
      <c r="G3329" s="336"/>
      <c r="H3329" s="336"/>
      <c r="I3329" s="336"/>
      <c r="J3329" s="336"/>
      <c r="K3329" s="336"/>
      <c r="L3329" s="336"/>
      <c r="M3329" s="336"/>
      <c r="N3329" s="336"/>
      <c r="S3329" s="336"/>
      <c r="V3329" s="336"/>
      <c r="W3329" s="336"/>
      <c r="X3329" s="336"/>
      <c r="Y3329" s="336"/>
      <c r="Z3329" s="336"/>
      <c r="AA3329" s="336"/>
      <c r="AB3329" s="336"/>
      <c r="AC3329" s="336"/>
    </row>
    <row r="3330" spans="4:29">
      <c r="D3330" s="336"/>
      <c r="G3330" s="336"/>
      <c r="H3330" s="336"/>
      <c r="I3330" s="336"/>
      <c r="J3330" s="336"/>
      <c r="K3330" s="336"/>
      <c r="L3330" s="336"/>
      <c r="M3330" s="336"/>
      <c r="N3330" s="336"/>
      <c r="S3330" s="336"/>
      <c r="V3330" s="336"/>
      <c r="W3330" s="336"/>
      <c r="X3330" s="336"/>
      <c r="Y3330" s="336"/>
      <c r="Z3330" s="336"/>
      <c r="AA3330" s="336"/>
      <c r="AB3330" s="336"/>
      <c r="AC3330" s="336"/>
    </row>
    <row r="3331" spans="4:29">
      <c r="D3331" s="336"/>
      <c r="G3331" s="336"/>
      <c r="H3331" s="336"/>
      <c r="I3331" s="336"/>
      <c r="J3331" s="336"/>
      <c r="K3331" s="336"/>
      <c r="L3331" s="336"/>
      <c r="M3331" s="336"/>
      <c r="N3331" s="336"/>
      <c r="S3331" s="336"/>
      <c r="V3331" s="336"/>
      <c r="W3331" s="336"/>
      <c r="X3331" s="336"/>
      <c r="Y3331" s="336"/>
      <c r="Z3331" s="336"/>
      <c r="AA3331" s="336"/>
      <c r="AB3331" s="336"/>
      <c r="AC3331" s="336"/>
    </row>
    <row r="3332" spans="4:29">
      <c r="D3332" s="336"/>
      <c r="G3332" s="336"/>
      <c r="H3332" s="336"/>
      <c r="I3332" s="336"/>
      <c r="J3332" s="336"/>
      <c r="K3332" s="336"/>
      <c r="L3332" s="336"/>
      <c r="M3332" s="336"/>
      <c r="N3332" s="336"/>
      <c r="S3332" s="336"/>
      <c r="V3332" s="336"/>
      <c r="W3332" s="336"/>
      <c r="X3332" s="336"/>
      <c r="Y3332" s="336"/>
      <c r="Z3332" s="336"/>
      <c r="AA3332" s="336"/>
      <c r="AB3332" s="336"/>
      <c r="AC3332" s="336"/>
    </row>
    <row r="3333" spans="4:29">
      <c r="D3333" s="336"/>
      <c r="G3333" s="336"/>
      <c r="H3333" s="336"/>
      <c r="I3333" s="336"/>
      <c r="J3333" s="336"/>
      <c r="K3333" s="336"/>
      <c r="L3333" s="336"/>
      <c r="M3333" s="336"/>
      <c r="N3333" s="336"/>
      <c r="S3333" s="336"/>
      <c r="V3333" s="336"/>
      <c r="W3333" s="336"/>
      <c r="X3333" s="336"/>
      <c r="Y3333" s="336"/>
      <c r="Z3333" s="336"/>
      <c r="AA3333" s="336"/>
      <c r="AB3333" s="336"/>
      <c r="AC3333" s="336"/>
    </row>
    <row r="3334" spans="4:29">
      <c r="D3334" s="336"/>
      <c r="G3334" s="336"/>
      <c r="H3334" s="336"/>
      <c r="I3334" s="336"/>
      <c r="J3334" s="336"/>
      <c r="K3334" s="336"/>
      <c r="L3334" s="336"/>
      <c r="M3334" s="336"/>
      <c r="N3334" s="336"/>
      <c r="S3334" s="336"/>
      <c r="V3334" s="336"/>
      <c r="W3334" s="336"/>
      <c r="X3334" s="336"/>
      <c r="Y3334" s="336"/>
      <c r="Z3334" s="336"/>
      <c r="AA3334" s="336"/>
      <c r="AB3334" s="336"/>
      <c r="AC3334" s="336"/>
    </row>
    <row r="3335" spans="4:29">
      <c r="D3335" s="336"/>
      <c r="G3335" s="336"/>
      <c r="H3335" s="336"/>
      <c r="I3335" s="336"/>
      <c r="J3335" s="336"/>
      <c r="K3335" s="336"/>
      <c r="L3335" s="336"/>
      <c r="M3335" s="336"/>
      <c r="N3335" s="336"/>
      <c r="S3335" s="336"/>
      <c r="V3335" s="336"/>
      <c r="W3335" s="336"/>
      <c r="X3335" s="336"/>
      <c r="Y3335" s="336"/>
      <c r="Z3335" s="336"/>
      <c r="AA3335" s="336"/>
      <c r="AB3335" s="336"/>
      <c r="AC3335" s="336"/>
    </row>
    <row r="3336" spans="4:29">
      <c r="D3336" s="336"/>
      <c r="G3336" s="336"/>
      <c r="H3336" s="336"/>
      <c r="I3336" s="336"/>
      <c r="J3336" s="336"/>
      <c r="K3336" s="336"/>
      <c r="L3336" s="336"/>
      <c r="M3336" s="336"/>
      <c r="N3336" s="336"/>
      <c r="S3336" s="336"/>
      <c r="V3336" s="336"/>
      <c r="W3336" s="336"/>
      <c r="X3336" s="336"/>
      <c r="Y3336" s="336"/>
      <c r="Z3336" s="336"/>
      <c r="AA3336" s="336"/>
      <c r="AB3336" s="336"/>
      <c r="AC3336" s="336"/>
    </row>
    <row r="3337" spans="4:29">
      <c r="D3337" s="336"/>
      <c r="G3337" s="336"/>
      <c r="H3337" s="336"/>
      <c r="I3337" s="336"/>
      <c r="J3337" s="336"/>
      <c r="K3337" s="336"/>
      <c r="L3337" s="336"/>
      <c r="M3337" s="336"/>
      <c r="N3337" s="336"/>
      <c r="S3337" s="336"/>
      <c r="V3337" s="336"/>
      <c r="W3337" s="336"/>
      <c r="X3337" s="336"/>
      <c r="Y3337" s="336"/>
      <c r="Z3337" s="336"/>
      <c r="AA3337" s="336"/>
      <c r="AB3337" s="336"/>
      <c r="AC3337" s="336"/>
    </row>
    <row r="3338" spans="4:29">
      <c r="D3338" s="336"/>
      <c r="G3338" s="336"/>
      <c r="H3338" s="336"/>
      <c r="I3338" s="336"/>
      <c r="J3338" s="336"/>
      <c r="K3338" s="336"/>
      <c r="L3338" s="336"/>
      <c r="M3338" s="336"/>
      <c r="N3338" s="336"/>
      <c r="S3338" s="336"/>
      <c r="V3338" s="336"/>
      <c r="W3338" s="336"/>
      <c r="X3338" s="336"/>
      <c r="Y3338" s="336"/>
      <c r="Z3338" s="336"/>
      <c r="AA3338" s="336"/>
      <c r="AB3338" s="336"/>
      <c r="AC3338" s="336"/>
    </row>
    <row r="3339" spans="4:29">
      <c r="D3339" s="336"/>
      <c r="G3339" s="336"/>
      <c r="H3339" s="336"/>
      <c r="I3339" s="336"/>
      <c r="J3339" s="336"/>
      <c r="K3339" s="336"/>
      <c r="L3339" s="336"/>
      <c r="M3339" s="336"/>
      <c r="N3339" s="336"/>
      <c r="S3339" s="336"/>
      <c r="V3339" s="336"/>
      <c r="W3339" s="336"/>
      <c r="X3339" s="336"/>
      <c r="Y3339" s="336"/>
      <c r="Z3339" s="336"/>
      <c r="AA3339" s="336"/>
      <c r="AB3339" s="336"/>
      <c r="AC3339" s="336"/>
    </row>
    <row r="3340" spans="4:29">
      <c r="D3340" s="336"/>
      <c r="G3340" s="336"/>
      <c r="H3340" s="336"/>
      <c r="I3340" s="336"/>
      <c r="J3340" s="336"/>
      <c r="K3340" s="336"/>
      <c r="L3340" s="336"/>
      <c r="M3340" s="336"/>
      <c r="N3340" s="336"/>
      <c r="S3340" s="336"/>
      <c r="V3340" s="336"/>
      <c r="W3340" s="336"/>
      <c r="X3340" s="336"/>
      <c r="Y3340" s="336"/>
      <c r="Z3340" s="336"/>
      <c r="AA3340" s="336"/>
      <c r="AB3340" s="336"/>
      <c r="AC3340" s="336"/>
    </row>
    <row r="3341" spans="4:29">
      <c r="D3341" s="336"/>
      <c r="G3341" s="336"/>
      <c r="H3341" s="336"/>
      <c r="I3341" s="336"/>
      <c r="J3341" s="336"/>
      <c r="K3341" s="336"/>
      <c r="L3341" s="336"/>
      <c r="M3341" s="336"/>
      <c r="N3341" s="336"/>
      <c r="S3341" s="336"/>
      <c r="V3341" s="336"/>
      <c r="W3341" s="336"/>
      <c r="X3341" s="336"/>
      <c r="Y3341" s="336"/>
      <c r="Z3341" s="336"/>
      <c r="AA3341" s="336"/>
      <c r="AB3341" s="336"/>
      <c r="AC3341" s="336"/>
    </row>
    <row r="3342" spans="4:29">
      <c r="D3342" s="336"/>
      <c r="G3342" s="336"/>
      <c r="H3342" s="336"/>
      <c r="I3342" s="336"/>
      <c r="J3342" s="336"/>
      <c r="K3342" s="336"/>
      <c r="L3342" s="336"/>
      <c r="M3342" s="336"/>
      <c r="N3342" s="336"/>
      <c r="S3342" s="336"/>
      <c r="V3342" s="336"/>
      <c r="W3342" s="336"/>
      <c r="X3342" s="336"/>
      <c r="Y3342" s="336"/>
      <c r="Z3342" s="336"/>
      <c r="AA3342" s="336"/>
      <c r="AB3342" s="336"/>
      <c r="AC3342" s="336"/>
    </row>
    <row r="3343" spans="4:29">
      <c r="D3343" s="336"/>
      <c r="G3343" s="336"/>
      <c r="H3343" s="336"/>
      <c r="I3343" s="336"/>
      <c r="J3343" s="336"/>
      <c r="K3343" s="336"/>
      <c r="L3343" s="336"/>
      <c r="M3343" s="336"/>
      <c r="N3343" s="336"/>
      <c r="S3343" s="336"/>
      <c r="V3343" s="336"/>
      <c r="W3343" s="336"/>
      <c r="X3343" s="336"/>
      <c r="Y3343" s="336"/>
      <c r="Z3343" s="336"/>
      <c r="AA3343" s="336"/>
      <c r="AB3343" s="336"/>
      <c r="AC3343" s="336"/>
    </row>
    <row r="3344" spans="4:29">
      <c r="D3344" s="336"/>
      <c r="G3344" s="336"/>
      <c r="H3344" s="336"/>
      <c r="I3344" s="336"/>
      <c r="J3344" s="336"/>
      <c r="K3344" s="336"/>
      <c r="L3344" s="336"/>
      <c r="M3344" s="336"/>
      <c r="N3344" s="336"/>
      <c r="S3344" s="336"/>
      <c r="V3344" s="336"/>
      <c r="W3344" s="336"/>
      <c r="X3344" s="336"/>
      <c r="Y3344" s="336"/>
      <c r="Z3344" s="336"/>
      <c r="AA3344" s="336"/>
      <c r="AB3344" s="336"/>
      <c r="AC3344" s="336"/>
    </row>
    <row r="3345" spans="4:29">
      <c r="D3345" s="336"/>
      <c r="G3345" s="336"/>
      <c r="H3345" s="336"/>
      <c r="I3345" s="336"/>
      <c r="J3345" s="336"/>
      <c r="K3345" s="336"/>
      <c r="L3345" s="336"/>
      <c r="M3345" s="336"/>
      <c r="N3345" s="336"/>
      <c r="S3345" s="336"/>
      <c r="V3345" s="336"/>
      <c r="W3345" s="336"/>
      <c r="X3345" s="336"/>
      <c r="Y3345" s="336"/>
      <c r="Z3345" s="336"/>
      <c r="AA3345" s="336"/>
      <c r="AB3345" s="336"/>
      <c r="AC3345" s="336"/>
    </row>
    <row r="3346" spans="4:29">
      <c r="D3346" s="336"/>
      <c r="G3346" s="336"/>
      <c r="H3346" s="336"/>
      <c r="I3346" s="336"/>
      <c r="J3346" s="336"/>
      <c r="K3346" s="336"/>
      <c r="L3346" s="336"/>
      <c r="M3346" s="336"/>
      <c r="N3346" s="336"/>
      <c r="S3346" s="336"/>
      <c r="V3346" s="336"/>
      <c r="W3346" s="336"/>
      <c r="X3346" s="336"/>
      <c r="Y3346" s="336"/>
      <c r="Z3346" s="336"/>
      <c r="AA3346" s="336"/>
      <c r="AB3346" s="336"/>
      <c r="AC3346" s="336"/>
    </row>
    <row r="3347" spans="4:29">
      <c r="D3347" s="336"/>
      <c r="G3347" s="336"/>
      <c r="H3347" s="336"/>
      <c r="I3347" s="336"/>
      <c r="J3347" s="336"/>
      <c r="K3347" s="336"/>
      <c r="L3347" s="336"/>
      <c r="M3347" s="336"/>
      <c r="N3347" s="336"/>
      <c r="S3347" s="336"/>
      <c r="V3347" s="336"/>
      <c r="W3347" s="336"/>
      <c r="X3347" s="336"/>
      <c r="Y3347" s="336"/>
      <c r="Z3347" s="336"/>
      <c r="AA3347" s="336"/>
      <c r="AB3347" s="336"/>
      <c r="AC3347" s="336"/>
    </row>
    <row r="3348" spans="4:29">
      <c r="D3348" s="336"/>
      <c r="G3348" s="336"/>
      <c r="H3348" s="336"/>
      <c r="I3348" s="336"/>
      <c r="J3348" s="336"/>
      <c r="K3348" s="336"/>
      <c r="L3348" s="336"/>
      <c r="M3348" s="336"/>
      <c r="N3348" s="336"/>
      <c r="S3348" s="336"/>
      <c r="V3348" s="336"/>
      <c r="W3348" s="336"/>
      <c r="X3348" s="336"/>
      <c r="Y3348" s="336"/>
      <c r="Z3348" s="336"/>
      <c r="AA3348" s="336"/>
      <c r="AB3348" s="336"/>
      <c r="AC3348" s="336"/>
    </row>
    <row r="3349" spans="4:29">
      <c r="D3349" s="336"/>
      <c r="G3349" s="336"/>
      <c r="H3349" s="336"/>
      <c r="I3349" s="336"/>
      <c r="J3349" s="336"/>
      <c r="K3349" s="336"/>
      <c r="L3349" s="336"/>
      <c r="M3349" s="336"/>
      <c r="N3349" s="336"/>
      <c r="S3349" s="336"/>
      <c r="V3349" s="336"/>
      <c r="W3349" s="336"/>
      <c r="X3349" s="336"/>
      <c r="Y3349" s="336"/>
      <c r="Z3349" s="336"/>
      <c r="AA3349" s="336"/>
      <c r="AB3349" s="336"/>
      <c r="AC3349" s="336"/>
    </row>
    <row r="3350" spans="4:29">
      <c r="D3350" s="336"/>
      <c r="G3350" s="336"/>
      <c r="H3350" s="336"/>
      <c r="I3350" s="336"/>
      <c r="J3350" s="336"/>
      <c r="K3350" s="336"/>
      <c r="L3350" s="336"/>
      <c r="M3350" s="336"/>
      <c r="N3350" s="336"/>
      <c r="S3350" s="336"/>
      <c r="V3350" s="336"/>
      <c r="W3350" s="336"/>
      <c r="X3350" s="336"/>
      <c r="Y3350" s="336"/>
      <c r="Z3350" s="336"/>
      <c r="AA3350" s="336"/>
      <c r="AB3350" s="336"/>
      <c r="AC3350" s="336"/>
    </row>
    <row r="3351" spans="4:29">
      <c r="D3351" s="336"/>
      <c r="G3351" s="336"/>
      <c r="H3351" s="336"/>
      <c r="I3351" s="336"/>
      <c r="J3351" s="336"/>
      <c r="K3351" s="336"/>
      <c r="L3351" s="336"/>
      <c r="M3351" s="336"/>
      <c r="N3351" s="336"/>
      <c r="S3351" s="336"/>
      <c r="V3351" s="336"/>
      <c r="W3351" s="336"/>
      <c r="X3351" s="336"/>
      <c r="Y3351" s="336"/>
      <c r="Z3351" s="336"/>
      <c r="AA3351" s="336"/>
      <c r="AB3351" s="336"/>
      <c r="AC3351" s="336"/>
    </row>
    <row r="3352" spans="4:29">
      <c r="D3352" s="336"/>
      <c r="G3352" s="336"/>
      <c r="H3352" s="336"/>
      <c r="I3352" s="336"/>
      <c r="J3352" s="336"/>
      <c r="K3352" s="336"/>
      <c r="L3352" s="336"/>
      <c r="M3352" s="336"/>
      <c r="N3352" s="336"/>
      <c r="S3352" s="336"/>
      <c r="V3352" s="336"/>
      <c r="W3352" s="336"/>
      <c r="X3352" s="336"/>
      <c r="Y3352" s="336"/>
      <c r="Z3352" s="336"/>
      <c r="AA3352" s="336"/>
      <c r="AB3352" s="336"/>
      <c r="AC3352" s="336"/>
    </row>
    <row r="3353" spans="4:29">
      <c r="D3353" s="336"/>
      <c r="G3353" s="336"/>
      <c r="H3353" s="336"/>
      <c r="I3353" s="336"/>
      <c r="J3353" s="336"/>
      <c r="K3353" s="336"/>
      <c r="L3353" s="336"/>
      <c r="M3353" s="336"/>
      <c r="N3353" s="336"/>
      <c r="S3353" s="336"/>
      <c r="V3353" s="336"/>
      <c r="W3353" s="336"/>
      <c r="X3353" s="336"/>
      <c r="Y3353" s="336"/>
      <c r="Z3353" s="336"/>
      <c r="AA3353" s="336"/>
      <c r="AB3353" s="336"/>
      <c r="AC3353" s="336"/>
    </row>
    <row r="3354" spans="4:29">
      <c r="D3354" s="336"/>
      <c r="G3354" s="336"/>
      <c r="H3354" s="336"/>
      <c r="I3354" s="336"/>
      <c r="J3354" s="336"/>
      <c r="K3354" s="336"/>
      <c r="L3354" s="336"/>
      <c r="M3354" s="336"/>
      <c r="N3354" s="336"/>
      <c r="S3354" s="336"/>
      <c r="V3354" s="336"/>
      <c r="W3354" s="336"/>
      <c r="X3354" s="336"/>
      <c r="Y3354" s="336"/>
      <c r="Z3354" s="336"/>
      <c r="AA3354" s="336"/>
      <c r="AB3354" s="336"/>
      <c r="AC3354" s="336"/>
    </row>
    <row r="3355" spans="4:29">
      <c r="D3355" s="336"/>
      <c r="G3355" s="336"/>
      <c r="H3355" s="336"/>
      <c r="I3355" s="336"/>
      <c r="J3355" s="336"/>
      <c r="K3355" s="336"/>
      <c r="L3355" s="336"/>
      <c r="M3355" s="336"/>
      <c r="N3355" s="336"/>
      <c r="S3355" s="336"/>
      <c r="V3355" s="336"/>
      <c r="W3355" s="336"/>
      <c r="X3355" s="336"/>
      <c r="Y3355" s="336"/>
      <c r="Z3355" s="336"/>
      <c r="AA3355" s="336"/>
      <c r="AB3355" s="336"/>
      <c r="AC3355" s="336"/>
    </row>
    <row r="3356" spans="4:29">
      <c r="D3356" s="336"/>
      <c r="G3356" s="336"/>
      <c r="H3356" s="336"/>
      <c r="I3356" s="336"/>
      <c r="J3356" s="336"/>
      <c r="K3356" s="336"/>
      <c r="L3356" s="336"/>
      <c r="M3356" s="336"/>
      <c r="N3356" s="336"/>
      <c r="S3356" s="336"/>
      <c r="V3356" s="336"/>
      <c r="W3356" s="336"/>
      <c r="X3356" s="336"/>
      <c r="Y3356" s="336"/>
      <c r="Z3356" s="336"/>
      <c r="AA3356" s="336"/>
      <c r="AB3356" s="336"/>
      <c r="AC3356" s="336"/>
    </row>
    <row r="3357" spans="4:29">
      <c r="D3357" s="336"/>
      <c r="G3357" s="336"/>
      <c r="H3357" s="336"/>
      <c r="I3357" s="336"/>
      <c r="J3357" s="336"/>
      <c r="K3357" s="336"/>
      <c r="L3357" s="336"/>
      <c r="M3357" s="336"/>
      <c r="N3357" s="336"/>
      <c r="S3357" s="336"/>
      <c r="V3357" s="336"/>
      <c r="W3357" s="336"/>
      <c r="X3357" s="336"/>
      <c r="Y3357" s="336"/>
      <c r="Z3357" s="336"/>
      <c r="AA3357" s="336"/>
      <c r="AB3357" s="336"/>
      <c r="AC3357" s="336"/>
    </row>
    <row r="3358" spans="4:29">
      <c r="D3358" s="336"/>
      <c r="G3358" s="336"/>
      <c r="H3358" s="336"/>
      <c r="I3358" s="336"/>
      <c r="J3358" s="336"/>
      <c r="K3358" s="336"/>
      <c r="L3358" s="336"/>
      <c r="M3358" s="336"/>
      <c r="N3358" s="336"/>
      <c r="S3358" s="336"/>
      <c r="V3358" s="336"/>
      <c r="W3358" s="336"/>
      <c r="X3358" s="336"/>
      <c r="Y3358" s="336"/>
      <c r="Z3358" s="336"/>
      <c r="AA3358" s="336"/>
      <c r="AB3358" s="336"/>
      <c r="AC3358" s="336"/>
    </row>
    <row r="3359" spans="4:29">
      <c r="D3359" s="336"/>
      <c r="G3359" s="336"/>
      <c r="H3359" s="336"/>
      <c r="I3359" s="336"/>
      <c r="J3359" s="336"/>
      <c r="K3359" s="336"/>
      <c r="L3359" s="336"/>
      <c r="M3359" s="336"/>
      <c r="N3359" s="336"/>
      <c r="S3359" s="336"/>
      <c r="V3359" s="336"/>
      <c r="W3359" s="336"/>
      <c r="X3359" s="336"/>
      <c r="Y3359" s="336"/>
      <c r="Z3359" s="336"/>
      <c r="AA3359" s="336"/>
      <c r="AB3359" s="336"/>
      <c r="AC3359" s="336"/>
    </row>
    <row r="3360" spans="4:29">
      <c r="D3360" s="336"/>
      <c r="G3360" s="336"/>
      <c r="H3360" s="336"/>
      <c r="I3360" s="336"/>
      <c r="J3360" s="336"/>
      <c r="K3360" s="336"/>
      <c r="L3360" s="336"/>
      <c r="M3360" s="336"/>
      <c r="N3360" s="336"/>
      <c r="S3360" s="336"/>
      <c r="V3360" s="336"/>
      <c r="W3360" s="336"/>
      <c r="X3360" s="336"/>
      <c r="Y3360" s="336"/>
      <c r="Z3360" s="336"/>
      <c r="AA3360" s="336"/>
      <c r="AB3360" s="336"/>
      <c r="AC3360" s="336"/>
    </row>
    <row r="3361" spans="4:29">
      <c r="D3361" s="336"/>
      <c r="G3361" s="336"/>
      <c r="H3361" s="336"/>
      <c r="I3361" s="336"/>
      <c r="J3361" s="336"/>
      <c r="K3361" s="336"/>
      <c r="L3361" s="336"/>
      <c r="M3361" s="336"/>
      <c r="N3361" s="336"/>
      <c r="S3361" s="336"/>
      <c r="V3361" s="336"/>
      <c r="W3361" s="336"/>
      <c r="X3361" s="336"/>
      <c r="Y3361" s="336"/>
      <c r="Z3361" s="336"/>
      <c r="AA3361" s="336"/>
      <c r="AB3361" s="336"/>
      <c r="AC3361" s="336"/>
    </row>
    <row r="3362" spans="4:29">
      <c r="D3362" s="336"/>
      <c r="G3362" s="336"/>
      <c r="H3362" s="336"/>
      <c r="I3362" s="336"/>
      <c r="J3362" s="336"/>
      <c r="K3362" s="336"/>
      <c r="L3362" s="336"/>
      <c r="M3362" s="336"/>
      <c r="N3362" s="336"/>
      <c r="S3362" s="336"/>
      <c r="V3362" s="336"/>
      <c r="W3362" s="336"/>
      <c r="X3362" s="336"/>
      <c r="Y3362" s="336"/>
      <c r="Z3362" s="336"/>
      <c r="AA3362" s="336"/>
      <c r="AB3362" s="336"/>
      <c r="AC3362" s="336"/>
    </row>
    <row r="3363" spans="4:29">
      <c r="D3363" s="336"/>
      <c r="G3363" s="336"/>
      <c r="H3363" s="336"/>
      <c r="I3363" s="336"/>
      <c r="J3363" s="336"/>
      <c r="K3363" s="336"/>
      <c r="L3363" s="336"/>
      <c r="M3363" s="336"/>
      <c r="N3363" s="336"/>
      <c r="S3363" s="336"/>
      <c r="V3363" s="336"/>
      <c r="W3363" s="336"/>
      <c r="X3363" s="336"/>
      <c r="Y3363" s="336"/>
      <c r="Z3363" s="336"/>
      <c r="AA3363" s="336"/>
      <c r="AB3363" s="336"/>
      <c r="AC3363" s="336"/>
    </row>
    <row r="3364" spans="4:29">
      <c r="D3364" s="336"/>
      <c r="G3364" s="336"/>
      <c r="H3364" s="336"/>
      <c r="I3364" s="336"/>
      <c r="J3364" s="336"/>
      <c r="K3364" s="336"/>
      <c r="L3364" s="336"/>
      <c r="M3364" s="336"/>
      <c r="N3364" s="336"/>
      <c r="S3364" s="336"/>
      <c r="V3364" s="336"/>
      <c r="W3364" s="336"/>
      <c r="X3364" s="336"/>
      <c r="Y3364" s="336"/>
      <c r="Z3364" s="336"/>
      <c r="AA3364" s="336"/>
      <c r="AB3364" s="336"/>
      <c r="AC3364" s="336"/>
    </row>
    <row r="3365" spans="4:29">
      <c r="D3365" s="336"/>
      <c r="G3365" s="336"/>
      <c r="H3365" s="336"/>
      <c r="I3365" s="336"/>
      <c r="J3365" s="336"/>
      <c r="K3365" s="336"/>
      <c r="L3365" s="336"/>
      <c r="M3365" s="336"/>
      <c r="N3365" s="336"/>
      <c r="S3365" s="336"/>
      <c r="V3365" s="336"/>
      <c r="W3365" s="336"/>
      <c r="X3365" s="336"/>
      <c r="Y3365" s="336"/>
      <c r="Z3365" s="336"/>
      <c r="AA3365" s="336"/>
      <c r="AB3365" s="336"/>
      <c r="AC3365" s="336"/>
    </row>
    <row r="3366" spans="4:29">
      <c r="D3366" s="336"/>
      <c r="G3366" s="336"/>
      <c r="H3366" s="336"/>
      <c r="I3366" s="336"/>
      <c r="J3366" s="336"/>
      <c r="K3366" s="336"/>
      <c r="L3366" s="336"/>
      <c r="M3366" s="336"/>
      <c r="N3366" s="336"/>
      <c r="S3366" s="336"/>
      <c r="V3366" s="336"/>
      <c r="W3366" s="336"/>
      <c r="X3366" s="336"/>
      <c r="Y3366" s="336"/>
      <c r="Z3366" s="336"/>
      <c r="AA3366" s="336"/>
      <c r="AB3366" s="336"/>
      <c r="AC3366" s="336"/>
    </row>
    <row r="3367" spans="4:29">
      <c r="D3367" s="336"/>
      <c r="G3367" s="336"/>
      <c r="H3367" s="336"/>
      <c r="I3367" s="336"/>
      <c r="J3367" s="336"/>
      <c r="K3367" s="336"/>
      <c r="L3367" s="336"/>
      <c r="M3367" s="336"/>
      <c r="N3367" s="336"/>
      <c r="S3367" s="336"/>
      <c r="V3367" s="336"/>
      <c r="W3367" s="336"/>
      <c r="X3367" s="336"/>
      <c r="Y3367" s="336"/>
      <c r="Z3367" s="336"/>
      <c r="AA3367" s="336"/>
      <c r="AB3367" s="336"/>
      <c r="AC3367" s="336"/>
    </row>
    <row r="3368" spans="4:29">
      <c r="D3368" s="336"/>
      <c r="G3368" s="336"/>
      <c r="H3368" s="336"/>
      <c r="I3368" s="336"/>
      <c r="J3368" s="336"/>
      <c r="K3368" s="336"/>
      <c r="L3368" s="336"/>
      <c r="M3368" s="336"/>
      <c r="N3368" s="336"/>
      <c r="S3368" s="336"/>
      <c r="V3368" s="336"/>
      <c r="W3368" s="336"/>
      <c r="X3368" s="336"/>
      <c r="Y3368" s="336"/>
      <c r="Z3368" s="336"/>
      <c r="AA3368" s="336"/>
      <c r="AB3368" s="336"/>
      <c r="AC3368" s="336"/>
    </row>
    <row r="3369" spans="4:29">
      <c r="D3369" s="336"/>
      <c r="G3369" s="336"/>
      <c r="H3369" s="336"/>
      <c r="I3369" s="336"/>
      <c r="J3369" s="336"/>
      <c r="K3369" s="336"/>
      <c r="L3369" s="336"/>
      <c r="M3369" s="336"/>
      <c r="N3369" s="336"/>
      <c r="S3369" s="336"/>
      <c r="V3369" s="336"/>
      <c r="W3369" s="336"/>
      <c r="X3369" s="336"/>
      <c r="Y3369" s="336"/>
      <c r="Z3369" s="336"/>
      <c r="AA3369" s="336"/>
      <c r="AB3369" s="336"/>
      <c r="AC3369" s="336"/>
    </row>
    <row r="3370" spans="4:29">
      <c r="D3370" s="336"/>
      <c r="G3370" s="336"/>
      <c r="H3370" s="336"/>
      <c r="I3370" s="336"/>
      <c r="J3370" s="336"/>
      <c r="K3370" s="336"/>
      <c r="L3370" s="336"/>
      <c r="M3370" s="336"/>
      <c r="N3370" s="336"/>
      <c r="S3370" s="336"/>
      <c r="V3370" s="336"/>
      <c r="W3370" s="336"/>
      <c r="X3370" s="336"/>
      <c r="Y3370" s="336"/>
      <c r="Z3370" s="336"/>
      <c r="AA3370" s="336"/>
      <c r="AB3370" s="336"/>
      <c r="AC3370" s="336"/>
    </row>
    <row r="3371" spans="4:29">
      <c r="D3371" s="336"/>
      <c r="G3371" s="336"/>
      <c r="H3371" s="336"/>
      <c r="I3371" s="336"/>
      <c r="J3371" s="336"/>
      <c r="K3371" s="336"/>
      <c r="L3371" s="336"/>
      <c r="M3371" s="336"/>
      <c r="N3371" s="336"/>
      <c r="S3371" s="336"/>
      <c r="V3371" s="336"/>
      <c r="W3371" s="336"/>
      <c r="X3371" s="336"/>
      <c r="Y3371" s="336"/>
      <c r="Z3371" s="336"/>
      <c r="AA3371" s="336"/>
      <c r="AB3371" s="336"/>
      <c r="AC3371" s="336"/>
    </row>
    <row r="3372" spans="4:29">
      <c r="D3372" s="336"/>
      <c r="G3372" s="336"/>
      <c r="H3372" s="336"/>
      <c r="I3372" s="336"/>
      <c r="J3372" s="336"/>
      <c r="K3372" s="336"/>
      <c r="L3372" s="336"/>
      <c r="M3372" s="336"/>
      <c r="N3372" s="336"/>
      <c r="S3372" s="336"/>
      <c r="V3372" s="336"/>
      <c r="W3372" s="336"/>
      <c r="X3372" s="336"/>
      <c r="Y3372" s="336"/>
      <c r="Z3372" s="336"/>
      <c r="AA3372" s="336"/>
      <c r="AB3372" s="336"/>
      <c r="AC3372" s="336"/>
    </row>
    <row r="3373" spans="4:29">
      <c r="D3373" s="336"/>
      <c r="G3373" s="336"/>
      <c r="H3373" s="336"/>
      <c r="I3373" s="336"/>
      <c r="J3373" s="336"/>
      <c r="K3373" s="336"/>
      <c r="L3373" s="336"/>
      <c r="M3373" s="336"/>
      <c r="N3373" s="336"/>
      <c r="S3373" s="336"/>
      <c r="V3373" s="336"/>
      <c r="W3373" s="336"/>
      <c r="X3373" s="336"/>
      <c r="Y3373" s="336"/>
      <c r="Z3373" s="336"/>
      <c r="AA3373" s="336"/>
      <c r="AB3373" s="336"/>
      <c r="AC3373" s="336"/>
    </row>
    <row r="3374" spans="4:29">
      <c r="D3374" s="336"/>
      <c r="G3374" s="336"/>
      <c r="H3374" s="336"/>
      <c r="I3374" s="336"/>
      <c r="J3374" s="336"/>
      <c r="K3374" s="336"/>
      <c r="L3374" s="336"/>
      <c r="M3374" s="336"/>
      <c r="N3374" s="336"/>
      <c r="S3374" s="336"/>
      <c r="V3374" s="336"/>
      <c r="W3374" s="336"/>
      <c r="X3374" s="336"/>
      <c r="Y3374" s="336"/>
      <c r="Z3374" s="336"/>
      <c r="AA3374" s="336"/>
      <c r="AB3374" s="336"/>
      <c r="AC3374" s="336"/>
    </row>
    <row r="3375" spans="4:29">
      <c r="D3375" s="336"/>
      <c r="G3375" s="336"/>
      <c r="H3375" s="336"/>
      <c r="I3375" s="336"/>
      <c r="J3375" s="336"/>
      <c r="K3375" s="336"/>
      <c r="L3375" s="336"/>
      <c r="M3375" s="336"/>
      <c r="N3375" s="336"/>
      <c r="S3375" s="336"/>
      <c r="V3375" s="336"/>
      <c r="W3375" s="336"/>
      <c r="X3375" s="336"/>
      <c r="Y3375" s="336"/>
      <c r="Z3375" s="336"/>
      <c r="AA3375" s="336"/>
      <c r="AB3375" s="336"/>
      <c r="AC3375" s="336"/>
    </row>
    <row r="3376" spans="4:29">
      <c r="D3376" s="336"/>
      <c r="G3376" s="336"/>
      <c r="H3376" s="336"/>
      <c r="I3376" s="336"/>
      <c r="J3376" s="336"/>
      <c r="K3376" s="336"/>
      <c r="L3376" s="336"/>
      <c r="M3376" s="336"/>
      <c r="N3376" s="336"/>
      <c r="S3376" s="336"/>
      <c r="V3376" s="336"/>
      <c r="W3376" s="336"/>
      <c r="X3376" s="336"/>
      <c r="Y3376" s="336"/>
      <c r="Z3376" s="336"/>
      <c r="AA3376" s="336"/>
      <c r="AB3376" s="336"/>
      <c r="AC3376" s="336"/>
    </row>
    <row r="3377" spans="4:29">
      <c r="D3377" s="336"/>
      <c r="G3377" s="336"/>
      <c r="H3377" s="336"/>
      <c r="I3377" s="336"/>
      <c r="J3377" s="336"/>
      <c r="K3377" s="336"/>
      <c r="L3377" s="336"/>
      <c r="M3377" s="336"/>
      <c r="N3377" s="336"/>
      <c r="S3377" s="336"/>
      <c r="V3377" s="336"/>
      <c r="W3377" s="336"/>
      <c r="X3377" s="336"/>
      <c r="Y3377" s="336"/>
      <c r="Z3377" s="336"/>
      <c r="AA3377" s="336"/>
      <c r="AB3377" s="336"/>
      <c r="AC3377" s="336"/>
    </row>
    <row r="3378" spans="4:29">
      <c r="D3378" s="336"/>
      <c r="G3378" s="336"/>
      <c r="H3378" s="336"/>
      <c r="I3378" s="336"/>
      <c r="J3378" s="336"/>
      <c r="K3378" s="336"/>
      <c r="L3378" s="336"/>
      <c r="M3378" s="336"/>
      <c r="N3378" s="336"/>
      <c r="S3378" s="336"/>
      <c r="V3378" s="336"/>
      <c r="W3378" s="336"/>
      <c r="X3378" s="336"/>
      <c r="Y3378" s="336"/>
      <c r="Z3378" s="336"/>
      <c r="AA3378" s="336"/>
      <c r="AB3378" s="336"/>
      <c r="AC3378" s="336"/>
    </row>
    <row r="3379" spans="4:29">
      <c r="D3379" s="336"/>
      <c r="G3379" s="336"/>
      <c r="H3379" s="336"/>
      <c r="I3379" s="336"/>
      <c r="J3379" s="336"/>
      <c r="K3379" s="336"/>
      <c r="L3379" s="336"/>
      <c r="M3379" s="336"/>
      <c r="N3379" s="336"/>
      <c r="S3379" s="336"/>
      <c r="V3379" s="336"/>
      <c r="W3379" s="336"/>
      <c r="X3379" s="336"/>
      <c r="Y3379" s="336"/>
      <c r="Z3379" s="336"/>
      <c r="AA3379" s="336"/>
      <c r="AB3379" s="336"/>
      <c r="AC3379" s="336"/>
    </row>
    <row r="3380" spans="4:29">
      <c r="D3380" s="336"/>
      <c r="G3380" s="336"/>
      <c r="H3380" s="336"/>
      <c r="I3380" s="336"/>
      <c r="J3380" s="336"/>
      <c r="K3380" s="336"/>
      <c r="L3380" s="336"/>
      <c r="M3380" s="336"/>
      <c r="N3380" s="336"/>
      <c r="S3380" s="336"/>
      <c r="V3380" s="336"/>
      <c r="W3380" s="336"/>
      <c r="X3380" s="336"/>
      <c r="Y3380" s="336"/>
      <c r="Z3380" s="336"/>
      <c r="AA3380" s="336"/>
      <c r="AB3380" s="336"/>
      <c r="AC3380" s="336"/>
    </row>
    <row r="3381" spans="4:29">
      <c r="D3381" s="336"/>
      <c r="G3381" s="336"/>
      <c r="H3381" s="336"/>
      <c r="I3381" s="336"/>
      <c r="J3381" s="336"/>
      <c r="K3381" s="336"/>
      <c r="L3381" s="336"/>
      <c r="M3381" s="336"/>
      <c r="N3381" s="336"/>
      <c r="S3381" s="336"/>
      <c r="V3381" s="336"/>
      <c r="W3381" s="336"/>
      <c r="X3381" s="336"/>
      <c r="Y3381" s="336"/>
      <c r="Z3381" s="336"/>
      <c r="AA3381" s="336"/>
      <c r="AB3381" s="336"/>
      <c r="AC3381" s="336"/>
    </row>
    <row r="3382" spans="4:29">
      <c r="D3382" s="336"/>
      <c r="G3382" s="336"/>
      <c r="H3382" s="336"/>
      <c r="I3382" s="336"/>
      <c r="J3382" s="336"/>
      <c r="K3382" s="336"/>
      <c r="L3382" s="336"/>
      <c r="M3382" s="336"/>
      <c r="N3382" s="336"/>
      <c r="S3382" s="336"/>
      <c r="V3382" s="336"/>
      <c r="W3382" s="336"/>
      <c r="X3382" s="336"/>
      <c r="Y3382" s="336"/>
      <c r="Z3382" s="336"/>
      <c r="AA3382" s="336"/>
      <c r="AB3382" s="336"/>
      <c r="AC3382" s="336"/>
    </row>
    <row r="3383" spans="4:29">
      <c r="D3383" s="336"/>
      <c r="G3383" s="336"/>
      <c r="H3383" s="336"/>
      <c r="I3383" s="336"/>
      <c r="J3383" s="336"/>
      <c r="K3383" s="336"/>
      <c r="L3383" s="336"/>
      <c r="M3383" s="336"/>
      <c r="N3383" s="336"/>
      <c r="S3383" s="336"/>
      <c r="V3383" s="336"/>
      <c r="W3383" s="336"/>
      <c r="X3383" s="336"/>
      <c r="Y3383" s="336"/>
      <c r="Z3383" s="336"/>
      <c r="AA3383" s="336"/>
      <c r="AB3383" s="336"/>
      <c r="AC3383" s="336"/>
    </row>
    <row r="3384" spans="4:29">
      <c r="D3384" s="336"/>
      <c r="G3384" s="336"/>
      <c r="H3384" s="336"/>
      <c r="I3384" s="336"/>
      <c r="J3384" s="336"/>
      <c r="K3384" s="336"/>
      <c r="L3384" s="336"/>
      <c r="M3384" s="336"/>
      <c r="N3384" s="336"/>
      <c r="S3384" s="336"/>
      <c r="V3384" s="336"/>
      <c r="W3384" s="336"/>
      <c r="X3384" s="336"/>
      <c r="Y3384" s="336"/>
      <c r="Z3384" s="336"/>
      <c r="AA3384" s="336"/>
      <c r="AB3384" s="336"/>
      <c r="AC3384" s="336"/>
    </row>
    <row r="3385" spans="4:29">
      <c r="D3385" s="336"/>
      <c r="G3385" s="336"/>
      <c r="H3385" s="336"/>
      <c r="I3385" s="336"/>
      <c r="J3385" s="336"/>
      <c r="K3385" s="336"/>
      <c r="L3385" s="336"/>
      <c r="M3385" s="336"/>
      <c r="N3385" s="336"/>
      <c r="S3385" s="336"/>
      <c r="V3385" s="336"/>
      <c r="W3385" s="336"/>
      <c r="X3385" s="336"/>
      <c r="Y3385" s="336"/>
      <c r="Z3385" s="336"/>
      <c r="AA3385" s="336"/>
      <c r="AB3385" s="336"/>
      <c r="AC3385" s="336"/>
    </row>
    <row r="3386" spans="4:29">
      <c r="D3386" s="336"/>
      <c r="G3386" s="336"/>
      <c r="H3386" s="336"/>
      <c r="I3386" s="336"/>
      <c r="J3386" s="336"/>
      <c r="K3386" s="336"/>
      <c r="L3386" s="336"/>
      <c r="M3386" s="336"/>
      <c r="N3386" s="336"/>
      <c r="S3386" s="336"/>
      <c r="V3386" s="336"/>
      <c r="W3386" s="336"/>
      <c r="X3386" s="336"/>
      <c r="Y3386" s="336"/>
      <c r="Z3386" s="336"/>
      <c r="AA3386" s="336"/>
      <c r="AB3386" s="336"/>
      <c r="AC3386" s="336"/>
    </row>
    <row r="3387" spans="4:29">
      <c r="D3387" s="336"/>
      <c r="G3387" s="336"/>
      <c r="H3387" s="336"/>
      <c r="I3387" s="336"/>
      <c r="J3387" s="336"/>
      <c r="K3387" s="336"/>
      <c r="L3387" s="336"/>
      <c r="M3387" s="336"/>
      <c r="N3387" s="336"/>
      <c r="S3387" s="336"/>
      <c r="V3387" s="336"/>
      <c r="W3387" s="336"/>
      <c r="X3387" s="336"/>
      <c r="Y3387" s="336"/>
      <c r="Z3387" s="336"/>
      <c r="AA3387" s="336"/>
      <c r="AB3387" s="336"/>
      <c r="AC3387" s="336"/>
    </row>
    <row r="3388" spans="4:29">
      <c r="D3388" s="336"/>
      <c r="G3388" s="336"/>
      <c r="H3388" s="336"/>
      <c r="I3388" s="336"/>
      <c r="J3388" s="336"/>
      <c r="K3388" s="336"/>
      <c r="L3388" s="336"/>
      <c r="M3388" s="336"/>
      <c r="N3388" s="336"/>
      <c r="S3388" s="336"/>
      <c r="V3388" s="336"/>
      <c r="W3388" s="336"/>
      <c r="X3388" s="336"/>
      <c r="Y3388" s="336"/>
      <c r="Z3388" s="336"/>
      <c r="AA3388" s="336"/>
      <c r="AB3388" s="336"/>
      <c r="AC3388" s="336"/>
    </row>
    <row r="3389" spans="4:29">
      <c r="D3389" s="336"/>
      <c r="G3389" s="336"/>
      <c r="H3389" s="336"/>
      <c r="I3389" s="336"/>
      <c r="J3389" s="336"/>
      <c r="K3389" s="336"/>
      <c r="L3389" s="336"/>
      <c r="M3389" s="336"/>
      <c r="N3389" s="336"/>
      <c r="S3389" s="336"/>
      <c r="V3389" s="336"/>
      <c r="W3389" s="336"/>
      <c r="X3389" s="336"/>
      <c r="Y3389" s="336"/>
      <c r="Z3389" s="336"/>
      <c r="AA3389" s="336"/>
      <c r="AB3389" s="336"/>
      <c r="AC3389" s="336"/>
    </row>
    <row r="3390" spans="4:29">
      <c r="D3390" s="336"/>
      <c r="G3390" s="336"/>
      <c r="H3390" s="336"/>
      <c r="I3390" s="336"/>
      <c r="J3390" s="336"/>
      <c r="K3390" s="336"/>
      <c r="L3390" s="336"/>
      <c r="M3390" s="336"/>
      <c r="N3390" s="336"/>
      <c r="S3390" s="336"/>
      <c r="V3390" s="336"/>
      <c r="W3390" s="336"/>
      <c r="X3390" s="336"/>
      <c r="Y3390" s="336"/>
      <c r="Z3390" s="336"/>
      <c r="AA3390" s="336"/>
      <c r="AB3390" s="336"/>
      <c r="AC3390" s="336"/>
    </row>
    <row r="3391" spans="4:29">
      <c r="D3391" s="336"/>
      <c r="G3391" s="336"/>
      <c r="H3391" s="336"/>
      <c r="I3391" s="336"/>
      <c r="J3391" s="336"/>
      <c r="K3391" s="336"/>
      <c r="L3391" s="336"/>
      <c r="M3391" s="336"/>
      <c r="N3391" s="336"/>
      <c r="S3391" s="336"/>
      <c r="V3391" s="336"/>
      <c r="W3391" s="336"/>
      <c r="X3391" s="336"/>
      <c r="Y3391" s="336"/>
      <c r="Z3391" s="336"/>
      <c r="AA3391" s="336"/>
      <c r="AB3391" s="336"/>
      <c r="AC3391" s="336"/>
    </row>
    <row r="3392" spans="4:29">
      <c r="D3392" s="336"/>
      <c r="G3392" s="336"/>
      <c r="H3392" s="336"/>
      <c r="I3392" s="336"/>
      <c r="J3392" s="336"/>
      <c r="K3392" s="336"/>
      <c r="L3392" s="336"/>
      <c r="M3392" s="336"/>
      <c r="N3392" s="336"/>
      <c r="S3392" s="336"/>
      <c r="V3392" s="336"/>
      <c r="W3392" s="336"/>
      <c r="X3392" s="336"/>
      <c r="Y3392" s="336"/>
      <c r="Z3392" s="336"/>
      <c r="AA3392" s="336"/>
      <c r="AB3392" s="336"/>
      <c r="AC3392" s="336"/>
    </row>
    <row r="3393" spans="4:29">
      <c r="D3393" s="336"/>
      <c r="G3393" s="336"/>
      <c r="H3393" s="336"/>
      <c r="I3393" s="336"/>
      <c r="J3393" s="336"/>
      <c r="K3393" s="336"/>
      <c r="L3393" s="336"/>
      <c r="M3393" s="336"/>
      <c r="N3393" s="336"/>
      <c r="S3393" s="336"/>
      <c r="V3393" s="336"/>
      <c r="W3393" s="336"/>
      <c r="X3393" s="336"/>
      <c r="Y3393" s="336"/>
      <c r="Z3393" s="336"/>
      <c r="AA3393" s="336"/>
      <c r="AB3393" s="336"/>
      <c r="AC3393" s="336"/>
    </row>
    <row r="3394" spans="4:29">
      <c r="D3394" s="336"/>
      <c r="G3394" s="336"/>
      <c r="H3394" s="336"/>
      <c r="I3394" s="336"/>
      <c r="J3394" s="336"/>
      <c r="K3394" s="336"/>
      <c r="L3394" s="336"/>
      <c r="M3394" s="336"/>
      <c r="N3394" s="336"/>
      <c r="S3394" s="336"/>
      <c r="V3394" s="336"/>
      <c r="W3394" s="336"/>
      <c r="X3394" s="336"/>
      <c r="Y3394" s="336"/>
      <c r="Z3394" s="336"/>
      <c r="AA3394" s="336"/>
      <c r="AB3394" s="336"/>
      <c r="AC3394" s="336"/>
    </row>
    <row r="3395" spans="4:29">
      <c r="D3395" s="336"/>
      <c r="G3395" s="336"/>
      <c r="H3395" s="336"/>
      <c r="I3395" s="336"/>
      <c r="J3395" s="336"/>
      <c r="K3395" s="336"/>
      <c r="L3395" s="336"/>
      <c r="M3395" s="336"/>
      <c r="N3395" s="336"/>
      <c r="S3395" s="336"/>
      <c r="V3395" s="336"/>
      <c r="W3395" s="336"/>
      <c r="X3395" s="336"/>
      <c r="Y3395" s="336"/>
      <c r="Z3395" s="336"/>
      <c r="AA3395" s="336"/>
      <c r="AB3395" s="336"/>
      <c r="AC3395" s="336"/>
    </row>
    <row r="3396" spans="4:29">
      <c r="D3396" s="336"/>
      <c r="G3396" s="336"/>
      <c r="H3396" s="336"/>
      <c r="I3396" s="336"/>
      <c r="J3396" s="336"/>
      <c r="K3396" s="336"/>
      <c r="L3396" s="336"/>
      <c r="M3396" s="336"/>
      <c r="N3396" s="336"/>
      <c r="S3396" s="336"/>
      <c r="V3396" s="336"/>
      <c r="W3396" s="336"/>
      <c r="X3396" s="336"/>
      <c r="Y3396" s="336"/>
      <c r="Z3396" s="336"/>
      <c r="AA3396" s="336"/>
      <c r="AB3396" s="336"/>
      <c r="AC3396" s="336"/>
    </row>
    <row r="3397" spans="4:29">
      <c r="D3397" s="336"/>
      <c r="G3397" s="336"/>
      <c r="H3397" s="336"/>
      <c r="I3397" s="336"/>
      <c r="J3397" s="336"/>
      <c r="K3397" s="336"/>
      <c r="L3397" s="336"/>
      <c r="M3397" s="336"/>
      <c r="N3397" s="336"/>
      <c r="S3397" s="336"/>
      <c r="V3397" s="336"/>
      <c r="W3397" s="336"/>
      <c r="X3397" s="336"/>
      <c r="Y3397" s="336"/>
      <c r="Z3397" s="336"/>
      <c r="AA3397" s="336"/>
      <c r="AB3397" s="336"/>
      <c r="AC3397" s="336"/>
    </row>
    <row r="3398" spans="4:29">
      <c r="D3398" s="336"/>
      <c r="G3398" s="336"/>
      <c r="H3398" s="336"/>
      <c r="I3398" s="336"/>
      <c r="J3398" s="336"/>
      <c r="K3398" s="336"/>
      <c r="L3398" s="336"/>
      <c r="M3398" s="336"/>
      <c r="N3398" s="336"/>
      <c r="S3398" s="336"/>
      <c r="V3398" s="336"/>
      <c r="W3398" s="336"/>
      <c r="X3398" s="336"/>
      <c r="Y3398" s="336"/>
      <c r="Z3398" s="336"/>
      <c r="AA3398" s="336"/>
      <c r="AB3398" s="336"/>
      <c r="AC3398" s="336"/>
    </row>
    <row r="3399" spans="4:29">
      <c r="D3399" s="336"/>
      <c r="G3399" s="336"/>
      <c r="H3399" s="336"/>
      <c r="I3399" s="336"/>
      <c r="J3399" s="336"/>
      <c r="K3399" s="336"/>
      <c r="L3399" s="336"/>
      <c r="M3399" s="336"/>
      <c r="N3399" s="336"/>
      <c r="S3399" s="336"/>
      <c r="V3399" s="336"/>
      <c r="W3399" s="336"/>
      <c r="X3399" s="336"/>
      <c r="Y3399" s="336"/>
      <c r="Z3399" s="336"/>
      <c r="AA3399" s="336"/>
      <c r="AB3399" s="336"/>
      <c r="AC3399" s="336"/>
    </row>
    <row r="3400" spans="4:29">
      <c r="D3400" s="336"/>
      <c r="G3400" s="336"/>
      <c r="H3400" s="336"/>
      <c r="I3400" s="336"/>
      <c r="J3400" s="336"/>
      <c r="K3400" s="336"/>
      <c r="L3400" s="336"/>
      <c r="M3400" s="336"/>
      <c r="N3400" s="336"/>
      <c r="S3400" s="336"/>
      <c r="V3400" s="336"/>
      <c r="W3400" s="336"/>
      <c r="X3400" s="336"/>
      <c r="Y3400" s="336"/>
      <c r="Z3400" s="336"/>
      <c r="AA3400" s="336"/>
      <c r="AB3400" s="336"/>
      <c r="AC3400" s="336"/>
    </row>
    <row r="3401" spans="4:29">
      <c r="D3401" s="336"/>
      <c r="G3401" s="336"/>
      <c r="H3401" s="336"/>
      <c r="I3401" s="336"/>
      <c r="J3401" s="336"/>
      <c r="K3401" s="336"/>
      <c r="L3401" s="336"/>
      <c r="M3401" s="336"/>
      <c r="N3401" s="336"/>
      <c r="S3401" s="336"/>
      <c r="V3401" s="336"/>
      <c r="W3401" s="336"/>
      <c r="X3401" s="336"/>
      <c r="Y3401" s="336"/>
      <c r="Z3401" s="336"/>
      <c r="AA3401" s="336"/>
      <c r="AB3401" s="336"/>
      <c r="AC3401" s="336"/>
    </row>
    <row r="3402" spans="4:29">
      <c r="D3402" s="336"/>
      <c r="G3402" s="336"/>
      <c r="H3402" s="336"/>
      <c r="I3402" s="336"/>
      <c r="J3402" s="336"/>
      <c r="K3402" s="336"/>
      <c r="L3402" s="336"/>
      <c r="M3402" s="336"/>
      <c r="N3402" s="336"/>
      <c r="S3402" s="336"/>
      <c r="V3402" s="336"/>
      <c r="W3402" s="336"/>
      <c r="X3402" s="336"/>
      <c r="Y3402" s="336"/>
      <c r="Z3402" s="336"/>
      <c r="AA3402" s="336"/>
      <c r="AB3402" s="336"/>
      <c r="AC3402" s="336"/>
    </row>
    <row r="3403" spans="4:29">
      <c r="D3403" s="336"/>
      <c r="G3403" s="336"/>
      <c r="H3403" s="336"/>
      <c r="I3403" s="336"/>
      <c r="J3403" s="336"/>
      <c r="K3403" s="336"/>
      <c r="L3403" s="336"/>
      <c r="M3403" s="336"/>
      <c r="N3403" s="336"/>
      <c r="S3403" s="336"/>
      <c r="V3403" s="336"/>
      <c r="W3403" s="336"/>
      <c r="X3403" s="336"/>
      <c r="Y3403" s="336"/>
      <c r="Z3403" s="336"/>
      <c r="AA3403" s="336"/>
      <c r="AB3403" s="336"/>
      <c r="AC3403" s="336"/>
    </row>
    <row r="3404" spans="4:29">
      <c r="D3404" s="336"/>
      <c r="G3404" s="336"/>
      <c r="H3404" s="336"/>
      <c r="I3404" s="336"/>
      <c r="J3404" s="336"/>
      <c r="K3404" s="336"/>
      <c r="L3404" s="336"/>
      <c r="M3404" s="336"/>
      <c r="N3404" s="336"/>
      <c r="S3404" s="336"/>
      <c r="V3404" s="336"/>
      <c r="W3404" s="336"/>
      <c r="X3404" s="336"/>
      <c r="Y3404" s="336"/>
      <c r="Z3404" s="336"/>
      <c r="AA3404" s="336"/>
      <c r="AB3404" s="336"/>
      <c r="AC3404" s="336"/>
    </row>
    <row r="3405" spans="4:29">
      <c r="D3405" s="336"/>
      <c r="G3405" s="336"/>
      <c r="H3405" s="336"/>
      <c r="I3405" s="336"/>
      <c r="J3405" s="336"/>
      <c r="K3405" s="336"/>
      <c r="L3405" s="336"/>
      <c r="M3405" s="336"/>
      <c r="N3405" s="336"/>
      <c r="S3405" s="336"/>
      <c r="V3405" s="336"/>
      <c r="W3405" s="336"/>
      <c r="X3405" s="336"/>
      <c r="Y3405" s="336"/>
      <c r="Z3405" s="336"/>
      <c r="AA3405" s="336"/>
      <c r="AB3405" s="336"/>
      <c r="AC3405" s="336"/>
    </row>
    <row r="3406" spans="4:29">
      <c r="D3406" s="336"/>
      <c r="G3406" s="336"/>
      <c r="H3406" s="336"/>
      <c r="I3406" s="336"/>
      <c r="J3406" s="336"/>
      <c r="K3406" s="336"/>
      <c r="L3406" s="336"/>
      <c r="M3406" s="336"/>
      <c r="N3406" s="336"/>
      <c r="S3406" s="336"/>
      <c r="V3406" s="336"/>
      <c r="W3406" s="336"/>
      <c r="X3406" s="336"/>
      <c r="Y3406" s="336"/>
      <c r="Z3406" s="336"/>
      <c r="AA3406" s="336"/>
      <c r="AB3406" s="336"/>
      <c r="AC3406" s="336"/>
    </row>
    <row r="3407" spans="4:29">
      <c r="D3407" s="336"/>
      <c r="G3407" s="336"/>
      <c r="H3407" s="336"/>
      <c r="I3407" s="336"/>
      <c r="J3407" s="336"/>
      <c r="K3407" s="336"/>
      <c r="L3407" s="336"/>
      <c r="M3407" s="336"/>
      <c r="N3407" s="336"/>
      <c r="S3407" s="336"/>
      <c r="V3407" s="336"/>
      <c r="W3407" s="336"/>
      <c r="X3407" s="336"/>
      <c r="Y3407" s="336"/>
      <c r="Z3407" s="336"/>
      <c r="AA3407" s="336"/>
      <c r="AB3407" s="336"/>
      <c r="AC3407" s="336"/>
    </row>
    <row r="3408" spans="4:29">
      <c r="D3408" s="336"/>
      <c r="G3408" s="336"/>
      <c r="H3408" s="336"/>
      <c r="I3408" s="336"/>
      <c r="J3408" s="336"/>
      <c r="K3408" s="336"/>
      <c r="L3408" s="336"/>
      <c r="M3408" s="336"/>
      <c r="N3408" s="336"/>
      <c r="S3408" s="336"/>
      <c r="V3408" s="336"/>
      <c r="W3408" s="336"/>
      <c r="X3408" s="336"/>
      <c r="Y3408" s="336"/>
      <c r="Z3408" s="336"/>
      <c r="AA3408" s="336"/>
      <c r="AB3408" s="336"/>
      <c r="AC3408" s="336"/>
    </row>
    <row r="3409" spans="4:29">
      <c r="D3409" s="336"/>
      <c r="G3409" s="336"/>
      <c r="H3409" s="336"/>
      <c r="I3409" s="336"/>
      <c r="J3409" s="336"/>
      <c r="K3409" s="336"/>
      <c r="L3409" s="336"/>
      <c r="M3409" s="336"/>
      <c r="N3409" s="336"/>
      <c r="S3409" s="336"/>
      <c r="V3409" s="336"/>
      <c r="W3409" s="336"/>
      <c r="X3409" s="336"/>
      <c r="Y3409" s="336"/>
      <c r="Z3409" s="336"/>
      <c r="AA3409" s="336"/>
      <c r="AB3409" s="336"/>
      <c r="AC3409" s="336"/>
    </row>
    <row r="3410" spans="4:29">
      <c r="D3410" s="336"/>
      <c r="G3410" s="336"/>
      <c r="H3410" s="336"/>
      <c r="I3410" s="336"/>
      <c r="J3410" s="336"/>
      <c r="K3410" s="336"/>
      <c r="L3410" s="336"/>
      <c r="M3410" s="336"/>
      <c r="N3410" s="336"/>
      <c r="S3410" s="336"/>
      <c r="V3410" s="336"/>
      <c r="W3410" s="336"/>
      <c r="X3410" s="336"/>
      <c r="Y3410" s="336"/>
      <c r="Z3410" s="336"/>
      <c r="AA3410" s="336"/>
      <c r="AB3410" s="336"/>
      <c r="AC3410" s="336"/>
    </row>
    <row r="3411" spans="4:29">
      <c r="D3411" s="336"/>
      <c r="G3411" s="336"/>
      <c r="H3411" s="336"/>
      <c r="I3411" s="336"/>
      <c r="J3411" s="336"/>
      <c r="K3411" s="336"/>
      <c r="L3411" s="336"/>
      <c r="M3411" s="336"/>
      <c r="N3411" s="336"/>
      <c r="S3411" s="336"/>
      <c r="V3411" s="336"/>
      <c r="W3411" s="336"/>
      <c r="X3411" s="336"/>
      <c r="Y3411" s="336"/>
      <c r="Z3411" s="336"/>
      <c r="AA3411" s="336"/>
      <c r="AB3411" s="336"/>
      <c r="AC3411" s="336"/>
    </row>
    <row r="3412" spans="4:29">
      <c r="D3412" s="336"/>
      <c r="G3412" s="336"/>
      <c r="H3412" s="336"/>
      <c r="I3412" s="336"/>
      <c r="J3412" s="336"/>
      <c r="K3412" s="336"/>
      <c r="L3412" s="336"/>
      <c r="M3412" s="336"/>
      <c r="N3412" s="336"/>
      <c r="S3412" s="336"/>
      <c r="V3412" s="336"/>
      <c r="W3412" s="336"/>
      <c r="X3412" s="336"/>
      <c r="Y3412" s="336"/>
      <c r="Z3412" s="336"/>
      <c r="AA3412" s="336"/>
      <c r="AB3412" s="336"/>
      <c r="AC3412" s="336"/>
    </row>
    <row r="3413" spans="4:29">
      <c r="D3413" s="336"/>
      <c r="G3413" s="336"/>
      <c r="H3413" s="336"/>
      <c r="I3413" s="336"/>
      <c r="J3413" s="336"/>
      <c r="K3413" s="336"/>
      <c r="L3413" s="336"/>
      <c r="M3413" s="336"/>
      <c r="N3413" s="336"/>
      <c r="S3413" s="336"/>
      <c r="V3413" s="336"/>
      <c r="W3413" s="336"/>
      <c r="X3413" s="336"/>
      <c r="Y3413" s="336"/>
      <c r="Z3413" s="336"/>
      <c r="AA3413" s="336"/>
      <c r="AB3413" s="336"/>
      <c r="AC3413" s="336"/>
    </row>
    <row r="3414" spans="4:29">
      <c r="D3414" s="336"/>
      <c r="G3414" s="336"/>
      <c r="H3414" s="336"/>
      <c r="I3414" s="336"/>
      <c r="J3414" s="336"/>
      <c r="K3414" s="336"/>
      <c r="L3414" s="336"/>
      <c r="M3414" s="336"/>
      <c r="N3414" s="336"/>
      <c r="S3414" s="336"/>
      <c r="V3414" s="336"/>
      <c r="W3414" s="336"/>
      <c r="X3414" s="336"/>
      <c r="Y3414" s="336"/>
      <c r="Z3414" s="336"/>
      <c r="AA3414" s="336"/>
      <c r="AB3414" s="336"/>
      <c r="AC3414" s="336"/>
    </row>
    <row r="3415" spans="4:29">
      <c r="D3415" s="336"/>
      <c r="G3415" s="336"/>
      <c r="H3415" s="336"/>
      <c r="I3415" s="336"/>
      <c r="J3415" s="336"/>
      <c r="K3415" s="336"/>
      <c r="L3415" s="336"/>
      <c r="M3415" s="336"/>
      <c r="N3415" s="336"/>
      <c r="S3415" s="336"/>
      <c r="V3415" s="336"/>
      <c r="W3415" s="336"/>
      <c r="X3415" s="336"/>
      <c r="Y3415" s="336"/>
      <c r="Z3415" s="336"/>
      <c r="AA3415" s="336"/>
      <c r="AB3415" s="336"/>
      <c r="AC3415" s="336"/>
    </row>
    <row r="3416" spans="4:29">
      <c r="D3416" s="336"/>
      <c r="G3416" s="336"/>
      <c r="H3416" s="336"/>
      <c r="I3416" s="336"/>
      <c r="J3416" s="336"/>
      <c r="K3416" s="336"/>
      <c r="L3416" s="336"/>
      <c r="M3416" s="336"/>
      <c r="N3416" s="336"/>
      <c r="S3416" s="336"/>
      <c r="V3416" s="336"/>
      <c r="W3416" s="336"/>
      <c r="X3416" s="336"/>
      <c r="Y3416" s="336"/>
      <c r="Z3416" s="336"/>
      <c r="AA3416" s="336"/>
      <c r="AB3416" s="336"/>
      <c r="AC3416" s="336"/>
    </row>
    <row r="3417" spans="4:29">
      <c r="D3417" s="336"/>
      <c r="G3417" s="336"/>
      <c r="H3417" s="336"/>
      <c r="I3417" s="336"/>
      <c r="J3417" s="336"/>
      <c r="K3417" s="336"/>
      <c r="L3417" s="336"/>
      <c r="M3417" s="336"/>
      <c r="N3417" s="336"/>
      <c r="S3417" s="336"/>
      <c r="V3417" s="336"/>
      <c r="W3417" s="336"/>
      <c r="X3417" s="336"/>
      <c r="Y3417" s="336"/>
      <c r="Z3417" s="336"/>
      <c r="AA3417" s="336"/>
      <c r="AB3417" s="336"/>
      <c r="AC3417" s="336"/>
    </row>
    <row r="3418" spans="4:29">
      <c r="D3418" s="336"/>
      <c r="G3418" s="336"/>
      <c r="H3418" s="336"/>
      <c r="I3418" s="336"/>
      <c r="J3418" s="336"/>
      <c r="K3418" s="336"/>
      <c r="L3418" s="336"/>
      <c r="M3418" s="336"/>
      <c r="N3418" s="336"/>
      <c r="S3418" s="336"/>
      <c r="V3418" s="336"/>
      <c r="W3418" s="336"/>
      <c r="X3418" s="336"/>
      <c r="Y3418" s="336"/>
      <c r="Z3418" s="336"/>
      <c r="AA3418" s="336"/>
      <c r="AB3418" s="336"/>
      <c r="AC3418" s="336"/>
    </row>
    <row r="3419" spans="4:29">
      <c r="D3419" s="336"/>
      <c r="G3419" s="336"/>
      <c r="H3419" s="336"/>
      <c r="I3419" s="336"/>
      <c r="J3419" s="336"/>
      <c r="K3419" s="336"/>
      <c r="L3419" s="336"/>
      <c r="M3419" s="336"/>
      <c r="N3419" s="336"/>
      <c r="S3419" s="336"/>
      <c r="V3419" s="336"/>
      <c r="W3419" s="336"/>
      <c r="X3419" s="336"/>
      <c r="Y3419" s="336"/>
      <c r="Z3419" s="336"/>
      <c r="AA3419" s="336"/>
      <c r="AB3419" s="336"/>
      <c r="AC3419" s="336"/>
    </row>
    <row r="3420" spans="4:29">
      <c r="D3420" s="336"/>
      <c r="G3420" s="336"/>
      <c r="H3420" s="336"/>
      <c r="I3420" s="336"/>
      <c r="J3420" s="336"/>
      <c r="K3420" s="336"/>
      <c r="L3420" s="336"/>
      <c r="M3420" s="336"/>
      <c r="N3420" s="336"/>
      <c r="S3420" s="336"/>
      <c r="V3420" s="336"/>
      <c r="W3420" s="336"/>
      <c r="X3420" s="336"/>
      <c r="Y3420" s="336"/>
      <c r="Z3420" s="336"/>
      <c r="AA3420" s="336"/>
      <c r="AB3420" s="336"/>
      <c r="AC3420" s="336"/>
    </row>
    <row r="3421" spans="4:29">
      <c r="D3421" s="336"/>
      <c r="G3421" s="336"/>
      <c r="H3421" s="336"/>
      <c r="I3421" s="336"/>
      <c r="J3421" s="336"/>
      <c r="K3421" s="336"/>
      <c r="L3421" s="336"/>
      <c r="M3421" s="336"/>
      <c r="N3421" s="336"/>
      <c r="S3421" s="336"/>
      <c r="V3421" s="336"/>
      <c r="W3421" s="336"/>
      <c r="X3421" s="336"/>
      <c r="Y3421" s="336"/>
      <c r="Z3421" s="336"/>
      <c r="AA3421" s="336"/>
      <c r="AB3421" s="336"/>
      <c r="AC3421" s="336"/>
    </row>
    <row r="3422" spans="4:29">
      <c r="D3422" s="336"/>
      <c r="G3422" s="336"/>
      <c r="H3422" s="336"/>
      <c r="I3422" s="336"/>
      <c r="J3422" s="336"/>
      <c r="K3422" s="336"/>
      <c r="L3422" s="336"/>
      <c r="M3422" s="336"/>
      <c r="N3422" s="336"/>
      <c r="S3422" s="336"/>
      <c r="V3422" s="336"/>
      <c r="W3422" s="336"/>
      <c r="X3422" s="336"/>
      <c r="Y3422" s="336"/>
      <c r="Z3422" s="336"/>
      <c r="AA3422" s="336"/>
      <c r="AB3422" s="336"/>
      <c r="AC3422" s="336"/>
    </row>
    <row r="3423" spans="4:29">
      <c r="D3423" s="336"/>
      <c r="G3423" s="336"/>
      <c r="H3423" s="336"/>
      <c r="I3423" s="336"/>
      <c r="J3423" s="336"/>
      <c r="K3423" s="336"/>
      <c r="L3423" s="336"/>
      <c r="M3423" s="336"/>
      <c r="N3423" s="336"/>
      <c r="S3423" s="336"/>
      <c r="V3423" s="336"/>
      <c r="W3423" s="336"/>
      <c r="X3423" s="336"/>
      <c r="Y3423" s="336"/>
      <c r="Z3423" s="336"/>
      <c r="AA3423" s="336"/>
      <c r="AB3423" s="336"/>
      <c r="AC3423" s="336"/>
    </row>
    <row r="3424" spans="4:29">
      <c r="D3424" s="336"/>
      <c r="G3424" s="336"/>
      <c r="H3424" s="336"/>
      <c r="I3424" s="336"/>
      <c r="J3424" s="336"/>
      <c r="K3424" s="336"/>
      <c r="L3424" s="336"/>
      <c r="M3424" s="336"/>
      <c r="N3424" s="336"/>
      <c r="S3424" s="336"/>
      <c r="V3424" s="336"/>
      <c r="W3424" s="336"/>
      <c r="X3424" s="336"/>
      <c r="Y3424" s="336"/>
      <c r="Z3424" s="336"/>
      <c r="AA3424" s="336"/>
      <c r="AB3424" s="336"/>
      <c r="AC3424" s="336"/>
    </row>
    <row r="3425" spans="4:29">
      <c r="D3425" s="336"/>
      <c r="G3425" s="336"/>
      <c r="H3425" s="336"/>
      <c r="I3425" s="336"/>
      <c r="J3425" s="336"/>
      <c r="K3425" s="336"/>
      <c r="L3425" s="336"/>
      <c r="M3425" s="336"/>
      <c r="N3425" s="336"/>
      <c r="S3425" s="336"/>
      <c r="V3425" s="336"/>
      <c r="W3425" s="336"/>
      <c r="X3425" s="336"/>
      <c r="Y3425" s="336"/>
      <c r="Z3425" s="336"/>
      <c r="AA3425" s="336"/>
      <c r="AB3425" s="336"/>
      <c r="AC3425" s="336"/>
    </row>
    <row r="3426" spans="4:29">
      <c r="D3426" s="336"/>
      <c r="G3426" s="336"/>
      <c r="H3426" s="336"/>
      <c r="I3426" s="336"/>
      <c r="J3426" s="336"/>
      <c r="K3426" s="336"/>
      <c r="L3426" s="336"/>
      <c r="M3426" s="336"/>
      <c r="N3426" s="336"/>
      <c r="S3426" s="336"/>
      <c r="V3426" s="336"/>
      <c r="W3426" s="336"/>
      <c r="X3426" s="336"/>
      <c r="Y3426" s="336"/>
      <c r="Z3426" s="336"/>
      <c r="AA3426" s="336"/>
      <c r="AB3426" s="336"/>
      <c r="AC3426" s="336"/>
    </row>
    <row r="3427" spans="4:29">
      <c r="D3427" s="336"/>
      <c r="G3427" s="336"/>
      <c r="H3427" s="336"/>
      <c r="I3427" s="336"/>
      <c r="J3427" s="336"/>
      <c r="K3427" s="336"/>
      <c r="L3427" s="336"/>
      <c r="M3427" s="336"/>
      <c r="N3427" s="336"/>
      <c r="S3427" s="336"/>
      <c r="V3427" s="336"/>
      <c r="W3427" s="336"/>
      <c r="X3427" s="336"/>
      <c r="Y3427" s="336"/>
      <c r="Z3427" s="336"/>
      <c r="AA3427" s="336"/>
      <c r="AB3427" s="336"/>
      <c r="AC3427" s="336"/>
    </row>
    <row r="3428" spans="4:29">
      <c r="D3428" s="336"/>
      <c r="G3428" s="336"/>
      <c r="H3428" s="336"/>
      <c r="I3428" s="336"/>
      <c r="J3428" s="336"/>
      <c r="K3428" s="336"/>
      <c r="L3428" s="336"/>
      <c r="M3428" s="336"/>
      <c r="N3428" s="336"/>
      <c r="S3428" s="336"/>
      <c r="V3428" s="336"/>
      <c r="W3428" s="336"/>
      <c r="X3428" s="336"/>
      <c r="Y3428" s="336"/>
      <c r="Z3428" s="336"/>
      <c r="AA3428" s="336"/>
      <c r="AB3428" s="336"/>
      <c r="AC3428" s="336"/>
    </row>
    <row r="3429" spans="4:29">
      <c r="D3429" s="336"/>
      <c r="G3429" s="336"/>
      <c r="H3429" s="336"/>
      <c r="I3429" s="336"/>
      <c r="J3429" s="336"/>
      <c r="K3429" s="336"/>
      <c r="L3429" s="336"/>
      <c r="M3429" s="336"/>
      <c r="N3429" s="336"/>
      <c r="S3429" s="336"/>
      <c r="V3429" s="336"/>
      <c r="W3429" s="336"/>
      <c r="X3429" s="336"/>
      <c r="Y3429" s="336"/>
      <c r="Z3429" s="336"/>
      <c r="AA3429" s="336"/>
      <c r="AB3429" s="336"/>
      <c r="AC3429" s="336"/>
    </row>
    <row r="3430" spans="4:29">
      <c r="D3430" s="336"/>
      <c r="G3430" s="336"/>
      <c r="H3430" s="336"/>
      <c r="I3430" s="336"/>
      <c r="J3430" s="336"/>
      <c r="K3430" s="336"/>
      <c r="L3430" s="336"/>
      <c r="M3430" s="336"/>
      <c r="N3430" s="336"/>
      <c r="S3430" s="336"/>
      <c r="V3430" s="336"/>
      <c r="W3430" s="336"/>
      <c r="X3430" s="336"/>
      <c r="Y3430" s="336"/>
      <c r="Z3430" s="336"/>
      <c r="AA3430" s="336"/>
      <c r="AB3430" s="336"/>
      <c r="AC3430" s="336"/>
    </row>
    <row r="3431" spans="4:29">
      <c r="D3431" s="336"/>
      <c r="G3431" s="336"/>
      <c r="H3431" s="336"/>
      <c r="I3431" s="336"/>
      <c r="J3431" s="336"/>
      <c r="K3431" s="336"/>
      <c r="L3431" s="336"/>
      <c r="M3431" s="336"/>
      <c r="N3431" s="336"/>
      <c r="S3431" s="336"/>
      <c r="V3431" s="336"/>
      <c r="W3431" s="336"/>
      <c r="X3431" s="336"/>
      <c r="Y3431" s="336"/>
      <c r="Z3431" s="336"/>
      <c r="AA3431" s="336"/>
      <c r="AB3431" s="336"/>
      <c r="AC3431" s="336"/>
    </row>
    <row r="3432" spans="4:29">
      <c r="D3432" s="336"/>
      <c r="G3432" s="336"/>
      <c r="H3432" s="336"/>
      <c r="I3432" s="336"/>
      <c r="J3432" s="336"/>
      <c r="K3432" s="336"/>
      <c r="L3432" s="336"/>
      <c r="M3432" s="336"/>
      <c r="N3432" s="336"/>
      <c r="S3432" s="336"/>
      <c r="V3432" s="336"/>
      <c r="W3432" s="336"/>
      <c r="X3432" s="336"/>
      <c r="Y3432" s="336"/>
      <c r="Z3432" s="336"/>
      <c r="AA3432" s="336"/>
      <c r="AB3432" s="336"/>
      <c r="AC3432" s="336"/>
    </row>
    <row r="3433" spans="4:29">
      <c r="D3433" s="336"/>
      <c r="G3433" s="336"/>
      <c r="H3433" s="336"/>
      <c r="I3433" s="336"/>
      <c r="J3433" s="336"/>
      <c r="K3433" s="336"/>
      <c r="L3433" s="336"/>
      <c r="M3433" s="336"/>
      <c r="N3433" s="336"/>
      <c r="S3433" s="336"/>
      <c r="V3433" s="336"/>
      <c r="W3433" s="336"/>
      <c r="X3433" s="336"/>
      <c r="Y3433" s="336"/>
      <c r="Z3433" s="336"/>
      <c r="AA3433" s="336"/>
      <c r="AB3433" s="336"/>
      <c r="AC3433" s="336"/>
    </row>
    <row r="3434" spans="4:29">
      <c r="D3434" s="336"/>
      <c r="G3434" s="336"/>
      <c r="H3434" s="336"/>
      <c r="I3434" s="336"/>
      <c r="J3434" s="336"/>
      <c r="K3434" s="336"/>
      <c r="L3434" s="336"/>
      <c r="M3434" s="336"/>
      <c r="N3434" s="336"/>
      <c r="S3434" s="336"/>
      <c r="V3434" s="336"/>
      <c r="W3434" s="336"/>
      <c r="X3434" s="336"/>
      <c r="Y3434" s="336"/>
      <c r="Z3434" s="336"/>
      <c r="AA3434" s="336"/>
      <c r="AB3434" s="336"/>
      <c r="AC3434" s="336"/>
    </row>
    <row r="3435" spans="4:29">
      <c r="D3435" s="336"/>
      <c r="G3435" s="336"/>
      <c r="H3435" s="336"/>
      <c r="I3435" s="336"/>
      <c r="J3435" s="336"/>
      <c r="K3435" s="336"/>
      <c r="L3435" s="336"/>
      <c r="M3435" s="336"/>
      <c r="N3435" s="336"/>
      <c r="S3435" s="336"/>
      <c r="V3435" s="336"/>
      <c r="W3435" s="336"/>
      <c r="X3435" s="336"/>
      <c r="Y3435" s="336"/>
      <c r="Z3435" s="336"/>
      <c r="AA3435" s="336"/>
      <c r="AB3435" s="336"/>
      <c r="AC3435" s="336"/>
    </row>
    <row r="3436" spans="4:29">
      <c r="D3436" s="336"/>
      <c r="G3436" s="336"/>
      <c r="H3436" s="336"/>
      <c r="I3436" s="336"/>
      <c r="J3436" s="336"/>
      <c r="K3436" s="336"/>
      <c r="L3436" s="336"/>
      <c r="M3436" s="336"/>
      <c r="N3436" s="336"/>
      <c r="S3436" s="336"/>
      <c r="V3436" s="336"/>
      <c r="W3436" s="336"/>
      <c r="X3436" s="336"/>
      <c r="Y3436" s="336"/>
      <c r="Z3436" s="336"/>
      <c r="AA3436" s="336"/>
      <c r="AB3436" s="336"/>
      <c r="AC3436" s="336"/>
    </row>
    <row r="3437" spans="4:29">
      <c r="D3437" s="336"/>
      <c r="G3437" s="336"/>
      <c r="H3437" s="336"/>
      <c r="I3437" s="336"/>
      <c r="J3437" s="336"/>
      <c r="K3437" s="336"/>
      <c r="L3437" s="336"/>
      <c r="M3437" s="336"/>
      <c r="N3437" s="336"/>
      <c r="S3437" s="336"/>
      <c r="V3437" s="336"/>
      <c r="W3437" s="336"/>
      <c r="X3437" s="336"/>
      <c r="Y3437" s="336"/>
      <c r="Z3437" s="336"/>
      <c r="AA3437" s="336"/>
      <c r="AB3437" s="336"/>
      <c r="AC3437" s="336"/>
    </row>
    <row r="3438" spans="4:29">
      <c r="D3438" s="336"/>
      <c r="G3438" s="336"/>
      <c r="H3438" s="336"/>
      <c r="I3438" s="336"/>
      <c r="J3438" s="336"/>
      <c r="K3438" s="336"/>
      <c r="L3438" s="336"/>
      <c r="M3438" s="336"/>
      <c r="N3438" s="336"/>
      <c r="S3438" s="336"/>
      <c r="V3438" s="336"/>
      <c r="W3438" s="336"/>
      <c r="X3438" s="336"/>
      <c r="Y3438" s="336"/>
      <c r="Z3438" s="336"/>
      <c r="AA3438" s="336"/>
      <c r="AB3438" s="336"/>
      <c r="AC3438" s="336"/>
    </row>
    <row r="3439" spans="4:29">
      <c r="D3439" s="336"/>
      <c r="G3439" s="336"/>
      <c r="H3439" s="336"/>
      <c r="I3439" s="336"/>
      <c r="J3439" s="336"/>
      <c r="K3439" s="336"/>
      <c r="L3439" s="336"/>
      <c r="M3439" s="336"/>
      <c r="N3439" s="336"/>
      <c r="S3439" s="336"/>
      <c r="V3439" s="336"/>
      <c r="W3439" s="336"/>
      <c r="X3439" s="336"/>
      <c r="Y3439" s="336"/>
      <c r="Z3439" s="336"/>
      <c r="AA3439" s="336"/>
      <c r="AB3439" s="336"/>
      <c r="AC3439" s="336"/>
    </row>
    <row r="3440" spans="4:29">
      <c r="D3440" s="336"/>
      <c r="G3440" s="336"/>
      <c r="H3440" s="336"/>
      <c r="I3440" s="336"/>
      <c r="J3440" s="336"/>
      <c r="K3440" s="336"/>
      <c r="L3440" s="336"/>
      <c r="M3440" s="336"/>
      <c r="N3440" s="336"/>
      <c r="S3440" s="336"/>
      <c r="V3440" s="336"/>
      <c r="W3440" s="336"/>
      <c r="X3440" s="336"/>
      <c r="Y3440" s="336"/>
      <c r="Z3440" s="336"/>
      <c r="AA3440" s="336"/>
      <c r="AB3440" s="336"/>
      <c r="AC3440" s="336"/>
    </row>
    <row r="3441" spans="4:29">
      <c r="D3441" s="336"/>
      <c r="G3441" s="336"/>
      <c r="H3441" s="336"/>
      <c r="I3441" s="336"/>
      <c r="J3441" s="336"/>
      <c r="K3441" s="336"/>
      <c r="L3441" s="336"/>
      <c r="M3441" s="336"/>
      <c r="N3441" s="336"/>
      <c r="S3441" s="336"/>
      <c r="V3441" s="336"/>
      <c r="W3441" s="336"/>
      <c r="X3441" s="336"/>
      <c r="Y3441" s="336"/>
      <c r="Z3441" s="336"/>
      <c r="AA3441" s="336"/>
      <c r="AB3441" s="336"/>
      <c r="AC3441" s="336"/>
    </row>
    <row r="3442" spans="4:29">
      <c r="D3442" s="336"/>
      <c r="G3442" s="336"/>
      <c r="H3442" s="336"/>
      <c r="I3442" s="336"/>
      <c r="J3442" s="336"/>
      <c r="K3442" s="336"/>
      <c r="L3442" s="336"/>
      <c r="M3442" s="336"/>
      <c r="N3442" s="336"/>
      <c r="S3442" s="336"/>
      <c r="V3442" s="336"/>
      <c r="W3442" s="336"/>
      <c r="X3442" s="336"/>
      <c r="Y3442" s="336"/>
      <c r="Z3442" s="336"/>
      <c r="AA3442" s="336"/>
      <c r="AB3442" s="336"/>
      <c r="AC3442" s="336"/>
    </row>
    <row r="3443" spans="4:29">
      <c r="D3443" s="336"/>
      <c r="G3443" s="336"/>
      <c r="H3443" s="336"/>
      <c r="I3443" s="336"/>
      <c r="J3443" s="336"/>
      <c r="K3443" s="336"/>
      <c r="L3443" s="336"/>
      <c r="M3443" s="336"/>
      <c r="N3443" s="336"/>
      <c r="S3443" s="336"/>
      <c r="V3443" s="336"/>
      <c r="W3443" s="336"/>
      <c r="X3443" s="336"/>
      <c r="Y3443" s="336"/>
      <c r="Z3443" s="336"/>
      <c r="AA3443" s="336"/>
      <c r="AB3443" s="336"/>
      <c r="AC3443" s="336"/>
    </row>
    <row r="3444" spans="4:29">
      <c r="D3444" s="336"/>
      <c r="G3444" s="336"/>
      <c r="H3444" s="336"/>
      <c r="I3444" s="336"/>
      <c r="J3444" s="336"/>
      <c r="K3444" s="336"/>
      <c r="L3444" s="336"/>
      <c r="M3444" s="336"/>
      <c r="N3444" s="336"/>
      <c r="S3444" s="336"/>
      <c r="V3444" s="336"/>
      <c r="W3444" s="336"/>
      <c r="X3444" s="336"/>
      <c r="Y3444" s="336"/>
      <c r="Z3444" s="336"/>
      <c r="AA3444" s="336"/>
      <c r="AB3444" s="336"/>
      <c r="AC3444" s="336"/>
    </row>
    <row r="3445" spans="4:29">
      <c r="D3445" s="336"/>
      <c r="G3445" s="336"/>
      <c r="H3445" s="336"/>
      <c r="I3445" s="336"/>
      <c r="J3445" s="336"/>
      <c r="K3445" s="336"/>
      <c r="L3445" s="336"/>
      <c r="M3445" s="336"/>
      <c r="N3445" s="336"/>
      <c r="S3445" s="336"/>
      <c r="V3445" s="336"/>
      <c r="W3445" s="336"/>
      <c r="X3445" s="336"/>
      <c r="Y3445" s="336"/>
      <c r="Z3445" s="336"/>
      <c r="AA3445" s="336"/>
      <c r="AB3445" s="336"/>
      <c r="AC3445" s="336"/>
    </row>
    <row r="3446" spans="4:29">
      <c r="D3446" s="336"/>
      <c r="G3446" s="336"/>
      <c r="H3446" s="336"/>
      <c r="I3446" s="336"/>
      <c r="J3446" s="336"/>
      <c r="K3446" s="336"/>
      <c r="L3446" s="336"/>
      <c r="M3446" s="336"/>
      <c r="N3446" s="336"/>
      <c r="S3446" s="336"/>
      <c r="V3446" s="336"/>
      <c r="W3446" s="336"/>
      <c r="X3446" s="336"/>
      <c r="Y3446" s="336"/>
      <c r="Z3446" s="336"/>
      <c r="AA3446" s="336"/>
      <c r="AB3446" s="336"/>
      <c r="AC3446" s="336"/>
    </row>
    <row r="3447" spans="4:29">
      <c r="D3447" s="336"/>
      <c r="G3447" s="336"/>
      <c r="H3447" s="336"/>
      <c r="I3447" s="336"/>
      <c r="J3447" s="336"/>
      <c r="K3447" s="336"/>
      <c r="L3447" s="336"/>
      <c r="M3447" s="336"/>
      <c r="N3447" s="336"/>
      <c r="S3447" s="336"/>
      <c r="V3447" s="336"/>
      <c r="W3447" s="336"/>
      <c r="X3447" s="336"/>
      <c r="Y3447" s="336"/>
      <c r="Z3447" s="336"/>
      <c r="AA3447" s="336"/>
      <c r="AB3447" s="336"/>
      <c r="AC3447" s="336"/>
    </row>
    <row r="3448" spans="4:29">
      <c r="D3448" s="336"/>
      <c r="G3448" s="336"/>
      <c r="H3448" s="336"/>
      <c r="I3448" s="336"/>
      <c r="J3448" s="336"/>
      <c r="K3448" s="336"/>
      <c r="L3448" s="336"/>
      <c r="M3448" s="336"/>
      <c r="N3448" s="336"/>
      <c r="S3448" s="336"/>
      <c r="V3448" s="336"/>
      <c r="W3448" s="336"/>
      <c r="X3448" s="336"/>
      <c r="Y3448" s="336"/>
      <c r="Z3448" s="336"/>
      <c r="AA3448" s="336"/>
      <c r="AB3448" s="336"/>
      <c r="AC3448" s="336"/>
    </row>
    <row r="3449" spans="4:29">
      <c r="D3449" s="336"/>
      <c r="G3449" s="336"/>
      <c r="H3449" s="336"/>
      <c r="I3449" s="336"/>
      <c r="J3449" s="336"/>
      <c r="K3449" s="336"/>
      <c r="L3449" s="336"/>
      <c r="M3449" s="336"/>
      <c r="N3449" s="336"/>
      <c r="S3449" s="336"/>
      <c r="V3449" s="336"/>
      <c r="W3449" s="336"/>
      <c r="X3449" s="336"/>
      <c r="Y3449" s="336"/>
      <c r="Z3449" s="336"/>
      <c r="AA3449" s="336"/>
      <c r="AB3449" s="336"/>
      <c r="AC3449" s="336"/>
    </row>
    <row r="3450" spans="4:29">
      <c r="D3450" s="336"/>
      <c r="G3450" s="336"/>
      <c r="H3450" s="336"/>
      <c r="I3450" s="336"/>
      <c r="J3450" s="336"/>
      <c r="K3450" s="336"/>
      <c r="L3450" s="336"/>
      <c r="M3450" s="336"/>
      <c r="N3450" s="336"/>
      <c r="S3450" s="336"/>
      <c r="V3450" s="336"/>
      <c r="W3450" s="336"/>
      <c r="X3450" s="336"/>
      <c r="Y3450" s="336"/>
      <c r="Z3450" s="336"/>
      <c r="AA3450" s="336"/>
      <c r="AB3450" s="336"/>
      <c r="AC3450" s="336"/>
    </row>
    <row r="3451" spans="4:29">
      <c r="D3451" s="336"/>
      <c r="G3451" s="336"/>
      <c r="H3451" s="336"/>
      <c r="I3451" s="336"/>
      <c r="J3451" s="336"/>
      <c r="K3451" s="336"/>
      <c r="L3451" s="336"/>
      <c r="M3451" s="336"/>
      <c r="N3451" s="336"/>
      <c r="S3451" s="336"/>
      <c r="V3451" s="336"/>
      <c r="W3451" s="336"/>
      <c r="X3451" s="336"/>
      <c r="Y3451" s="336"/>
      <c r="Z3451" s="336"/>
      <c r="AA3451" s="336"/>
      <c r="AB3451" s="336"/>
      <c r="AC3451" s="336"/>
    </row>
    <row r="3452" spans="4:29">
      <c r="D3452" s="336"/>
      <c r="G3452" s="336"/>
      <c r="H3452" s="336"/>
      <c r="I3452" s="336"/>
      <c r="J3452" s="336"/>
      <c r="K3452" s="336"/>
      <c r="L3452" s="336"/>
      <c r="M3452" s="336"/>
      <c r="N3452" s="336"/>
      <c r="S3452" s="336"/>
      <c r="V3452" s="336"/>
      <c r="W3452" s="336"/>
      <c r="X3452" s="336"/>
      <c r="Y3452" s="336"/>
      <c r="Z3452" s="336"/>
      <c r="AA3452" s="336"/>
      <c r="AB3452" s="336"/>
      <c r="AC3452" s="336"/>
    </row>
    <row r="3453" spans="4:29">
      <c r="D3453" s="336"/>
      <c r="G3453" s="336"/>
      <c r="H3453" s="336"/>
      <c r="I3453" s="336"/>
      <c r="J3453" s="336"/>
      <c r="K3453" s="336"/>
      <c r="L3453" s="336"/>
      <c r="M3453" s="336"/>
      <c r="N3453" s="336"/>
      <c r="S3453" s="336"/>
      <c r="V3453" s="336"/>
      <c r="W3453" s="336"/>
      <c r="X3453" s="336"/>
      <c r="Y3453" s="336"/>
      <c r="Z3453" s="336"/>
      <c r="AA3453" s="336"/>
      <c r="AB3453" s="336"/>
      <c r="AC3453" s="336"/>
    </row>
    <row r="3454" spans="4:29">
      <c r="D3454" s="336"/>
      <c r="G3454" s="336"/>
      <c r="H3454" s="336"/>
      <c r="I3454" s="336"/>
      <c r="J3454" s="336"/>
      <c r="K3454" s="336"/>
      <c r="L3454" s="336"/>
      <c r="M3454" s="336"/>
      <c r="N3454" s="336"/>
      <c r="S3454" s="336"/>
      <c r="V3454" s="336"/>
      <c r="W3454" s="336"/>
      <c r="X3454" s="336"/>
      <c r="Y3454" s="336"/>
      <c r="Z3454" s="336"/>
      <c r="AA3454" s="336"/>
      <c r="AB3454" s="336"/>
      <c r="AC3454" s="336"/>
    </row>
    <row r="3455" spans="4:29">
      <c r="D3455" s="336"/>
      <c r="G3455" s="336"/>
      <c r="H3455" s="336"/>
      <c r="I3455" s="336"/>
      <c r="J3455" s="336"/>
      <c r="K3455" s="336"/>
      <c r="L3455" s="336"/>
      <c r="M3455" s="336"/>
      <c r="N3455" s="336"/>
      <c r="S3455" s="336"/>
      <c r="V3455" s="336"/>
      <c r="W3455" s="336"/>
      <c r="X3455" s="336"/>
      <c r="Y3455" s="336"/>
      <c r="Z3455" s="336"/>
      <c r="AA3455" s="336"/>
      <c r="AB3455" s="336"/>
      <c r="AC3455" s="336"/>
    </row>
    <row r="3456" spans="4:29">
      <c r="D3456" s="336"/>
      <c r="G3456" s="336"/>
      <c r="H3456" s="336"/>
      <c r="I3456" s="336"/>
      <c r="J3456" s="336"/>
      <c r="K3456" s="336"/>
      <c r="L3456" s="336"/>
      <c r="M3456" s="336"/>
      <c r="N3456" s="336"/>
      <c r="S3456" s="336"/>
      <c r="V3456" s="336"/>
      <c r="W3456" s="336"/>
      <c r="X3456" s="336"/>
      <c r="Y3456" s="336"/>
      <c r="Z3456" s="336"/>
      <c r="AA3456" s="336"/>
      <c r="AB3456" s="336"/>
      <c r="AC3456" s="336"/>
    </row>
    <row r="3457" spans="4:29">
      <c r="D3457" s="336"/>
      <c r="G3457" s="336"/>
      <c r="H3457" s="336"/>
      <c r="I3457" s="336"/>
      <c r="J3457" s="336"/>
      <c r="K3457" s="336"/>
      <c r="L3457" s="336"/>
      <c r="M3457" s="336"/>
      <c r="N3457" s="336"/>
      <c r="S3457" s="336"/>
      <c r="V3457" s="336"/>
      <c r="W3457" s="336"/>
      <c r="X3457" s="336"/>
      <c r="Y3457" s="336"/>
      <c r="Z3457" s="336"/>
      <c r="AA3457" s="336"/>
      <c r="AB3457" s="336"/>
      <c r="AC3457" s="336"/>
    </row>
    <row r="3458" spans="4:29">
      <c r="D3458" s="336"/>
      <c r="G3458" s="336"/>
      <c r="H3458" s="336"/>
      <c r="I3458" s="336"/>
      <c r="J3458" s="336"/>
      <c r="K3458" s="336"/>
      <c r="L3458" s="336"/>
      <c r="M3458" s="336"/>
      <c r="N3458" s="336"/>
      <c r="S3458" s="336"/>
      <c r="V3458" s="336"/>
      <c r="W3458" s="336"/>
      <c r="X3458" s="336"/>
      <c r="Y3458" s="336"/>
      <c r="Z3458" s="336"/>
      <c r="AA3458" s="336"/>
      <c r="AB3458" s="336"/>
      <c r="AC3458" s="336"/>
    </row>
    <row r="3459" spans="4:29">
      <c r="D3459" s="336"/>
      <c r="G3459" s="336"/>
      <c r="H3459" s="336"/>
      <c r="I3459" s="336"/>
      <c r="J3459" s="336"/>
      <c r="K3459" s="336"/>
      <c r="L3459" s="336"/>
      <c r="M3459" s="336"/>
      <c r="N3459" s="336"/>
      <c r="S3459" s="336"/>
      <c r="V3459" s="336"/>
      <c r="W3459" s="336"/>
      <c r="X3459" s="336"/>
      <c r="Y3459" s="336"/>
      <c r="Z3459" s="336"/>
      <c r="AA3459" s="336"/>
      <c r="AB3459" s="336"/>
      <c r="AC3459" s="336"/>
    </row>
    <row r="3460" spans="4:29">
      <c r="D3460" s="336"/>
      <c r="G3460" s="336"/>
      <c r="H3460" s="336"/>
      <c r="I3460" s="336"/>
      <c r="J3460" s="336"/>
      <c r="K3460" s="336"/>
      <c r="L3460" s="336"/>
      <c r="M3460" s="336"/>
      <c r="N3460" s="336"/>
      <c r="S3460" s="336"/>
      <c r="V3460" s="336"/>
      <c r="W3460" s="336"/>
      <c r="X3460" s="336"/>
      <c r="Y3460" s="336"/>
      <c r="Z3460" s="336"/>
      <c r="AA3460" s="336"/>
      <c r="AB3460" s="336"/>
      <c r="AC3460" s="336"/>
    </row>
    <row r="3461" spans="4:29">
      <c r="D3461" s="336"/>
      <c r="G3461" s="336"/>
      <c r="H3461" s="336"/>
      <c r="I3461" s="336"/>
      <c r="J3461" s="336"/>
      <c r="K3461" s="336"/>
      <c r="L3461" s="336"/>
      <c r="M3461" s="336"/>
      <c r="N3461" s="336"/>
      <c r="S3461" s="336"/>
      <c r="V3461" s="336"/>
      <c r="W3461" s="336"/>
      <c r="X3461" s="336"/>
      <c r="Y3461" s="336"/>
      <c r="Z3461" s="336"/>
      <c r="AA3461" s="336"/>
      <c r="AB3461" s="336"/>
      <c r="AC3461" s="336"/>
    </row>
    <row r="3462" spans="4:29">
      <c r="D3462" s="336"/>
      <c r="G3462" s="336"/>
      <c r="H3462" s="336"/>
      <c r="I3462" s="336"/>
      <c r="J3462" s="336"/>
      <c r="K3462" s="336"/>
      <c r="L3462" s="336"/>
      <c r="M3462" s="336"/>
      <c r="N3462" s="336"/>
      <c r="S3462" s="336"/>
      <c r="V3462" s="336"/>
      <c r="W3462" s="336"/>
      <c r="X3462" s="336"/>
      <c r="Y3462" s="336"/>
      <c r="Z3462" s="336"/>
      <c r="AA3462" s="336"/>
      <c r="AB3462" s="336"/>
      <c r="AC3462" s="336"/>
    </row>
    <row r="3463" spans="4:29">
      <c r="D3463" s="336"/>
      <c r="G3463" s="336"/>
      <c r="H3463" s="336"/>
      <c r="I3463" s="336"/>
      <c r="J3463" s="336"/>
      <c r="K3463" s="336"/>
      <c r="L3463" s="336"/>
      <c r="M3463" s="336"/>
      <c r="N3463" s="336"/>
      <c r="S3463" s="336"/>
      <c r="V3463" s="336"/>
      <c r="W3463" s="336"/>
      <c r="X3463" s="336"/>
      <c r="Y3463" s="336"/>
      <c r="Z3463" s="336"/>
      <c r="AA3463" s="336"/>
      <c r="AB3463" s="336"/>
      <c r="AC3463" s="336"/>
    </row>
    <row r="3464" spans="4:29">
      <c r="D3464" s="336"/>
      <c r="G3464" s="336"/>
      <c r="H3464" s="336"/>
      <c r="I3464" s="336"/>
      <c r="J3464" s="336"/>
      <c r="K3464" s="336"/>
      <c r="L3464" s="336"/>
      <c r="M3464" s="336"/>
      <c r="N3464" s="336"/>
      <c r="S3464" s="336"/>
      <c r="V3464" s="336"/>
      <c r="W3464" s="336"/>
      <c r="X3464" s="336"/>
      <c r="Y3464" s="336"/>
      <c r="Z3464" s="336"/>
      <c r="AA3464" s="336"/>
      <c r="AB3464" s="336"/>
      <c r="AC3464" s="336"/>
    </row>
    <row r="3465" spans="4:29">
      <c r="D3465" s="336"/>
      <c r="G3465" s="336"/>
      <c r="H3465" s="336"/>
      <c r="I3465" s="336"/>
      <c r="J3465" s="336"/>
      <c r="K3465" s="336"/>
      <c r="L3465" s="336"/>
      <c r="M3465" s="336"/>
      <c r="N3465" s="336"/>
      <c r="S3465" s="336"/>
      <c r="V3465" s="336"/>
      <c r="W3465" s="336"/>
      <c r="X3465" s="336"/>
      <c r="Y3465" s="336"/>
      <c r="Z3465" s="336"/>
      <c r="AA3465" s="336"/>
      <c r="AB3465" s="336"/>
      <c r="AC3465" s="336"/>
    </row>
    <row r="3466" spans="4:29">
      <c r="D3466" s="336"/>
      <c r="G3466" s="336"/>
      <c r="H3466" s="336"/>
      <c r="I3466" s="336"/>
      <c r="J3466" s="336"/>
      <c r="K3466" s="336"/>
      <c r="L3466" s="336"/>
      <c r="M3466" s="336"/>
      <c r="N3466" s="336"/>
      <c r="S3466" s="336"/>
      <c r="V3466" s="336"/>
      <c r="W3466" s="336"/>
      <c r="X3466" s="336"/>
      <c r="Y3466" s="336"/>
      <c r="Z3466" s="336"/>
      <c r="AA3466" s="336"/>
      <c r="AB3466" s="336"/>
      <c r="AC3466" s="336"/>
    </row>
    <row r="3467" spans="4:29">
      <c r="D3467" s="336"/>
      <c r="G3467" s="336"/>
      <c r="H3467" s="336"/>
      <c r="I3467" s="336"/>
      <c r="J3467" s="336"/>
      <c r="K3467" s="336"/>
      <c r="L3467" s="336"/>
      <c r="M3467" s="336"/>
      <c r="N3467" s="336"/>
      <c r="S3467" s="336"/>
      <c r="V3467" s="336"/>
      <c r="W3467" s="336"/>
      <c r="X3467" s="336"/>
      <c r="Y3467" s="336"/>
      <c r="Z3467" s="336"/>
      <c r="AA3467" s="336"/>
      <c r="AB3467" s="336"/>
      <c r="AC3467" s="336"/>
    </row>
    <row r="3468" spans="4:29">
      <c r="D3468" s="336"/>
      <c r="G3468" s="336"/>
      <c r="H3468" s="336"/>
      <c r="I3468" s="336"/>
      <c r="J3468" s="336"/>
      <c r="K3468" s="336"/>
      <c r="L3468" s="336"/>
      <c r="M3468" s="336"/>
      <c r="N3468" s="336"/>
      <c r="S3468" s="336"/>
      <c r="V3468" s="336"/>
      <c r="W3468" s="336"/>
      <c r="X3468" s="336"/>
      <c r="Y3468" s="336"/>
      <c r="Z3468" s="336"/>
      <c r="AA3468" s="336"/>
      <c r="AB3468" s="336"/>
      <c r="AC3468" s="336"/>
    </row>
    <row r="3469" spans="4:29">
      <c r="D3469" s="336"/>
      <c r="G3469" s="336"/>
      <c r="H3469" s="336"/>
      <c r="I3469" s="336"/>
      <c r="J3469" s="336"/>
      <c r="K3469" s="336"/>
      <c r="L3469" s="336"/>
      <c r="M3469" s="336"/>
      <c r="N3469" s="336"/>
      <c r="S3469" s="336"/>
      <c r="V3469" s="336"/>
      <c r="W3469" s="336"/>
      <c r="X3469" s="336"/>
      <c r="Y3469" s="336"/>
      <c r="Z3469" s="336"/>
      <c r="AA3469" s="336"/>
      <c r="AB3469" s="336"/>
      <c r="AC3469" s="336"/>
    </row>
    <row r="3470" spans="4:29">
      <c r="D3470" s="336"/>
      <c r="G3470" s="336"/>
      <c r="H3470" s="336"/>
      <c r="I3470" s="336"/>
      <c r="J3470" s="336"/>
      <c r="K3470" s="336"/>
      <c r="L3470" s="336"/>
      <c r="M3470" s="336"/>
      <c r="N3470" s="336"/>
      <c r="S3470" s="336"/>
      <c r="V3470" s="336"/>
      <c r="W3470" s="336"/>
      <c r="X3470" s="336"/>
      <c r="Y3470" s="336"/>
      <c r="Z3470" s="336"/>
      <c r="AA3470" s="336"/>
      <c r="AB3470" s="336"/>
      <c r="AC3470" s="336"/>
    </row>
    <row r="3471" spans="4:29">
      <c r="D3471" s="336"/>
      <c r="G3471" s="336"/>
      <c r="H3471" s="336"/>
      <c r="I3471" s="336"/>
      <c r="J3471" s="336"/>
      <c r="K3471" s="336"/>
      <c r="L3471" s="336"/>
      <c r="M3471" s="336"/>
      <c r="N3471" s="336"/>
      <c r="S3471" s="336"/>
      <c r="V3471" s="336"/>
      <c r="W3471" s="336"/>
      <c r="X3471" s="336"/>
      <c r="Y3471" s="336"/>
      <c r="Z3471" s="336"/>
      <c r="AA3471" s="336"/>
      <c r="AB3471" s="336"/>
      <c r="AC3471" s="336"/>
    </row>
    <row r="3472" spans="4:29">
      <c r="D3472" s="336"/>
      <c r="G3472" s="336"/>
      <c r="H3472" s="336"/>
      <c r="I3472" s="336"/>
      <c r="J3472" s="336"/>
      <c r="K3472" s="336"/>
      <c r="L3472" s="336"/>
      <c r="M3472" s="336"/>
      <c r="N3472" s="336"/>
      <c r="S3472" s="336"/>
      <c r="V3472" s="336"/>
      <c r="W3472" s="336"/>
      <c r="X3472" s="336"/>
      <c r="Y3472" s="336"/>
      <c r="Z3472" s="336"/>
      <c r="AA3472" s="336"/>
      <c r="AB3472" s="336"/>
      <c r="AC3472" s="336"/>
    </row>
    <row r="3473" spans="4:29">
      <c r="D3473" s="336"/>
      <c r="G3473" s="336"/>
      <c r="H3473" s="336"/>
      <c r="I3473" s="336"/>
      <c r="J3473" s="336"/>
      <c r="K3473" s="336"/>
      <c r="L3473" s="336"/>
      <c r="M3473" s="336"/>
      <c r="N3473" s="336"/>
      <c r="S3473" s="336"/>
      <c r="V3473" s="336"/>
      <c r="W3473" s="336"/>
      <c r="X3473" s="336"/>
      <c r="Y3473" s="336"/>
      <c r="Z3473" s="336"/>
      <c r="AA3473" s="336"/>
      <c r="AB3473" s="336"/>
      <c r="AC3473" s="336"/>
    </row>
    <row r="3474" spans="4:29">
      <c r="D3474" s="336"/>
      <c r="G3474" s="336"/>
      <c r="H3474" s="336"/>
      <c r="I3474" s="336"/>
      <c r="J3474" s="336"/>
      <c r="K3474" s="336"/>
      <c r="L3474" s="336"/>
      <c r="M3474" s="336"/>
      <c r="N3474" s="336"/>
      <c r="S3474" s="336"/>
      <c r="V3474" s="336"/>
      <c r="W3474" s="336"/>
      <c r="X3474" s="336"/>
      <c r="Y3474" s="336"/>
      <c r="Z3474" s="336"/>
      <c r="AA3474" s="336"/>
      <c r="AB3474" s="336"/>
      <c r="AC3474" s="336"/>
    </row>
    <row r="3475" spans="4:29">
      <c r="D3475" s="336"/>
      <c r="G3475" s="336"/>
      <c r="H3475" s="336"/>
      <c r="I3475" s="336"/>
      <c r="J3475" s="336"/>
      <c r="K3475" s="336"/>
      <c r="L3475" s="336"/>
      <c r="M3475" s="336"/>
      <c r="N3475" s="336"/>
      <c r="S3475" s="336"/>
      <c r="V3475" s="336"/>
      <c r="W3475" s="336"/>
      <c r="X3475" s="336"/>
      <c r="Y3475" s="336"/>
      <c r="Z3475" s="336"/>
      <c r="AA3475" s="336"/>
      <c r="AB3475" s="336"/>
      <c r="AC3475" s="336"/>
    </row>
    <row r="3476" spans="4:29">
      <c r="D3476" s="336"/>
      <c r="G3476" s="336"/>
      <c r="H3476" s="336"/>
      <c r="I3476" s="336"/>
      <c r="J3476" s="336"/>
      <c r="K3476" s="336"/>
      <c r="L3476" s="336"/>
      <c r="M3476" s="336"/>
      <c r="N3476" s="336"/>
      <c r="S3476" s="336"/>
      <c r="V3476" s="336"/>
      <c r="W3476" s="336"/>
      <c r="X3476" s="336"/>
      <c r="Y3476" s="336"/>
      <c r="Z3476" s="336"/>
      <c r="AA3476" s="336"/>
      <c r="AB3476" s="336"/>
      <c r="AC3476" s="336"/>
    </row>
    <row r="3477" spans="4:29">
      <c r="D3477" s="336"/>
      <c r="G3477" s="336"/>
      <c r="H3477" s="336"/>
      <c r="I3477" s="336"/>
      <c r="J3477" s="336"/>
      <c r="K3477" s="336"/>
      <c r="L3477" s="336"/>
      <c r="M3477" s="336"/>
      <c r="N3477" s="336"/>
      <c r="S3477" s="336"/>
      <c r="V3477" s="336"/>
      <c r="W3477" s="336"/>
      <c r="X3477" s="336"/>
      <c r="Y3477" s="336"/>
      <c r="Z3477" s="336"/>
      <c r="AA3477" s="336"/>
      <c r="AB3477" s="336"/>
      <c r="AC3477" s="336"/>
    </row>
    <row r="3478" spans="4:29">
      <c r="D3478" s="336"/>
      <c r="G3478" s="336"/>
      <c r="H3478" s="336"/>
      <c r="I3478" s="336"/>
      <c r="J3478" s="336"/>
      <c r="K3478" s="336"/>
      <c r="L3478" s="336"/>
      <c r="M3478" s="336"/>
      <c r="N3478" s="336"/>
      <c r="S3478" s="336"/>
      <c r="V3478" s="336"/>
      <c r="W3478" s="336"/>
      <c r="X3478" s="336"/>
      <c r="Y3478" s="336"/>
      <c r="Z3478" s="336"/>
      <c r="AA3478" s="336"/>
      <c r="AB3478" s="336"/>
      <c r="AC3478" s="336"/>
    </row>
    <row r="3479" spans="4:29">
      <c r="D3479" s="336"/>
      <c r="G3479" s="336"/>
      <c r="H3479" s="336"/>
      <c r="I3479" s="336"/>
      <c r="J3479" s="336"/>
      <c r="K3479" s="336"/>
      <c r="L3479" s="336"/>
      <c r="M3479" s="336"/>
      <c r="N3479" s="336"/>
      <c r="S3479" s="336"/>
      <c r="V3479" s="336"/>
      <c r="W3479" s="336"/>
      <c r="X3479" s="336"/>
      <c r="Y3479" s="336"/>
      <c r="Z3479" s="336"/>
      <c r="AA3479" s="336"/>
      <c r="AB3479" s="336"/>
      <c r="AC3479" s="336"/>
    </row>
    <row r="3480" spans="4:29">
      <c r="D3480" s="336"/>
      <c r="G3480" s="336"/>
      <c r="H3480" s="336"/>
      <c r="I3480" s="336"/>
      <c r="J3480" s="336"/>
      <c r="K3480" s="336"/>
      <c r="L3480" s="336"/>
      <c r="M3480" s="336"/>
      <c r="N3480" s="336"/>
      <c r="S3480" s="336"/>
      <c r="V3480" s="336"/>
      <c r="W3480" s="336"/>
      <c r="X3480" s="336"/>
      <c r="Y3480" s="336"/>
      <c r="Z3480" s="336"/>
      <c r="AA3480" s="336"/>
      <c r="AB3480" s="336"/>
      <c r="AC3480" s="336"/>
    </row>
    <row r="3481" spans="4:29">
      <c r="D3481" s="336"/>
      <c r="G3481" s="336"/>
      <c r="H3481" s="336"/>
      <c r="I3481" s="336"/>
      <c r="J3481" s="336"/>
      <c r="K3481" s="336"/>
      <c r="L3481" s="336"/>
      <c r="M3481" s="336"/>
      <c r="N3481" s="336"/>
      <c r="S3481" s="336"/>
      <c r="V3481" s="336"/>
      <c r="W3481" s="336"/>
      <c r="X3481" s="336"/>
      <c r="Y3481" s="336"/>
      <c r="Z3481" s="336"/>
      <c r="AA3481" s="336"/>
      <c r="AB3481" s="336"/>
      <c r="AC3481" s="336"/>
    </row>
    <row r="3482" spans="4:29">
      <c r="D3482" s="336"/>
      <c r="G3482" s="336"/>
      <c r="H3482" s="336"/>
      <c r="I3482" s="336"/>
      <c r="J3482" s="336"/>
      <c r="K3482" s="336"/>
      <c r="L3482" s="336"/>
      <c r="M3482" s="336"/>
      <c r="N3482" s="336"/>
      <c r="S3482" s="336"/>
      <c r="V3482" s="336"/>
      <c r="W3482" s="336"/>
      <c r="X3482" s="336"/>
      <c r="Y3482" s="336"/>
      <c r="Z3482" s="336"/>
      <c r="AA3482" s="336"/>
      <c r="AB3482" s="336"/>
      <c r="AC3482" s="336"/>
    </row>
    <row r="3483" spans="4:29">
      <c r="D3483" s="336"/>
      <c r="G3483" s="336"/>
      <c r="H3483" s="336"/>
      <c r="I3483" s="336"/>
      <c r="J3483" s="336"/>
      <c r="K3483" s="336"/>
      <c r="L3483" s="336"/>
      <c r="M3483" s="336"/>
      <c r="N3483" s="336"/>
      <c r="S3483" s="336"/>
      <c r="V3483" s="336"/>
      <c r="W3483" s="336"/>
      <c r="X3483" s="336"/>
      <c r="Y3483" s="336"/>
      <c r="Z3483" s="336"/>
      <c r="AA3483" s="336"/>
      <c r="AB3483" s="336"/>
      <c r="AC3483" s="336"/>
    </row>
    <row r="3484" spans="4:29">
      <c r="D3484" s="336"/>
      <c r="G3484" s="336"/>
      <c r="H3484" s="336"/>
      <c r="I3484" s="336"/>
      <c r="J3484" s="336"/>
      <c r="K3484" s="336"/>
      <c r="L3484" s="336"/>
      <c r="M3484" s="336"/>
      <c r="N3484" s="336"/>
      <c r="S3484" s="336"/>
      <c r="V3484" s="336"/>
      <c r="W3484" s="336"/>
      <c r="X3484" s="336"/>
      <c r="Y3484" s="336"/>
      <c r="Z3484" s="336"/>
      <c r="AA3484" s="336"/>
      <c r="AB3484" s="336"/>
      <c r="AC3484" s="336"/>
    </row>
    <row r="3485" spans="4:29">
      <c r="D3485" s="336"/>
      <c r="G3485" s="336"/>
      <c r="H3485" s="336"/>
      <c r="I3485" s="336"/>
      <c r="J3485" s="336"/>
      <c r="K3485" s="336"/>
      <c r="L3485" s="336"/>
      <c r="M3485" s="336"/>
      <c r="N3485" s="336"/>
      <c r="S3485" s="336"/>
      <c r="V3485" s="336"/>
      <c r="W3485" s="336"/>
      <c r="X3485" s="336"/>
      <c r="Y3485" s="336"/>
      <c r="Z3485" s="336"/>
      <c r="AA3485" s="336"/>
      <c r="AB3485" s="336"/>
      <c r="AC3485" s="336"/>
    </row>
    <row r="3486" spans="4:29">
      <c r="D3486" s="336"/>
      <c r="G3486" s="336"/>
      <c r="H3486" s="336"/>
      <c r="I3486" s="336"/>
      <c r="J3486" s="336"/>
      <c r="K3486" s="336"/>
      <c r="L3486" s="336"/>
      <c r="M3486" s="336"/>
      <c r="N3486" s="336"/>
      <c r="S3486" s="336"/>
      <c r="V3486" s="336"/>
      <c r="W3486" s="336"/>
      <c r="X3486" s="336"/>
      <c r="Y3486" s="336"/>
      <c r="Z3486" s="336"/>
      <c r="AA3486" s="336"/>
      <c r="AB3486" s="336"/>
      <c r="AC3486" s="336"/>
    </row>
    <row r="3487" spans="4:29">
      <c r="D3487" s="336"/>
      <c r="G3487" s="336"/>
      <c r="H3487" s="336"/>
      <c r="I3487" s="336"/>
      <c r="J3487" s="336"/>
      <c r="K3487" s="336"/>
      <c r="L3487" s="336"/>
      <c r="M3487" s="336"/>
      <c r="N3487" s="336"/>
      <c r="S3487" s="336"/>
      <c r="V3487" s="336"/>
      <c r="W3487" s="336"/>
      <c r="X3487" s="336"/>
      <c r="Y3487" s="336"/>
      <c r="Z3487" s="336"/>
      <c r="AA3487" s="336"/>
      <c r="AB3487" s="336"/>
      <c r="AC3487" s="336"/>
    </row>
    <row r="3488" spans="4:29">
      <c r="D3488" s="336"/>
      <c r="G3488" s="336"/>
      <c r="H3488" s="336"/>
      <c r="I3488" s="336"/>
      <c r="J3488" s="336"/>
      <c r="K3488" s="336"/>
      <c r="L3488" s="336"/>
      <c r="M3488" s="336"/>
      <c r="N3488" s="336"/>
      <c r="S3488" s="336"/>
      <c r="V3488" s="336"/>
      <c r="W3488" s="336"/>
      <c r="X3488" s="336"/>
      <c r="Y3488" s="336"/>
      <c r="Z3488" s="336"/>
      <c r="AA3488" s="336"/>
      <c r="AB3488" s="336"/>
      <c r="AC3488" s="336"/>
    </row>
    <row r="3489" spans="4:29">
      <c r="D3489" s="336"/>
      <c r="G3489" s="336"/>
      <c r="H3489" s="336"/>
      <c r="I3489" s="336"/>
      <c r="J3489" s="336"/>
      <c r="K3489" s="336"/>
      <c r="L3489" s="336"/>
      <c r="M3489" s="336"/>
      <c r="N3489" s="336"/>
      <c r="S3489" s="336"/>
      <c r="V3489" s="336"/>
      <c r="W3489" s="336"/>
      <c r="X3489" s="336"/>
      <c r="Y3489" s="336"/>
      <c r="Z3489" s="336"/>
      <c r="AA3489" s="336"/>
      <c r="AB3489" s="336"/>
      <c r="AC3489" s="336"/>
    </row>
    <row r="3490" spans="4:29">
      <c r="D3490" s="336"/>
      <c r="G3490" s="336"/>
      <c r="H3490" s="336"/>
      <c r="I3490" s="336"/>
      <c r="J3490" s="336"/>
      <c r="K3490" s="336"/>
      <c r="L3490" s="336"/>
      <c r="M3490" s="336"/>
      <c r="N3490" s="336"/>
      <c r="S3490" s="336"/>
      <c r="V3490" s="336"/>
      <c r="W3490" s="336"/>
      <c r="X3490" s="336"/>
      <c r="Y3490" s="336"/>
      <c r="Z3490" s="336"/>
      <c r="AA3490" s="336"/>
      <c r="AB3490" s="336"/>
      <c r="AC3490" s="336"/>
    </row>
    <row r="3491" spans="4:29">
      <c r="D3491" s="336"/>
      <c r="G3491" s="336"/>
      <c r="H3491" s="336"/>
      <c r="I3491" s="336"/>
      <c r="J3491" s="336"/>
      <c r="K3491" s="336"/>
      <c r="L3491" s="336"/>
      <c r="M3491" s="336"/>
      <c r="N3491" s="336"/>
      <c r="S3491" s="336"/>
      <c r="V3491" s="336"/>
      <c r="W3491" s="336"/>
      <c r="X3491" s="336"/>
      <c r="Y3491" s="336"/>
      <c r="Z3491" s="336"/>
      <c r="AA3491" s="336"/>
      <c r="AB3491" s="336"/>
      <c r="AC3491" s="336"/>
    </row>
    <row r="3492" spans="4:29">
      <c r="D3492" s="336"/>
      <c r="G3492" s="336"/>
      <c r="H3492" s="336"/>
      <c r="I3492" s="336"/>
      <c r="J3492" s="336"/>
      <c r="K3492" s="336"/>
      <c r="L3492" s="336"/>
      <c r="M3492" s="336"/>
      <c r="N3492" s="336"/>
      <c r="S3492" s="336"/>
      <c r="V3492" s="336"/>
      <c r="W3492" s="336"/>
      <c r="X3492" s="336"/>
      <c r="Y3492" s="336"/>
      <c r="Z3492" s="336"/>
      <c r="AA3492" s="336"/>
      <c r="AB3492" s="336"/>
      <c r="AC3492" s="336"/>
    </row>
    <row r="3493" spans="4:29">
      <c r="D3493" s="336"/>
      <c r="G3493" s="336"/>
      <c r="H3493" s="336"/>
      <c r="I3493" s="336"/>
      <c r="J3493" s="336"/>
      <c r="K3493" s="336"/>
      <c r="L3493" s="336"/>
      <c r="M3493" s="336"/>
      <c r="N3493" s="336"/>
      <c r="S3493" s="336"/>
      <c r="V3493" s="336"/>
      <c r="W3493" s="336"/>
      <c r="X3493" s="336"/>
      <c r="Y3493" s="336"/>
      <c r="Z3493" s="336"/>
      <c r="AA3493" s="336"/>
      <c r="AB3493" s="336"/>
      <c r="AC3493" s="336"/>
    </row>
    <row r="3494" spans="4:29">
      <c r="D3494" s="336"/>
      <c r="G3494" s="336"/>
      <c r="H3494" s="336"/>
      <c r="I3494" s="336"/>
      <c r="J3494" s="336"/>
      <c r="K3494" s="336"/>
      <c r="L3494" s="336"/>
      <c r="M3494" s="336"/>
      <c r="N3494" s="336"/>
      <c r="S3494" s="336"/>
      <c r="V3494" s="336"/>
      <c r="W3494" s="336"/>
      <c r="X3494" s="336"/>
      <c r="Y3494" s="336"/>
      <c r="Z3494" s="336"/>
      <c r="AA3494" s="336"/>
      <c r="AB3494" s="336"/>
      <c r="AC3494" s="336"/>
    </row>
    <row r="3495" spans="4:29">
      <c r="D3495" s="336"/>
      <c r="G3495" s="336"/>
      <c r="H3495" s="336"/>
      <c r="I3495" s="336"/>
      <c r="J3495" s="336"/>
      <c r="K3495" s="336"/>
      <c r="L3495" s="336"/>
      <c r="M3495" s="336"/>
      <c r="N3495" s="336"/>
      <c r="S3495" s="336"/>
      <c r="V3495" s="336"/>
      <c r="W3495" s="336"/>
      <c r="X3495" s="336"/>
      <c r="Y3495" s="336"/>
      <c r="Z3495" s="336"/>
      <c r="AA3495" s="336"/>
      <c r="AB3495" s="336"/>
      <c r="AC3495" s="336"/>
    </row>
    <row r="3496" spans="4:29">
      <c r="D3496" s="336"/>
      <c r="G3496" s="336"/>
      <c r="H3496" s="336"/>
      <c r="I3496" s="336"/>
      <c r="J3496" s="336"/>
      <c r="K3496" s="336"/>
      <c r="L3496" s="336"/>
      <c r="M3496" s="336"/>
      <c r="N3496" s="336"/>
      <c r="S3496" s="336"/>
      <c r="V3496" s="336"/>
      <c r="W3496" s="336"/>
      <c r="X3496" s="336"/>
      <c r="Y3496" s="336"/>
      <c r="Z3496" s="336"/>
      <c r="AA3496" s="336"/>
      <c r="AB3496" s="336"/>
      <c r="AC3496" s="336"/>
    </row>
    <row r="3497" spans="4:29">
      <c r="D3497" s="336"/>
      <c r="G3497" s="336"/>
      <c r="H3497" s="336"/>
      <c r="I3497" s="336"/>
      <c r="J3497" s="336"/>
      <c r="K3497" s="336"/>
      <c r="L3497" s="336"/>
      <c r="M3497" s="336"/>
      <c r="N3497" s="336"/>
      <c r="S3497" s="336"/>
      <c r="V3497" s="336"/>
      <c r="W3497" s="336"/>
      <c r="X3497" s="336"/>
      <c r="Y3497" s="336"/>
      <c r="Z3497" s="336"/>
      <c r="AA3497" s="336"/>
      <c r="AB3497" s="336"/>
      <c r="AC3497" s="336"/>
    </row>
    <row r="3498" spans="4:29">
      <c r="D3498" s="336"/>
      <c r="G3498" s="336"/>
      <c r="H3498" s="336"/>
      <c r="I3498" s="336"/>
      <c r="J3498" s="336"/>
      <c r="K3498" s="336"/>
      <c r="L3498" s="336"/>
      <c r="M3498" s="336"/>
      <c r="N3498" s="336"/>
      <c r="S3498" s="336"/>
      <c r="V3498" s="336"/>
      <c r="W3498" s="336"/>
      <c r="X3498" s="336"/>
      <c r="Y3498" s="336"/>
      <c r="Z3498" s="336"/>
      <c r="AA3498" s="336"/>
      <c r="AB3498" s="336"/>
      <c r="AC3498" s="336"/>
    </row>
    <row r="3499" spans="4:29">
      <c r="D3499" s="336"/>
      <c r="G3499" s="336"/>
      <c r="H3499" s="336"/>
      <c r="I3499" s="336"/>
      <c r="J3499" s="336"/>
      <c r="K3499" s="336"/>
      <c r="L3499" s="336"/>
      <c r="M3499" s="336"/>
      <c r="N3499" s="336"/>
      <c r="S3499" s="336"/>
      <c r="V3499" s="336"/>
      <c r="W3499" s="336"/>
      <c r="X3499" s="336"/>
      <c r="Y3499" s="336"/>
      <c r="Z3499" s="336"/>
      <c r="AA3499" s="336"/>
      <c r="AB3499" s="336"/>
      <c r="AC3499" s="336"/>
    </row>
    <row r="3500" spans="4:29">
      <c r="D3500" s="336"/>
      <c r="G3500" s="336"/>
      <c r="H3500" s="336"/>
      <c r="I3500" s="336"/>
      <c r="J3500" s="336"/>
      <c r="K3500" s="336"/>
      <c r="L3500" s="336"/>
      <c r="M3500" s="336"/>
      <c r="N3500" s="336"/>
      <c r="S3500" s="336"/>
      <c r="V3500" s="336"/>
      <c r="W3500" s="336"/>
      <c r="X3500" s="336"/>
      <c r="Y3500" s="336"/>
      <c r="Z3500" s="336"/>
      <c r="AA3500" s="336"/>
      <c r="AB3500" s="336"/>
      <c r="AC3500" s="336"/>
    </row>
    <row r="3501" spans="4:29">
      <c r="D3501" s="336"/>
      <c r="G3501" s="336"/>
      <c r="H3501" s="336"/>
      <c r="I3501" s="336"/>
      <c r="J3501" s="336"/>
      <c r="K3501" s="336"/>
      <c r="L3501" s="336"/>
      <c r="M3501" s="336"/>
      <c r="N3501" s="336"/>
      <c r="S3501" s="336"/>
      <c r="V3501" s="336"/>
      <c r="W3501" s="336"/>
      <c r="X3501" s="336"/>
      <c r="Y3501" s="336"/>
      <c r="Z3501" s="336"/>
      <c r="AA3501" s="336"/>
      <c r="AB3501" s="336"/>
      <c r="AC3501" s="336"/>
    </row>
    <row r="3502" spans="4:29">
      <c r="D3502" s="336"/>
      <c r="G3502" s="336"/>
      <c r="H3502" s="336"/>
      <c r="I3502" s="336"/>
      <c r="J3502" s="336"/>
      <c r="K3502" s="336"/>
      <c r="L3502" s="336"/>
      <c r="M3502" s="336"/>
      <c r="N3502" s="336"/>
      <c r="S3502" s="336"/>
      <c r="V3502" s="336"/>
      <c r="W3502" s="336"/>
      <c r="X3502" s="336"/>
      <c r="Y3502" s="336"/>
      <c r="Z3502" s="336"/>
      <c r="AA3502" s="336"/>
      <c r="AB3502" s="336"/>
      <c r="AC3502" s="336"/>
    </row>
    <row r="3503" spans="4:29">
      <c r="D3503" s="336"/>
      <c r="G3503" s="336"/>
      <c r="H3503" s="336"/>
      <c r="I3503" s="336"/>
      <c r="J3503" s="336"/>
      <c r="K3503" s="336"/>
      <c r="L3503" s="336"/>
      <c r="M3503" s="336"/>
      <c r="N3503" s="336"/>
      <c r="S3503" s="336"/>
      <c r="V3503" s="336"/>
      <c r="W3503" s="336"/>
      <c r="X3503" s="336"/>
      <c r="Y3503" s="336"/>
      <c r="Z3503" s="336"/>
      <c r="AA3503" s="336"/>
      <c r="AB3503" s="336"/>
      <c r="AC3503" s="336"/>
    </row>
    <row r="3504" spans="4:29">
      <c r="D3504" s="336"/>
      <c r="G3504" s="336"/>
      <c r="H3504" s="336"/>
      <c r="I3504" s="336"/>
      <c r="J3504" s="336"/>
      <c r="K3504" s="336"/>
      <c r="L3504" s="336"/>
      <c r="M3504" s="336"/>
      <c r="N3504" s="336"/>
      <c r="S3504" s="336"/>
      <c r="V3504" s="336"/>
      <c r="W3504" s="336"/>
      <c r="X3504" s="336"/>
      <c r="Y3504" s="336"/>
      <c r="Z3504" s="336"/>
      <c r="AA3504" s="336"/>
      <c r="AB3504" s="336"/>
      <c r="AC3504" s="336"/>
    </row>
    <row r="3505" spans="4:29">
      <c r="D3505" s="336"/>
      <c r="G3505" s="336"/>
      <c r="H3505" s="336"/>
      <c r="I3505" s="336"/>
      <c r="J3505" s="336"/>
      <c r="K3505" s="336"/>
      <c r="L3505" s="336"/>
      <c r="M3505" s="336"/>
      <c r="N3505" s="336"/>
      <c r="S3505" s="336"/>
      <c r="V3505" s="336"/>
      <c r="W3505" s="336"/>
      <c r="X3505" s="336"/>
      <c r="Y3505" s="336"/>
      <c r="Z3505" s="336"/>
      <c r="AA3505" s="336"/>
      <c r="AB3505" s="336"/>
      <c r="AC3505" s="336"/>
    </row>
    <row r="3506" spans="4:29">
      <c r="D3506" s="336"/>
      <c r="G3506" s="336"/>
      <c r="H3506" s="336"/>
      <c r="I3506" s="336"/>
      <c r="J3506" s="336"/>
      <c r="K3506" s="336"/>
      <c r="L3506" s="336"/>
      <c r="M3506" s="336"/>
      <c r="N3506" s="336"/>
      <c r="S3506" s="336"/>
      <c r="V3506" s="336"/>
      <c r="W3506" s="336"/>
      <c r="X3506" s="336"/>
      <c r="Y3506" s="336"/>
      <c r="Z3506" s="336"/>
      <c r="AA3506" s="336"/>
      <c r="AB3506" s="336"/>
      <c r="AC3506" s="336"/>
    </row>
    <row r="3507" spans="4:29">
      <c r="D3507" s="336"/>
      <c r="G3507" s="336"/>
      <c r="H3507" s="336"/>
      <c r="I3507" s="336"/>
      <c r="J3507" s="336"/>
      <c r="K3507" s="336"/>
      <c r="L3507" s="336"/>
      <c r="M3507" s="336"/>
      <c r="N3507" s="336"/>
      <c r="S3507" s="336"/>
      <c r="V3507" s="336"/>
      <c r="W3507" s="336"/>
      <c r="X3507" s="336"/>
      <c r="Y3507" s="336"/>
      <c r="Z3507" s="336"/>
      <c r="AA3507" s="336"/>
      <c r="AB3507" s="336"/>
      <c r="AC3507" s="336"/>
    </row>
    <row r="3508" spans="4:29">
      <c r="D3508" s="336"/>
      <c r="G3508" s="336"/>
      <c r="H3508" s="336"/>
      <c r="I3508" s="336"/>
      <c r="J3508" s="336"/>
      <c r="K3508" s="336"/>
      <c r="L3508" s="336"/>
      <c r="M3508" s="336"/>
      <c r="N3508" s="336"/>
      <c r="S3508" s="336"/>
      <c r="V3508" s="336"/>
      <c r="W3508" s="336"/>
      <c r="X3508" s="336"/>
      <c r="Y3508" s="336"/>
      <c r="Z3508" s="336"/>
      <c r="AA3508" s="336"/>
      <c r="AB3508" s="336"/>
      <c r="AC3508" s="336"/>
    </row>
    <row r="3509" spans="4:29">
      <c r="D3509" s="336"/>
      <c r="G3509" s="336"/>
      <c r="H3509" s="336"/>
      <c r="I3509" s="336"/>
      <c r="J3509" s="336"/>
      <c r="K3509" s="336"/>
      <c r="L3509" s="336"/>
      <c r="M3509" s="336"/>
      <c r="N3509" s="336"/>
      <c r="S3509" s="336"/>
      <c r="V3509" s="336"/>
      <c r="W3509" s="336"/>
      <c r="X3509" s="336"/>
      <c r="Y3509" s="336"/>
      <c r="Z3509" s="336"/>
      <c r="AA3509" s="336"/>
      <c r="AB3509" s="336"/>
      <c r="AC3509" s="336"/>
    </row>
    <row r="3510" spans="4:29">
      <c r="D3510" s="336"/>
      <c r="G3510" s="336"/>
      <c r="H3510" s="336"/>
      <c r="I3510" s="336"/>
      <c r="J3510" s="336"/>
      <c r="K3510" s="336"/>
      <c r="L3510" s="336"/>
      <c r="M3510" s="336"/>
      <c r="N3510" s="336"/>
      <c r="S3510" s="336"/>
      <c r="V3510" s="336"/>
      <c r="W3510" s="336"/>
      <c r="X3510" s="336"/>
      <c r="Y3510" s="336"/>
      <c r="Z3510" s="336"/>
      <c r="AA3510" s="336"/>
      <c r="AB3510" s="336"/>
      <c r="AC3510" s="336"/>
    </row>
    <row r="3511" spans="4:29">
      <c r="D3511" s="336"/>
      <c r="G3511" s="336"/>
      <c r="H3511" s="336"/>
      <c r="I3511" s="336"/>
      <c r="J3511" s="336"/>
      <c r="K3511" s="336"/>
      <c r="L3511" s="336"/>
      <c r="M3511" s="336"/>
      <c r="N3511" s="336"/>
      <c r="S3511" s="336"/>
      <c r="V3511" s="336"/>
      <c r="W3511" s="336"/>
      <c r="X3511" s="336"/>
      <c r="Y3511" s="336"/>
      <c r="Z3511" s="336"/>
      <c r="AA3511" s="336"/>
      <c r="AB3511" s="336"/>
      <c r="AC3511" s="336"/>
    </row>
    <row r="3512" spans="4:29">
      <c r="D3512" s="336"/>
      <c r="G3512" s="336"/>
      <c r="H3512" s="336"/>
      <c r="I3512" s="336"/>
      <c r="J3512" s="336"/>
      <c r="K3512" s="336"/>
      <c r="L3512" s="336"/>
      <c r="M3512" s="336"/>
      <c r="N3512" s="336"/>
      <c r="S3512" s="336"/>
      <c r="V3512" s="336"/>
      <c r="W3512" s="336"/>
      <c r="X3512" s="336"/>
      <c r="Y3512" s="336"/>
      <c r="Z3512" s="336"/>
      <c r="AA3512" s="336"/>
      <c r="AB3512" s="336"/>
      <c r="AC3512" s="336"/>
    </row>
    <row r="3513" spans="4:29">
      <c r="D3513" s="336"/>
      <c r="G3513" s="336"/>
      <c r="H3513" s="336"/>
      <c r="I3513" s="336"/>
      <c r="J3513" s="336"/>
      <c r="K3513" s="336"/>
      <c r="L3513" s="336"/>
      <c r="M3513" s="336"/>
      <c r="N3513" s="336"/>
      <c r="S3513" s="336"/>
      <c r="V3513" s="336"/>
      <c r="W3513" s="336"/>
      <c r="X3513" s="336"/>
      <c r="Y3513" s="336"/>
      <c r="Z3513" s="336"/>
      <c r="AA3513" s="336"/>
      <c r="AB3513" s="336"/>
      <c r="AC3513" s="336"/>
    </row>
    <row r="3514" spans="4:29">
      <c r="D3514" s="336"/>
      <c r="G3514" s="336"/>
      <c r="H3514" s="336"/>
      <c r="I3514" s="336"/>
      <c r="J3514" s="336"/>
      <c r="K3514" s="336"/>
      <c r="L3514" s="336"/>
      <c r="M3514" s="336"/>
      <c r="N3514" s="336"/>
      <c r="S3514" s="336"/>
      <c r="V3514" s="336"/>
      <c r="W3514" s="336"/>
      <c r="X3514" s="336"/>
      <c r="Y3514" s="336"/>
      <c r="Z3514" s="336"/>
      <c r="AA3514" s="336"/>
      <c r="AB3514" s="336"/>
      <c r="AC3514" s="336"/>
    </row>
    <row r="3515" spans="4:29">
      <c r="D3515" s="336"/>
      <c r="G3515" s="336"/>
      <c r="H3515" s="336"/>
      <c r="I3515" s="336"/>
      <c r="J3515" s="336"/>
      <c r="K3515" s="336"/>
      <c r="L3515" s="336"/>
      <c r="M3515" s="336"/>
      <c r="N3515" s="336"/>
      <c r="S3515" s="336"/>
      <c r="V3515" s="336"/>
      <c r="W3515" s="336"/>
      <c r="X3515" s="336"/>
      <c r="Y3515" s="336"/>
      <c r="Z3515" s="336"/>
      <c r="AA3515" s="336"/>
      <c r="AB3515" s="336"/>
      <c r="AC3515" s="336"/>
    </row>
    <row r="3516" spans="4:29">
      <c r="D3516" s="336"/>
      <c r="G3516" s="336"/>
      <c r="H3516" s="336"/>
      <c r="I3516" s="336"/>
      <c r="J3516" s="336"/>
      <c r="K3516" s="336"/>
      <c r="L3516" s="336"/>
      <c r="M3516" s="336"/>
      <c r="N3516" s="336"/>
      <c r="S3516" s="336"/>
      <c r="V3516" s="336"/>
      <c r="W3516" s="336"/>
      <c r="X3516" s="336"/>
      <c r="Y3516" s="336"/>
      <c r="Z3516" s="336"/>
      <c r="AA3516" s="336"/>
      <c r="AB3516" s="336"/>
      <c r="AC3516" s="336"/>
    </row>
    <row r="3517" spans="4:29">
      <c r="D3517" s="336"/>
      <c r="G3517" s="336"/>
      <c r="H3517" s="336"/>
      <c r="I3517" s="336"/>
      <c r="J3517" s="336"/>
      <c r="K3517" s="336"/>
      <c r="L3517" s="336"/>
      <c r="M3517" s="336"/>
      <c r="N3517" s="336"/>
      <c r="S3517" s="336"/>
      <c r="V3517" s="336"/>
      <c r="W3517" s="336"/>
      <c r="X3517" s="336"/>
      <c r="Y3517" s="336"/>
      <c r="Z3517" s="336"/>
      <c r="AA3517" s="336"/>
      <c r="AB3517" s="336"/>
      <c r="AC3517" s="336"/>
    </row>
    <row r="3518" spans="4:29">
      <c r="D3518" s="336"/>
      <c r="G3518" s="336"/>
      <c r="H3518" s="336"/>
      <c r="I3518" s="336"/>
      <c r="J3518" s="336"/>
      <c r="K3518" s="336"/>
      <c r="L3518" s="336"/>
      <c r="M3518" s="336"/>
      <c r="N3518" s="336"/>
      <c r="S3518" s="336"/>
      <c r="V3518" s="336"/>
      <c r="W3518" s="336"/>
      <c r="X3518" s="336"/>
      <c r="Y3518" s="336"/>
      <c r="Z3518" s="336"/>
      <c r="AA3518" s="336"/>
      <c r="AB3518" s="336"/>
      <c r="AC3518" s="336"/>
    </row>
    <row r="3519" spans="4:29">
      <c r="D3519" s="336"/>
      <c r="G3519" s="336"/>
      <c r="H3519" s="336"/>
      <c r="I3519" s="336"/>
      <c r="J3519" s="336"/>
      <c r="K3519" s="336"/>
      <c r="L3519" s="336"/>
      <c r="M3519" s="336"/>
      <c r="N3519" s="336"/>
      <c r="S3519" s="336"/>
      <c r="V3519" s="336"/>
      <c r="W3519" s="336"/>
      <c r="X3519" s="336"/>
      <c r="Y3519" s="336"/>
      <c r="Z3519" s="336"/>
      <c r="AA3519" s="336"/>
      <c r="AB3519" s="336"/>
      <c r="AC3519" s="336"/>
    </row>
    <row r="3520" spans="4:29">
      <c r="D3520" s="336"/>
      <c r="G3520" s="336"/>
      <c r="H3520" s="336"/>
      <c r="I3520" s="336"/>
      <c r="J3520" s="336"/>
      <c r="K3520" s="336"/>
      <c r="L3520" s="336"/>
      <c r="M3520" s="336"/>
      <c r="N3520" s="336"/>
      <c r="S3520" s="336"/>
      <c r="V3520" s="336"/>
      <c r="W3520" s="336"/>
      <c r="X3520" s="336"/>
      <c r="Y3520" s="336"/>
      <c r="Z3520" s="336"/>
      <c r="AA3520" s="336"/>
      <c r="AB3520" s="336"/>
      <c r="AC3520" s="336"/>
    </row>
    <row r="3521" spans="4:29">
      <c r="D3521" s="336"/>
      <c r="G3521" s="336"/>
      <c r="H3521" s="336"/>
      <c r="I3521" s="336"/>
      <c r="J3521" s="336"/>
      <c r="K3521" s="336"/>
      <c r="L3521" s="336"/>
      <c r="M3521" s="336"/>
      <c r="N3521" s="336"/>
      <c r="S3521" s="336"/>
      <c r="V3521" s="336"/>
      <c r="W3521" s="336"/>
      <c r="X3521" s="336"/>
      <c r="Y3521" s="336"/>
      <c r="Z3521" s="336"/>
      <c r="AA3521" s="336"/>
      <c r="AB3521" s="336"/>
      <c r="AC3521" s="336"/>
    </row>
    <row r="3522" spans="4:29">
      <c r="D3522" s="336"/>
      <c r="G3522" s="336"/>
      <c r="H3522" s="336"/>
      <c r="I3522" s="336"/>
      <c r="J3522" s="336"/>
      <c r="K3522" s="336"/>
      <c r="L3522" s="336"/>
      <c r="M3522" s="336"/>
      <c r="N3522" s="336"/>
      <c r="S3522" s="336"/>
      <c r="V3522" s="336"/>
      <c r="W3522" s="336"/>
      <c r="X3522" s="336"/>
      <c r="Y3522" s="336"/>
      <c r="Z3522" s="336"/>
      <c r="AA3522" s="336"/>
      <c r="AB3522" s="336"/>
      <c r="AC3522" s="336"/>
    </row>
    <row r="3523" spans="4:29">
      <c r="D3523" s="336"/>
      <c r="G3523" s="336"/>
      <c r="H3523" s="336"/>
      <c r="I3523" s="336"/>
      <c r="J3523" s="336"/>
      <c r="K3523" s="336"/>
      <c r="L3523" s="336"/>
      <c r="M3523" s="336"/>
      <c r="N3523" s="336"/>
      <c r="S3523" s="336"/>
      <c r="V3523" s="336"/>
      <c r="W3523" s="336"/>
      <c r="X3523" s="336"/>
      <c r="Y3523" s="336"/>
      <c r="Z3523" s="336"/>
      <c r="AA3523" s="336"/>
      <c r="AB3523" s="336"/>
      <c r="AC3523" s="336"/>
    </row>
    <row r="3524" spans="4:29">
      <c r="D3524" s="336"/>
      <c r="G3524" s="336"/>
      <c r="H3524" s="336"/>
      <c r="I3524" s="336"/>
      <c r="J3524" s="336"/>
      <c r="K3524" s="336"/>
      <c r="L3524" s="336"/>
      <c r="M3524" s="336"/>
      <c r="N3524" s="336"/>
      <c r="S3524" s="336"/>
      <c r="V3524" s="336"/>
      <c r="W3524" s="336"/>
      <c r="X3524" s="336"/>
      <c r="Y3524" s="336"/>
      <c r="Z3524" s="336"/>
      <c r="AA3524" s="336"/>
      <c r="AB3524" s="336"/>
      <c r="AC3524" s="336"/>
    </row>
    <row r="3525" spans="4:29">
      <c r="D3525" s="336"/>
      <c r="G3525" s="336"/>
      <c r="H3525" s="336"/>
      <c r="I3525" s="336"/>
      <c r="J3525" s="336"/>
      <c r="K3525" s="336"/>
      <c r="L3525" s="336"/>
      <c r="M3525" s="336"/>
      <c r="N3525" s="336"/>
      <c r="S3525" s="336"/>
      <c r="V3525" s="336"/>
      <c r="W3525" s="336"/>
      <c r="X3525" s="336"/>
      <c r="Y3525" s="336"/>
      <c r="Z3525" s="336"/>
      <c r="AA3525" s="336"/>
      <c r="AB3525" s="336"/>
      <c r="AC3525" s="336"/>
    </row>
    <row r="3526" spans="4:29">
      <c r="D3526" s="336"/>
      <c r="G3526" s="336"/>
      <c r="H3526" s="336"/>
      <c r="I3526" s="336"/>
      <c r="J3526" s="336"/>
      <c r="K3526" s="336"/>
      <c r="L3526" s="336"/>
      <c r="M3526" s="336"/>
      <c r="N3526" s="336"/>
      <c r="S3526" s="336"/>
      <c r="V3526" s="336"/>
      <c r="W3526" s="336"/>
      <c r="X3526" s="336"/>
      <c r="Y3526" s="336"/>
      <c r="Z3526" s="336"/>
      <c r="AA3526" s="336"/>
      <c r="AB3526" s="336"/>
      <c r="AC3526" s="336"/>
    </row>
    <row r="3527" spans="4:29">
      <c r="D3527" s="336"/>
      <c r="G3527" s="336"/>
      <c r="H3527" s="336"/>
      <c r="I3527" s="336"/>
      <c r="J3527" s="336"/>
      <c r="K3527" s="336"/>
      <c r="L3527" s="336"/>
      <c r="M3527" s="336"/>
      <c r="N3527" s="336"/>
      <c r="S3527" s="336"/>
      <c r="V3527" s="336"/>
      <c r="W3527" s="336"/>
      <c r="X3527" s="336"/>
      <c r="Y3527" s="336"/>
      <c r="Z3527" s="336"/>
      <c r="AA3527" s="336"/>
      <c r="AB3527" s="336"/>
      <c r="AC3527" s="336"/>
    </row>
    <row r="3528" spans="4:29">
      <c r="D3528" s="336"/>
      <c r="G3528" s="336"/>
      <c r="H3528" s="336"/>
      <c r="I3528" s="336"/>
      <c r="J3528" s="336"/>
      <c r="K3528" s="336"/>
      <c r="L3528" s="336"/>
      <c r="M3528" s="336"/>
      <c r="N3528" s="336"/>
      <c r="S3528" s="336"/>
      <c r="V3528" s="336"/>
      <c r="W3528" s="336"/>
      <c r="X3528" s="336"/>
      <c r="Y3528" s="336"/>
      <c r="Z3528" s="336"/>
      <c r="AA3528" s="336"/>
      <c r="AB3528" s="336"/>
      <c r="AC3528" s="336"/>
    </row>
    <row r="3529" spans="4:29">
      <c r="D3529" s="336"/>
      <c r="G3529" s="336"/>
      <c r="H3529" s="336"/>
      <c r="I3529" s="336"/>
      <c r="J3529" s="336"/>
      <c r="K3529" s="336"/>
      <c r="L3529" s="336"/>
      <c r="M3529" s="336"/>
      <c r="N3529" s="336"/>
      <c r="S3529" s="336"/>
      <c r="V3529" s="336"/>
      <c r="W3529" s="336"/>
      <c r="X3529" s="336"/>
      <c r="Y3529" s="336"/>
      <c r="Z3529" s="336"/>
      <c r="AA3529" s="336"/>
      <c r="AB3529" s="336"/>
      <c r="AC3529" s="336"/>
    </row>
    <row r="3530" spans="4:29">
      <c r="D3530" s="336"/>
      <c r="G3530" s="336"/>
      <c r="H3530" s="336"/>
      <c r="I3530" s="336"/>
      <c r="J3530" s="336"/>
      <c r="K3530" s="336"/>
      <c r="L3530" s="336"/>
      <c r="M3530" s="336"/>
      <c r="N3530" s="336"/>
      <c r="S3530" s="336"/>
      <c r="V3530" s="336"/>
      <c r="W3530" s="336"/>
      <c r="X3530" s="336"/>
      <c r="Y3530" s="336"/>
      <c r="Z3530" s="336"/>
      <c r="AA3530" s="336"/>
      <c r="AB3530" s="336"/>
      <c r="AC3530" s="336"/>
    </row>
    <row r="3531" spans="4:29">
      <c r="D3531" s="336"/>
      <c r="G3531" s="336"/>
      <c r="H3531" s="336"/>
      <c r="I3531" s="336"/>
      <c r="J3531" s="336"/>
      <c r="K3531" s="336"/>
      <c r="L3531" s="336"/>
      <c r="M3531" s="336"/>
      <c r="N3531" s="336"/>
      <c r="S3531" s="336"/>
      <c r="V3531" s="336"/>
      <c r="W3531" s="336"/>
      <c r="X3531" s="336"/>
      <c r="Y3531" s="336"/>
      <c r="Z3531" s="336"/>
      <c r="AA3531" s="336"/>
      <c r="AB3531" s="336"/>
      <c r="AC3531" s="336"/>
    </row>
    <row r="3532" spans="4:29">
      <c r="D3532" s="336"/>
      <c r="G3532" s="336"/>
      <c r="H3532" s="336"/>
      <c r="I3532" s="336"/>
      <c r="J3532" s="336"/>
      <c r="K3532" s="336"/>
      <c r="L3532" s="336"/>
      <c r="M3532" s="336"/>
      <c r="N3532" s="336"/>
      <c r="S3532" s="336"/>
      <c r="V3532" s="336"/>
      <c r="W3532" s="336"/>
      <c r="X3532" s="336"/>
      <c r="Y3532" s="336"/>
      <c r="Z3532" s="336"/>
      <c r="AA3532" s="336"/>
      <c r="AB3532" s="336"/>
      <c r="AC3532" s="336"/>
    </row>
    <row r="3533" spans="4:29">
      <c r="D3533" s="336"/>
      <c r="G3533" s="336"/>
      <c r="H3533" s="336"/>
      <c r="I3533" s="336"/>
      <c r="J3533" s="336"/>
      <c r="K3533" s="336"/>
      <c r="L3533" s="336"/>
      <c r="M3533" s="336"/>
      <c r="N3533" s="336"/>
      <c r="S3533" s="336"/>
      <c r="V3533" s="336"/>
      <c r="W3533" s="336"/>
      <c r="X3533" s="336"/>
      <c r="Y3533" s="336"/>
      <c r="Z3533" s="336"/>
      <c r="AA3533" s="336"/>
      <c r="AB3533" s="336"/>
      <c r="AC3533" s="336"/>
    </row>
    <row r="3534" spans="4:29">
      <c r="D3534" s="336"/>
      <c r="G3534" s="336"/>
      <c r="H3534" s="336"/>
      <c r="I3534" s="336"/>
      <c r="J3534" s="336"/>
      <c r="K3534" s="336"/>
      <c r="L3534" s="336"/>
      <c r="M3534" s="336"/>
      <c r="N3534" s="336"/>
      <c r="S3534" s="336"/>
      <c r="V3534" s="336"/>
      <c r="W3534" s="336"/>
      <c r="X3534" s="336"/>
      <c r="Y3534" s="336"/>
      <c r="Z3534" s="336"/>
      <c r="AA3534" s="336"/>
      <c r="AB3534" s="336"/>
      <c r="AC3534" s="336"/>
    </row>
    <row r="3535" spans="4:29">
      <c r="D3535" s="336"/>
      <c r="G3535" s="336"/>
      <c r="H3535" s="336"/>
      <c r="I3535" s="336"/>
      <c r="J3535" s="336"/>
      <c r="K3535" s="336"/>
      <c r="L3535" s="336"/>
      <c r="M3535" s="336"/>
      <c r="N3535" s="336"/>
      <c r="S3535" s="336"/>
      <c r="V3535" s="336"/>
      <c r="W3535" s="336"/>
      <c r="X3535" s="336"/>
      <c r="Y3535" s="336"/>
      <c r="Z3535" s="336"/>
      <c r="AA3535" s="336"/>
      <c r="AB3535" s="336"/>
      <c r="AC3535" s="336"/>
    </row>
    <row r="3536" spans="4:29">
      <c r="D3536" s="336"/>
      <c r="G3536" s="336"/>
      <c r="H3536" s="336"/>
      <c r="I3536" s="336"/>
      <c r="J3536" s="336"/>
      <c r="K3536" s="336"/>
      <c r="L3536" s="336"/>
      <c r="M3536" s="336"/>
      <c r="N3536" s="336"/>
      <c r="S3536" s="336"/>
      <c r="V3536" s="336"/>
      <c r="W3536" s="336"/>
      <c r="X3536" s="336"/>
      <c r="Y3536" s="336"/>
      <c r="Z3536" s="336"/>
      <c r="AA3536" s="336"/>
      <c r="AB3536" s="336"/>
      <c r="AC3536" s="336"/>
    </row>
    <row r="3537" spans="4:29">
      <c r="D3537" s="336"/>
      <c r="G3537" s="336"/>
      <c r="H3537" s="336"/>
      <c r="I3537" s="336"/>
      <c r="J3537" s="336"/>
      <c r="K3537" s="336"/>
      <c r="L3537" s="336"/>
      <c r="M3537" s="336"/>
      <c r="N3537" s="336"/>
      <c r="S3537" s="336"/>
      <c r="V3537" s="336"/>
      <c r="W3537" s="336"/>
      <c r="X3537" s="336"/>
      <c r="Y3537" s="336"/>
      <c r="Z3537" s="336"/>
      <c r="AA3537" s="336"/>
      <c r="AB3537" s="336"/>
      <c r="AC3537" s="336"/>
    </row>
    <row r="3538" spans="4:29">
      <c r="D3538" s="336"/>
      <c r="G3538" s="336"/>
      <c r="H3538" s="336"/>
      <c r="I3538" s="336"/>
      <c r="J3538" s="336"/>
      <c r="K3538" s="336"/>
      <c r="L3538" s="336"/>
      <c r="M3538" s="336"/>
      <c r="N3538" s="336"/>
      <c r="S3538" s="336"/>
      <c r="V3538" s="336"/>
      <c r="W3538" s="336"/>
      <c r="X3538" s="336"/>
      <c r="Y3538" s="336"/>
      <c r="Z3538" s="336"/>
      <c r="AA3538" s="336"/>
      <c r="AB3538" s="336"/>
      <c r="AC3538" s="336"/>
    </row>
    <row r="3539" spans="4:29">
      <c r="D3539" s="336"/>
      <c r="G3539" s="336"/>
      <c r="H3539" s="336"/>
      <c r="I3539" s="336"/>
      <c r="J3539" s="336"/>
      <c r="K3539" s="336"/>
      <c r="L3539" s="336"/>
      <c r="M3539" s="336"/>
      <c r="N3539" s="336"/>
      <c r="S3539" s="336"/>
      <c r="V3539" s="336"/>
      <c r="W3539" s="336"/>
      <c r="X3539" s="336"/>
      <c r="Y3539" s="336"/>
      <c r="Z3539" s="336"/>
      <c r="AA3539" s="336"/>
      <c r="AB3539" s="336"/>
      <c r="AC3539" s="336"/>
    </row>
    <row r="3540" spans="4:29">
      <c r="D3540" s="336"/>
      <c r="G3540" s="336"/>
      <c r="H3540" s="336"/>
      <c r="I3540" s="336"/>
      <c r="J3540" s="336"/>
      <c r="K3540" s="336"/>
      <c r="L3540" s="336"/>
      <c r="M3540" s="336"/>
      <c r="N3540" s="336"/>
      <c r="S3540" s="336"/>
      <c r="V3540" s="336"/>
      <c r="W3540" s="336"/>
      <c r="X3540" s="336"/>
      <c r="Y3540" s="336"/>
      <c r="Z3540" s="336"/>
      <c r="AA3540" s="336"/>
      <c r="AB3540" s="336"/>
      <c r="AC3540" s="336"/>
    </row>
    <row r="3541" spans="4:29">
      <c r="D3541" s="336"/>
      <c r="G3541" s="336"/>
      <c r="H3541" s="336"/>
      <c r="I3541" s="336"/>
      <c r="J3541" s="336"/>
      <c r="K3541" s="336"/>
      <c r="L3541" s="336"/>
      <c r="M3541" s="336"/>
      <c r="N3541" s="336"/>
      <c r="S3541" s="336"/>
      <c r="V3541" s="336"/>
      <c r="W3541" s="336"/>
      <c r="X3541" s="336"/>
      <c r="Y3541" s="336"/>
      <c r="Z3541" s="336"/>
      <c r="AA3541" s="336"/>
      <c r="AB3541" s="336"/>
      <c r="AC3541" s="336"/>
    </row>
    <row r="3542" spans="4:29">
      <c r="D3542" s="336"/>
      <c r="G3542" s="336"/>
      <c r="H3542" s="336"/>
      <c r="I3542" s="336"/>
      <c r="J3542" s="336"/>
      <c r="K3542" s="336"/>
      <c r="L3542" s="336"/>
      <c r="M3542" s="336"/>
      <c r="N3542" s="336"/>
      <c r="S3542" s="336"/>
      <c r="V3542" s="336"/>
      <c r="W3542" s="336"/>
      <c r="X3542" s="336"/>
      <c r="Y3542" s="336"/>
      <c r="Z3542" s="336"/>
      <c r="AA3542" s="336"/>
      <c r="AB3542" s="336"/>
      <c r="AC3542" s="336"/>
    </row>
    <row r="3543" spans="4:29">
      <c r="D3543" s="336"/>
      <c r="G3543" s="336"/>
      <c r="H3543" s="336"/>
      <c r="I3543" s="336"/>
      <c r="J3543" s="336"/>
      <c r="K3543" s="336"/>
      <c r="L3543" s="336"/>
      <c r="M3543" s="336"/>
      <c r="N3543" s="336"/>
      <c r="S3543" s="336"/>
      <c r="V3543" s="336"/>
      <c r="W3543" s="336"/>
      <c r="X3543" s="336"/>
      <c r="Y3543" s="336"/>
      <c r="Z3543" s="336"/>
      <c r="AA3543" s="336"/>
      <c r="AB3543" s="336"/>
      <c r="AC3543" s="336"/>
    </row>
    <row r="3544" spans="4:29">
      <c r="D3544" s="336"/>
      <c r="G3544" s="336"/>
      <c r="H3544" s="336"/>
      <c r="I3544" s="336"/>
      <c r="J3544" s="336"/>
      <c r="K3544" s="336"/>
      <c r="L3544" s="336"/>
      <c r="M3544" s="336"/>
      <c r="N3544" s="336"/>
      <c r="S3544" s="336"/>
      <c r="V3544" s="336"/>
      <c r="W3544" s="336"/>
      <c r="X3544" s="336"/>
      <c r="Y3544" s="336"/>
      <c r="Z3544" s="336"/>
      <c r="AA3544" s="336"/>
      <c r="AB3544" s="336"/>
      <c r="AC3544" s="336"/>
    </row>
    <row r="3545" spans="4:29">
      <c r="D3545" s="336"/>
      <c r="G3545" s="336"/>
      <c r="H3545" s="336"/>
      <c r="I3545" s="336"/>
      <c r="J3545" s="336"/>
      <c r="K3545" s="336"/>
      <c r="L3545" s="336"/>
      <c r="M3545" s="336"/>
      <c r="N3545" s="336"/>
      <c r="S3545" s="336"/>
      <c r="V3545" s="336"/>
      <c r="W3545" s="336"/>
      <c r="X3545" s="336"/>
      <c r="Y3545" s="336"/>
      <c r="Z3545" s="336"/>
      <c r="AA3545" s="336"/>
      <c r="AB3545" s="336"/>
      <c r="AC3545" s="336"/>
    </row>
    <row r="3546" spans="4:29">
      <c r="D3546" s="336"/>
      <c r="G3546" s="336"/>
      <c r="H3546" s="336"/>
      <c r="I3546" s="336"/>
      <c r="J3546" s="336"/>
      <c r="K3546" s="336"/>
      <c r="L3546" s="336"/>
      <c r="M3546" s="336"/>
      <c r="N3546" s="336"/>
      <c r="S3546" s="336"/>
      <c r="V3546" s="336"/>
      <c r="W3546" s="336"/>
      <c r="X3546" s="336"/>
      <c r="Y3546" s="336"/>
      <c r="Z3546" s="336"/>
      <c r="AA3546" s="336"/>
      <c r="AB3546" s="336"/>
      <c r="AC3546" s="336"/>
    </row>
    <row r="3547" spans="4:29">
      <c r="D3547" s="336"/>
      <c r="G3547" s="336"/>
      <c r="H3547" s="336"/>
      <c r="I3547" s="336"/>
      <c r="J3547" s="336"/>
      <c r="K3547" s="336"/>
      <c r="L3547" s="336"/>
      <c r="M3547" s="336"/>
      <c r="N3547" s="336"/>
      <c r="S3547" s="336"/>
      <c r="V3547" s="336"/>
      <c r="W3547" s="336"/>
      <c r="X3547" s="336"/>
      <c r="Y3547" s="336"/>
      <c r="Z3547" s="336"/>
      <c r="AA3547" s="336"/>
      <c r="AB3547" s="336"/>
      <c r="AC3547" s="336"/>
    </row>
    <row r="3548" spans="4:29">
      <c r="D3548" s="336"/>
      <c r="G3548" s="336"/>
      <c r="H3548" s="336"/>
      <c r="I3548" s="336"/>
      <c r="J3548" s="336"/>
      <c r="K3548" s="336"/>
      <c r="L3548" s="336"/>
      <c r="M3548" s="336"/>
      <c r="N3548" s="336"/>
      <c r="S3548" s="336"/>
      <c r="V3548" s="336"/>
      <c r="W3548" s="336"/>
      <c r="X3548" s="336"/>
      <c r="Y3548" s="336"/>
      <c r="Z3548" s="336"/>
      <c r="AA3548" s="336"/>
      <c r="AB3548" s="336"/>
      <c r="AC3548" s="336"/>
    </row>
    <row r="3549" spans="4:29">
      <c r="D3549" s="336"/>
      <c r="G3549" s="336"/>
      <c r="H3549" s="336"/>
      <c r="I3549" s="336"/>
      <c r="J3549" s="336"/>
      <c r="K3549" s="336"/>
      <c r="L3549" s="336"/>
      <c r="M3549" s="336"/>
      <c r="N3549" s="336"/>
      <c r="S3549" s="336"/>
      <c r="V3549" s="336"/>
      <c r="W3549" s="336"/>
      <c r="X3549" s="336"/>
      <c r="Y3549" s="336"/>
      <c r="Z3549" s="336"/>
      <c r="AA3549" s="336"/>
      <c r="AB3549" s="336"/>
      <c r="AC3549" s="336"/>
    </row>
    <row r="3550" spans="4:29">
      <c r="D3550" s="336"/>
      <c r="G3550" s="336"/>
      <c r="H3550" s="336"/>
      <c r="I3550" s="336"/>
      <c r="J3550" s="336"/>
      <c r="K3550" s="336"/>
      <c r="L3550" s="336"/>
      <c r="M3550" s="336"/>
      <c r="N3550" s="336"/>
      <c r="S3550" s="336"/>
      <c r="V3550" s="336"/>
      <c r="W3550" s="336"/>
      <c r="X3550" s="336"/>
      <c r="Y3550" s="336"/>
      <c r="Z3550" s="336"/>
      <c r="AA3550" s="336"/>
      <c r="AB3550" s="336"/>
      <c r="AC3550" s="336"/>
    </row>
    <row r="3551" spans="4:29">
      <c r="D3551" s="336"/>
      <c r="G3551" s="336"/>
      <c r="H3551" s="336"/>
      <c r="I3551" s="336"/>
      <c r="J3551" s="336"/>
      <c r="K3551" s="336"/>
      <c r="L3551" s="336"/>
      <c r="M3551" s="336"/>
      <c r="N3551" s="336"/>
      <c r="S3551" s="336"/>
      <c r="V3551" s="336"/>
      <c r="W3551" s="336"/>
      <c r="X3551" s="336"/>
      <c r="Y3551" s="336"/>
      <c r="Z3551" s="336"/>
      <c r="AA3551" s="336"/>
      <c r="AB3551" s="336"/>
      <c r="AC3551" s="336"/>
    </row>
    <row r="3552" spans="4:29">
      <c r="D3552" s="336"/>
      <c r="G3552" s="336"/>
      <c r="H3552" s="336"/>
      <c r="I3552" s="336"/>
      <c r="J3552" s="336"/>
      <c r="K3552" s="336"/>
      <c r="L3552" s="336"/>
      <c r="M3552" s="336"/>
      <c r="N3552" s="336"/>
      <c r="S3552" s="336"/>
      <c r="V3552" s="336"/>
      <c r="W3552" s="336"/>
      <c r="X3552" s="336"/>
      <c r="Y3552" s="336"/>
      <c r="Z3552" s="336"/>
      <c r="AA3552" s="336"/>
      <c r="AB3552" s="336"/>
      <c r="AC3552" s="336"/>
    </row>
    <row r="3553" spans="4:29">
      <c r="D3553" s="336"/>
      <c r="G3553" s="336"/>
      <c r="H3553" s="336"/>
      <c r="I3553" s="336"/>
      <c r="J3553" s="336"/>
      <c r="K3553" s="336"/>
      <c r="L3553" s="336"/>
      <c r="M3553" s="336"/>
      <c r="N3553" s="336"/>
      <c r="S3553" s="336"/>
      <c r="V3553" s="336"/>
      <c r="W3553" s="336"/>
      <c r="X3553" s="336"/>
      <c r="Y3553" s="336"/>
      <c r="Z3553" s="336"/>
      <c r="AA3553" s="336"/>
      <c r="AB3553" s="336"/>
      <c r="AC3553" s="336"/>
    </row>
    <row r="3554" spans="4:29">
      <c r="D3554" s="336"/>
      <c r="G3554" s="336"/>
      <c r="H3554" s="336"/>
      <c r="I3554" s="336"/>
      <c r="J3554" s="336"/>
      <c r="K3554" s="336"/>
      <c r="L3554" s="336"/>
      <c r="M3554" s="336"/>
      <c r="N3554" s="336"/>
      <c r="S3554" s="336"/>
      <c r="V3554" s="336"/>
      <c r="W3554" s="336"/>
      <c r="X3554" s="336"/>
      <c r="Y3554" s="336"/>
      <c r="Z3554" s="336"/>
      <c r="AA3554" s="336"/>
      <c r="AB3554" s="336"/>
      <c r="AC3554" s="336"/>
    </row>
    <row r="3555" spans="4:29">
      <c r="D3555" s="336"/>
      <c r="G3555" s="336"/>
      <c r="H3555" s="336"/>
      <c r="I3555" s="336"/>
      <c r="J3555" s="336"/>
      <c r="K3555" s="336"/>
      <c r="L3555" s="336"/>
      <c r="M3555" s="336"/>
      <c r="N3555" s="336"/>
      <c r="S3555" s="336"/>
      <c r="V3555" s="336"/>
      <c r="W3555" s="336"/>
      <c r="X3555" s="336"/>
      <c r="Y3555" s="336"/>
      <c r="Z3555" s="336"/>
      <c r="AA3555" s="336"/>
      <c r="AB3555" s="336"/>
      <c r="AC3555" s="336"/>
    </row>
    <row r="3556" spans="4:29">
      <c r="D3556" s="336"/>
      <c r="G3556" s="336"/>
      <c r="H3556" s="336"/>
      <c r="I3556" s="336"/>
      <c r="J3556" s="336"/>
      <c r="K3556" s="336"/>
      <c r="L3556" s="336"/>
      <c r="M3556" s="336"/>
      <c r="N3556" s="336"/>
      <c r="S3556" s="336"/>
      <c r="V3556" s="336"/>
      <c r="W3556" s="336"/>
      <c r="X3556" s="336"/>
      <c r="Y3556" s="336"/>
      <c r="Z3556" s="336"/>
      <c r="AA3556" s="336"/>
      <c r="AB3556" s="336"/>
      <c r="AC3556" s="336"/>
    </row>
    <row r="3557" spans="4:29">
      <c r="D3557" s="336"/>
      <c r="G3557" s="336"/>
      <c r="H3557" s="336"/>
      <c r="I3557" s="336"/>
      <c r="J3557" s="336"/>
      <c r="K3557" s="336"/>
      <c r="L3557" s="336"/>
      <c r="M3557" s="336"/>
      <c r="N3557" s="336"/>
      <c r="S3557" s="336"/>
      <c r="V3557" s="336"/>
      <c r="W3557" s="336"/>
      <c r="X3557" s="336"/>
      <c r="Y3557" s="336"/>
      <c r="Z3557" s="336"/>
      <c r="AA3557" s="336"/>
      <c r="AB3557" s="336"/>
      <c r="AC3557" s="336"/>
    </row>
    <row r="3558" spans="4:29">
      <c r="D3558" s="336"/>
      <c r="G3558" s="336"/>
      <c r="H3558" s="336"/>
      <c r="I3558" s="336"/>
      <c r="J3558" s="336"/>
      <c r="K3558" s="336"/>
      <c r="L3558" s="336"/>
      <c r="M3558" s="336"/>
      <c r="N3558" s="336"/>
      <c r="S3558" s="336"/>
      <c r="V3558" s="336"/>
      <c r="W3558" s="336"/>
      <c r="X3558" s="336"/>
      <c r="Y3558" s="336"/>
      <c r="Z3558" s="336"/>
      <c r="AA3558" s="336"/>
      <c r="AB3558" s="336"/>
      <c r="AC3558" s="336"/>
    </row>
    <row r="3559" spans="4:29">
      <c r="D3559" s="336"/>
      <c r="G3559" s="336"/>
      <c r="H3559" s="336"/>
      <c r="I3559" s="336"/>
      <c r="J3559" s="336"/>
      <c r="K3559" s="336"/>
      <c r="L3559" s="336"/>
      <c r="M3559" s="336"/>
      <c r="N3559" s="336"/>
      <c r="S3559" s="336"/>
      <c r="V3559" s="336"/>
      <c r="W3559" s="336"/>
      <c r="X3559" s="336"/>
      <c r="Y3559" s="336"/>
      <c r="Z3559" s="336"/>
      <c r="AA3559" s="336"/>
      <c r="AB3559" s="336"/>
      <c r="AC3559" s="336"/>
    </row>
    <row r="3560" spans="4:29">
      <c r="D3560" s="336"/>
      <c r="G3560" s="336"/>
      <c r="H3560" s="336"/>
      <c r="I3560" s="336"/>
      <c r="J3560" s="336"/>
      <c r="K3560" s="336"/>
      <c r="L3560" s="336"/>
      <c r="M3560" s="336"/>
      <c r="N3560" s="336"/>
      <c r="S3560" s="336"/>
      <c r="V3560" s="336"/>
      <c r="W3560" s="336"/>
      <c r="X3560" s="336"/>
      <c r="Y3560" s="336"/>
      <c r="Z3560" s="336"/>
      <c r="AA3560" s="336"/>
      <c r="AB3560" s="336"/>
      <c r="AC3560" s="336"/>
    </row>
    <row r="3561" spans="4:29">
      <c r="D3561" s="336"/>
      <c r="G3561" s="336"/>
      <c r="H3561" s="336"/>
      <c r="I3561" s="336"/>
      <c r="J3561" s="336"/>
      <c r="K3561" s="336"/>
      <c r="L3561" s="336"/>
      <c r="M3561" s="336"/>
      <c r="N3561" s="336"/>
      <c r="S3561" s="336"/>
      <c r="V3561" s="336"/>
      <c r="W3561" s="336"/>
      <c r="X3561" s="336"/>
      <c r="Y3561" s="336"/>
      <c r="Z3561" s="336"/>
      <c r="AA3561" s="336"/>
      <c r="AB3561" s="336"/>
      <c r="AC3561" s="336"/>
    </row>
    <row r="3562" spans="4:29">
      <c r="D3562" s="336"/>
      <c r="G3562" s="336"/>
      <c r="H3562" s="336"/>
      <c r="I3562" s="336"/>
      <c r="J3562" s="336"/>
      <c r="K3562" s="336"/>
      <c r="L3562" s="336"/>
      <c r="M3562" s="336"/>
      <c r="N3562" s="336"/>
      <c r="S3562" s="336"/>
      <c r="V3562" s="336"/>
      <c r="W3562" s="336"/>
      <c r="X3562" s="336"/>
      <c r="Y3562" s="336"/>
      <c r="Z3562" s="336"/>
      <c r="AA3562" s="336"/>
      <c r="AB3562" s="336"/>
      <c r="AC3562" s="336"/>
    </row>
    <row r="3563" spans="4:29">
      <c r="D3563" s="336"/>
      <c r="G3563" s="336"/>
      <c r="H3563" s="336"/>
      <c r="I3563" s="336"/>
      <c r="J3563" s="336"/>
      <c r="K3563" s="336"/>
      <c r="L3563" s="336"/>
      <c r="M3563" s="336"/>
      <c r="N3563" s="336"/>
      <c r="S3563" s="336"/>
      <c r="V3563" s="336"/>
      <c r="W3563" s="336"/>
      <c r="X3563" s="336"/>
      <c r="Y3563" s="336"/>
      <c r="Z3563" s="336"/>
      <c r="AA3563" s="336"/>
      <c r="AB3563" s="336"/>
      <c r="AC3563" s="336"/>
    </row>
    <row r="3564" spans="4:29">
      <c r="D3564" s="336"/>
      <c r="G3564" s="336"/>
      <c r="H3564" s="336"/>
      <c r="I3564" s="336"/>
      <c r="J3564" s="336"/>
      <c r="K3564" s="336"/>
      <c r="L3564" s="336"/>
      <c r="M3564" s="336"/>
      <c r="N3564" s="336"/>
      <c r="S3564" s="336"/>
      <c r="V3564" s="336"/>
      <c r="W3564" s="336"/>
      <c r="X3564" s="336"/>
      <c r="Y3564" s="336"/>
      <c r="Z3564" s="336"/>
      <c r="AA3564" s="336"/>
      <c r="AB3564" s="336"/>
      <c r="AC3564" s="336"/>
    </row>
    <row r="3565" spans="4:29">
      <c r="D3565" s="336"/>
      <c r="G3565" s="336"/>
      <c r="H3565" s="336"/>
      <c r="I3565" s="336"/>
      <c r="J3565" s="336"/>
      <c r="K3565" s="336"/>
      <c r="L3565" s="336"/>
      <c r="M3565" s="336"/>
      <c r="N3565" s="336"/>
      <c r="S3565" s="336"/>
      <c r="V3565" s="336"/>
      <c r="W3565" s="336"/>
      <c r="X3565" s="336"/>
      <c r="Y3565" s="336"/>
      <c r="Z3565" s="336"/>
      <c r="AA3565" s="336"/>
      <c r="AB3565" s="336"/>
      <c r="AC3565" s="336"/>
    </row>
    <row r="3566" spans="4:29">
      <c r="D3566" s="336"/>
      <c r="G3566" s="336"/>
      <c r="H3566" s="336"/>
      <c r="I3566" s="336"/>
      <c r="J3566" s="336"/>
      <c r="K3566" s="336"/>
      <c r="L3566" s="336"/>
      <c r="M3566" s="336"/>
      <c r="N3566" s="336"/>
      <c r="S3566" s="336"/>
      <c r="V3566" s="336"/>
      <c r="W3566" s="336"/>
      <c r="X3566" s="336"/>
      <c r="Y3566" s="336"/>
      <c r="Z3566" s="336"/>
      <c r="AA3566" s="336"/>
      <c r="AB3566" s="336"/>
      <c r="AC3566" s="336"/>
    </row>
    <row r="3567" spans="4:29">
      <c r="D3567" s="336"/>
      <c r="G3567" s="336"/>
      <c r="H3567" s="336"/>
      <c r="I3567" s="336"/>
      <c r="J3567" s="336"/>
      <c r="K3567" s="336"/>
      <c r="L3567" s="336"/>
      <c r="M3567" s="336"/>
      <c r="N3567" s="336"/>
      <c r="S3567" s="336"/>
      <c r="V3567" s="336"/>
      <c r="W3567" s="336"/>
      <c r="X3567" s="336"/>
      <c r="Y3567" s="336"/>
      <c r="Z3567" s="336"/>
      <c r="AA3567" s="336"/>
      <c r="AB3567" s="336"/>
      <c r="AC3567" s="336"/>
    </row>
    <row r="3568" spans="4:29">
      <c r="D3568" s="336"/>
      <c r="G3568" s="336"/>
      <c r="H3568" s="336"/>
      <c r="I3568" s="336"/>
      <c r="J3568" s="336"/>
      <c r="K3568" s="336"/>
      <c r="L3568" s="336"/>
      <c r="M3568" s="336"/>
      <c r="N3568" s="336"/>
      <c r="S3568" s="336"/>
      <c r="V3568" s="336"/>
      <c r="W3568" s="336"/>
      <c r="X3568" s="336"/>
      <c r="Y3568" s="336"/>
      <c r="Z3568" s="336"/>
      <c r="AA3568" s="336"/>
      <c r="AB3568" s="336"/>
      <c r="AC3568" s="336"/>
    </row>
    <row r="3569" spans="4:29">
      <c r="D3569" s="336"/>
      <c r="G3569" s="336"/>
      <c r="H3569" s="336"/>
      <c r="I3569" s="336"/>
      <c r="J3569" s="336"/>
      <c r="K3569" s="336"/>
      <c r="L3569" s="336"/>
      <c r="M3569" s="336"/>
      <c r="N3569" s="336"/>
      <c r="S3569" s="336"/>
      <c r="V3569" s="336"/>
      <c r="W3569" s="336"/>
      <c r="X3569" s="336"/>
      <c r="Y3569" s="336"/>
      <c r="Z3569" s="336"/>
      <c r="AA3569" s="336"/>
      <c r="AB3569" s="336"/>
      <c r="AC3569" s="336"/>
    </row>
    <row r="3570" spans="4:29">
      <c r="D3570" s="336"/>
      <c r="G3570" s="336"/>
      <c r="H3570" s="336"/>
      <c r="I3570" s="336"/>
      <c r="J3570" s="336"/>
      <c r="K3570" s="336"/>
      <c r="L3570" s="336"/>
      <c r="M3570" s="336"/>
      <c r="N3570" s="336"/>
      <c r="S3570" s="336"/>
      <c r="V3570" s="336"/>
      <c r="W3570" s="336"/>
      <c r="X3570" s="336"/>
      <c r="Y3570" s="336"/>
      <c r="Z3570" s="336"/>
      <c r="AA3570" s="336"/>
      <c r="AB3570" s="336"/>
      <c r="AC3570" s="336"/>
    </row>
    <row r="3571" spans="4:29">
      <c r="D3571" s="336"/>
      <c r="G3571" s="336"/>
      <c r="H3571" s="336"/>
      <c r="I3571" s="336"/>
      <c r="J3571" s="336"/>
      <c r="K3571" s="336"/>
      <c r="L3571" s="336"/>
      <c r="M3571" s="336"/>
      <c r="N3571" s="336"/>
      <c r="S3571" s="336"/>
      <c r="V3571" s="336"/>
      <c r="W3571" s="336"/>
      <c r="X3571" s="336"/>
      <c r="Y3571" s="336"/>
      <c r="Z3571" s="336"/>
      <c r="AA3571" s="336"/>
      <c r="AB3571" s="336"/>
      <c r="AC3571" s="336"/>
    </row>
    <row r="3572" spans="4:29">
      <c r="D3572" s="336"/>
      <c r="G3572" s="336"/>
      <c r="H3572" s="336"/>
      <c r="I3572" s="336"/>
      <c r="J3572" s="336"/>
      <c r="K3572" s="336"/>
      <c r="L3572" s="336"/>
      <c r="M3572" s="336"/>
      <c r="N3572" s="336"/>
      <c r="S3572" s="336"/>
      <c r="V3572" s="336"/>
      <c r="W3572" s="336"/>
      <c r="X3572" s="336"/>
      <c r="Y3572" s="336"/>
      <c r="Z3572" s="336"/>
      <c r="AA3572" s="336"/>
      <c r="AB3572" s="336"/>
      <c r="AC3572" s="336"/>
    </row>
    <row r="3573" spans="4:29">
      <c r="D3573" s="336"/>
      <c r="G3573" s="336"/>
      <c r="H3573" s="336"/>
      <c r="I3573" s="336"/>
      <c r="J3573" s="336"/>
      <c r="K3573" s="336"/>
      <c r="L3573" s="336"/>
      <c r="M3573" s="336"/>
      <c r="N3573" s="336"/>
      <c r="S3573" s="336"/>
      <c r="V3573" s="336"/>
      <c r="W3573" s="336"/>
      <c r="X3573" s="336"/>
      <c r="Y3573" s="336"/>
      <c r="Z3573" s="336"/>
      <c r="AA3573" s="336"/>
      <c r="AB3573" s="336"/>
      <c r="AC3573" s="336"/>
    </row>
    <row r="3574" spans="4:29">
      <c r="D3574" s="336"/>
      <c r="G3574" s="336"/>
      <c r="H3574" s="336"/>
      <c r="I3574" s="336"/>
      <c r="J3574" s="336"/>
      <c r="K3574" s="336"/>
      <c r="L3574" s="336"/>
      <c r="M3574" s="336"/>
      <c r="N3574" s="336"/>
      <c r="S3574" s="336"/>
      <c r="V3574" s="336"/>
      <c r="W3574" s="336"/>
      <c r="X3574" s="336"/>
      <c r="Y3574" s="336"/>
      <c r="Z3574" s="336"/>
      <c r="AA3574" s="336"/>
      <c r="AB3574" s="336"/>
      <c r="AC3574" s="336"/>
    </row>
    <row r="3575" spans="4:29">
      <c r="D3575" s="336"/>
      <c r="G3575" s="336"/>
      <c r="H3575" s="336"/>
      <c r="I3575" s="336"/>
      <c r="J3575" s="336"/>
      <c r="K3575" s="336"/>
      <c r="L3575" s="336"/>
      <c r="M3575" s="336"/>
      <c r="N3575" s="336"/>
      <c r="S3575" s="336"/>
      <c r="V3575" s="336"/>
      <c r="W3575" s="336"/>
      <c r="X3575" s="336"/>
      <c r="Y3575" s="336"/>
      <c r="Z3575" s="336"/>
      <c r="AA3575" s="336"/>
      <c r="AB3575" s="336"/>
      <c r="AC3575" s="336"/>
    </row>
    <row r="3576" spans="4:29">
      <c r="D3576" s="336"/>
      <c r="G3576" s="336"/>
      <c r="H3576" s="336"/>
      <c r="I3576" s="336"/>
      <c r="J3576" s="336"/>
      <c r="K3576" s="336"/>
      <c r="L3576" s="336"/>
      <c r="M3576" s="336"/>
      <c r="N3576" s="336"/>
      <c r="S3576" s="336"/>
      <c r="V3576" s="336"/>
      <c r="W3576" s="336"/>
      <c r="X3576" s="336"/>
      <c r="Y3576" s="336"/>
      <c r="Z3576" s="336"/>
      <c r="AA3576" s="336"/>
      <c r="AB3576" s="336"/>
      <c r="AC3576" s="336"/>
    </row>
    <row r="3577" spans="4:29">
      <c r="D3577" s="336"/>
      <c r="G3577" s="336"/>
      <c r="H3577" s="336"/>
      <c r="I3577" s="336"/>
      <c r="J3577" s="336"/>
      <c r="K3577" s="336"/>
      <c r="L3577" s="336"/>
      <c r="M3577" s="336"/>
      <c r="N3577" s="336"/>
      <c r="S3577" s="336"/>
      <c r="V3577" s="336"/>
      <c r="W3577" s="336"/>
      <c r="X3577" s="336"/>
      <c r="Y3577" s="336"/>
      <c r="Z3577" s="336"/>
      <c r="AA3577" s="336"/>
      <c r="AB3577" s="336"/>
      <c r="AC3577" s="336"/>
    </row>
    <row r="3578" spans="4:29">
      <c r="D3578" s="336"/>
      <c r="G3578" s="336"/>
      <c r="H3578" s="336"/>
      <c r="I3578" s="336"/>
      <c r="J3578" s="336"/>
      <c r="K3578" s="336"/>
      <c r="L3578" s="336"/>
      <c r="M3578" s="336"/>
      <c r="N3578" s="336"/>
      <c r="S3578" s="336"/>
      <c r="V3578" s="336"/>
      <c r="W3578" s="336"/>
      <c r="X3578" s="336"/>
      <c r="Y3578" s="336"/>
      <c r="Z3578" s="336"/>
      <c r="AA3578" s="336"/>
      <c r="AB3578" s="336"/>
      <c r="AC3578" s="336"/>
    </row>
    <row r="3579" spans="4:29">
      <c r="D3579" s="336"/>
      <c r="G3579" s="336"/>
      <c r="H3579" s="336"/>
      <c r="I3579" s="336"/>
      <c r="J3579" s="336"/>
      <c r="K3579" s="336"/>
      <c r="L3579" s="336"/>
      <c r="M3579" s="336"/>
      <c r="N3579" s="336"/>
      <c r="S3579" s="336"/>
      <c r="V3579" s="336"/>
      <c r="W3579" s="336"/>
      <c r="X3579" s="336"/>
      <c r="Y3579" s="336"/>
      <c r="Z3579" s="336"/>
      <c r="AA3579" s="336"/>
      <c r="AB3579" s="336"/>
      <c r="AC3579" s="336"/>
    </row>
    <row r="3580" spans="4:29">
      <c r="D3580" s="336"/>
      <c r="G3580" s="336"/>
      <c r="H3580" s="336"/>
      <c r="I3580" s="336"/>
      <c r="J3580" s="336"/>
      <c r="K3580" s="336"/>
      <c r="L3580" s="336"/>
      <c r="M3580" s="336"/>
      <c r="N3580" s="336"/>
      <c r="S3580" s="336"/>
      <c r="V3580" s="336"/>
      <c r="W3580" s="336"/>
      <c r="X3580" s="336"/>
      <c r="Y3580" s="336"/>
      <c r="Z3580" s="336"/>
      <c r="AA3580" s="336"/>
      <c r="AB3580" s="336"/>
      <c r="AC3580" s="336"/>
    </row>
    <row r="3581" spans="4:29">
      <c r="D3581" s="336"/>
      <c r="G3581" s="336"/>
      <c r="H3581" s="336"/>
      <c r="I3581" s="336"/>
      <c r="J3581" s="336"/>
      <c r="K3581" s="336"/>
      <c r="L3581" s="336"/>
      <c r="M3581" s="336"/>
      <c r="N3581" s="336"/>
      <c r="S3581" s="336"/>
      <c r="V3581" s="336"/>
      <c r="W3581" s="336"/>
      <c r="X3581" s="336"/>
      <c r="Y3581" s="336"/>
      <c r="Z3581" s="336"/>
      <c r="AA3581" s="336"/>
      <c r="AB3581" s="336"/>
      <c r="AC3581" s="336"/>
    </row>
    <row r="3582" spans="4:29">
      <c r="D3582" s="336"/>
      <c r="G3582" s="336"/>
      <c r="H3582" s="336"/>
      <c r="I3582" s="336"/>
      <c r="J3582" s="336"/>
      <c r="K3582" s="336"/>
      <c r="L3582" s="336"/>
      <c r="M3582" s="336"/>
      <c r="N3582" s="336"/>
      <c r="S3582" s="336"/>
      <c r="V3582" s="336"/>
      <c r="W3582" s="336"/>
      <c r="X3582" s="336"/>
      <c r="Y3582" s="336"/>
      <c r="Z3582" s="336"/>
      <c r="AA3582" s="336"/>
      <c r="AB3582" s="336"/>
      <c r="AC3582" s="336"/>
    </row>
    <row r="3583" spans="4:29">
      <c r="D3583" s="336"/>
      <c r="G3583" s="336"/>
      <c r="H3583" s="336"/>
      <c r="I3583" s="336"/>
      <c r="J3583" s="336"/>
      <c r="K3583" s="336"/>
      <c r="L3583" s="336"/>
      <c r="M3583" s="336"/>
      <c r="N3583" s="336"/>
      <c r="S3583" s="336"/>
      <c r="V3583" s="336"/>
      <c r="W3583" s="336"/>
      <c r="X3583" s="336"/>
      <c r="Y3583" s="336"/>
      <c r="Z3583" s="336"/>
      <c r="AA3583" s="336"/>
      <c r="AB3583" s="336"/>
      <c r="AC3583" s="336"/>
    </row>
    <row r="3584" spans="4:29">
      <c r="D3584" s="336"/>
      <c r="G3584" s="336"/>
      <c r="H3584" s="336"/>
      <c r="I3584" s="336"/>
      <c r="J3584" s="336"/>
      <c r="K3584" s="336"/>
      <c r="L3584" s="336"/>
      <c r="M3584" s="336"/>
      <c r="N3584" s="336"/>
      <c r="S3584" s="336"/>
      <c r="V3584" s="336"/>
      <c r="W3584" s="336"/>
      <c r="X3584" s="336"/>
      <c r="Y3584" s="336"/>
      <c r="Z3584" s="336"/>
      <c r="AA3584" s="336"/>
      <c r="AB3584" s="336"/>
      <c r="AC3584" s="336"/>
    </row>
    <row r="3585" spans="4:29">
      <c r="D3585" s="336"/>
      <c r="G3585" s="336"/>
      <c r="H3585" s="336"/>
      <c r="I3585" s="336"/>
      <c r="J3585" s="336"/>
      <c r="K3585" s="336"/>
      <c r="L3585" s="336"/>
      <c r="M3585" s="336"/>
      <c r="N3585" s="336"/>
      <c r="S3585" s="336"/>
      <c r="V3585" s="336"/>
      <c r="W3585" s="336"/>
      <c r="X3585" s="336"/>
      <c r="Y3585" s="336"/>
      <c r="Z3585" s="336"/>
      <c r="AA3585" s="336"/>
      <c r="AB3585" s="336"/>
      <c r="AC3585" s="336"/>
    </row>
    <row r="3586" spans="4:29">
      <c r="D3586" s="336"/>
      <c r="G3586" s="336"/>
      <c r="H3586" s="336"/>
      <c r="I3586" s="336"/>
      <c r="J3586" s="336"/>
      <c r="K3586" s="336"/>
      <c r="L3586" s="336"/>
      <c r="M3586" s="336"/>
      <c r="N3586" s="336"/>
      <c r="S3586" s="336"/>
      <c r="V3586" s="336"/>
      <c r="W3586" s="336"/>
      <c r="X3586" s="336"/>
      <c r="Y3586" s="336"/>
      <c r="Z3586" s="336"/>
      <c r="AA3586" s="336"/>
      <c r="AB3586" s="336"/>
      <c r="AC3586" s="336"/>
    </row>
    <row r="3587" spans="4:29">
      <c r="D3587" s="336"/>
      <c r="G3587" s="336"/>
      <c r="H3587" s="336"/>
      <c r="I3587" s="336"/>
      <c r="J3587" s="336"/>
      <c r="K3587" s="336"/>
      <c r="L3587" s="336"/>
      <c r="M3587" s="336"/>
      <c r="N3587" s="336"/>
      <c r="S3587" s="336"/>
      <c r="V3587" s="336"/>
      <c r="W3587" s="336"/>
      <c r="X3587" s="336"/>
      <c r="Y3587" s="336"/>
      <c r="Z3587" s="336"/>
      <c r="AA3587" s="336"/>
      <c r="AB3587" s="336"/>
      <c r="AC3587" s="336"/>
    </row>
    <row r="3588" spans="4:29">
      <c r="D3588" s="336"/>
      <c r="G3588" s="336"/>
      <c r="H3588" s="336"/>
      <c r="I3588" s="336"/>
      <c r="J3588" s="336"/>
      <c r="K3588" s="336"/>
      <c r="L3588" s="336"/>
      <c r="M3588" s="336"/>
      <c r="N3588" s="336"/>
      <c r="S3588" s="336"/>
      <c r="V3588" s="336"/>
      <c r="W3588" s="336"/>
      <c r="X3588" s="336"/>
      <c r="Y3588" s="336"/>
      <c r="Z3588" s="336"/>
      <c r="AA3588" s="336"/>
      <c r="AB3588" s="336"/>
      <c r="AC3588" s="336"/>
    </row>
    <row r="3589" spans="4:29">
      <c r="D3589" s="336"/>
      <c r="G3589" s="336"/>
      <c r="H3589" s="336"/>
      <c r="I3589" s="336"/>
      <c r="J3589" s="336"/>
      <c r="K3589" s="336"/>
      <c r="L3589" s="336"/>
      <c r="M3589" s="336"/>
      <c r="N3589" s="336"/>
      <c r="S3589" s="336"/>
      <c r="V3589" s="336"/>
      <c r="W3589" s="336"/>
      <c r="X3589" s="336"/>
      <c r="Y3589" s="336"/>
      <c r="Z3589" s="336"/>
      <c r="AA3589" s="336"/>
      <c r="AB3589" s="336"/>
      <c r="AC3589" s="336"/>
    </row>
    <row r="3590" spans="4:29">
      <c r="D3590" s="336"/>
      <c r="G3590" s="336"/>
      <c r="H3590" s="336"/>
      <c r="I3590" s="336"/>
      <c r="J3590" s="336"/>
      <c r="K3590" s="336"/>
      <c r="L3590" s="336"/>
      <c r="M3590" s="336"/>
      <c r="N3590" s="336"/>
      <c r="S3590" s="336"/>
      <c r="V3590" s="336"/>
      <c r="W3590" s="336"/>
      <c r="X3590" s="336"/>
      <c r="Y3590" s="336"/>
      <c r="Z3590" s="336"/>
      <c r="AA3590" s="336"/>
      <c r="AB3590" s="336"/>
      <c r="AC3590" s="336"/>
    </row>
    <row r="3591" spans="4:29">
      <c r="D3591" s="336"/>
      <c r="G3591" s="336"/>
      <c r="H3591" s="336"/>
      <c r="I3591" s="336"/>
      <c r="J3591" s="336"/>
      <c r="K3591" s="336"/>
      <c r="L3591" s="336"/>
      <c r="M3591" s="336"/>
      <c r="N3591" s="336"/>
      <c r="S3591" s="336"/>
      <c r="V3591" s="336"/>
      <c r="W3591" s="336"/>
      <c r="X3591" s="336"/>
      <c r="Y3591" s="336"/>
      <c r="Z3591" s="336"/>
      <c r="AA3591" s="336"/>
      <c r="AB3591" s="336"/>
      <c r="AC3591" s="336"/>
    </row>
    <row r="3592" spans="4:29">
      <c r="D3592" s="336"/>
      <c r="G3592" s="336"/>
      <c r="H3592" s="336"/>
      <c r="I3592" s="336"/>
      <c r="J3592" s="336"/>
      <c r="K3592" s="336"/>
      <c r="L3592" s="336"/>
      <c r="M3592" s="336"/>
      <c r="N3592" s="336"/>
      <c r="S3592" s="336"/>
      <c r="V3592" s="336"/>
      <c r="W3592" s="336"/>
      <c r="X3592" s="336"/>
      <c r="Y3592" s="336"/>
      <c r="Z3592" s="336"/>
      <c r="AA3592" s="336"/>
      <c r="AB3592" s="336"/>
      <c r="AC3592" s="336"/>
    </row>
    <row r="3593" spans="4:29">
      <c r="D3593" s="336"/>
      <c r="G3593" s="336"/>
      <c r="H3593" s="336"/>
      <c r="I3593" s="336"/>
      <c r="J3593" s="336"/>
      <c r="K3593" s="336"/>
      <c r="L3593" s="336"/>
      <c r="M3593" s="336"/>
      <c r="N3593" s="336"/>
      <c r="S3593" s="336"/>
      <c r="V3593" s="336"/>
      <c r="W3593" s="336"/>
      <c r="X3593" s="336"/>
      <c r="Y3593" s="336"/>
      <c r="Z3593" s="336"/>
      <c r="AA3593" s="336"/>
      <c r="AB3593" s="336"/>
      <c r="AC3593" s="336"/>
    </row>
    <row r="3594" spans="4:29">
      <c r="D3594" s="336"/>
      <c r="G3594" s="336"/>
      <c r="H3594" s="336"/>
      <c r="I3594" s="336"/>
      <c r="J3594" s="336"/>
      <c r="K3594" s="336"/>
      <c r="L3594" s="336"/>
      <c r="M3594" s="336"/>
      <c r="N3594" s="336"/>
      <c r="S3594" s="336"/>
      <c r="V3594" s="336"/>
      <c r="W3594" s="336"/>
      <c r="X3594" s="336"/>
      <c r="Y3594" s="336"/>
      <c r="Z3594" s="336"/>
      <c r="AA3594" s="336"/>
      <c r="AB3594" s="336"/>
      <c r="AC3594" s="336"/>
    </row>
    <row r="3595" spans="4:29">
      <c r="D3595" s="336"/>
      <c r="G3595" s="336"/>
      <c r="H3595" s="336"/>
      <c r="I3595" s="336"/>
      <c r="J3595" s="336"/>
      <c r="K3595" s="336"/>
      <c r="L3595" s="336"/>
      <c r="M3595" s="336"/>
      <c r="N3595" s="336"/>
      <c r="S3595" s="336"/>
      <c r="V3595" s="336"/>
      <c r="W3595" s="336"/>
      <c r="X3595" s="336"/>
      <c r="Y3595" s="336"/>
      <c r="Z3595" s="336"/>
      <c r="AA3595" s="336"/>
      <c r="AB3595" s="336"/>
      <c r="AC3595" s="336"/>
    </row>
    <row r="3596" spans="4:29">
      <c r="D3596" s="336"/>
      <c r="G3596" s="336"/>
      <c r="H3596" s="336"/>
      <c r="I3596" s="336"/>
      <c r="J3596" s="336"/>
      <c r="K3596" s="336"/>
      <c r="L3596" s="336"/>
      <c r="M3596" s="336"/>
      <c r="N3596" s="336"/>
      <c r="S3596" s="336"/>
      <c r="V3596" s="336"/>
      <c r="W3596" s="336"/>
      <c r="X3596" s="336"/>
      <c r="Y3596" s="336"/>
      <c r="Z3596" s="336"/>
      <c r="AA3596" s="336"/>
      <c r="AB3596" s="336"/>
      <c r="AC3596" s="336"/>
    </row>
    <row r="3597" spans="4:29">
      <c r="D3597" s="336"/>
      <c r="G3597" s="336"/>
      <c r="H3597" s="336"/>
      <c r="I3597" s="336"/>
      <c r="J3597" s="336"/>
      <c r="K3597" s="336"/>
      <c r="L3597" s="336"/>
      <c r="M3597" s="336"/>
      <c r="N3597" s="336"/>
      <c r="S3597" s="336"/>
      <c r="V3597" s="336"/>
      <c r="W3597" s="336"/>
      <c r="X3597" s="336"/>
      <c r="Y3597" s="336"/>
      <c r="Z3597" s="336"/>
      <c r="AA3597" s="336"/>
      <c r="AB3597" s="336"/>
      <c r="AC3597" s="336"/>
    </row>
    <row r="3598" spans="4:29">
      <c r="D3598" s="336"/>
      <c r="G3598" s="336"/>
      <c r="H3598" s="336"/>
      <c r="I3598" s="336"/>
      <c r="J3598" s="336"/>
      <c r="K3598" s="336"/>
      <c r="L3598" s="336"/>
      <c r="M3598" s="336"/>
      <c r="N3598" s="336"/>
      <c r="S3598" s="336"/>
      <c r="V3598" s="336"/>
      <c r="W3598" s="336"/>
      <c r="X3598" s="336"/>
      <c r="Y3598" s="336"/>
      <c r="Z3598" s="336"/>
      <c r="AA3598" s="336"/>
      <c r="AB3598" s="336"/>
      <c r="AC3598" s="336"/>
    </row>
    <row r="3599" spans="4:29">
      <c r="D3599" s="336"/>
      <c r="G3599" s="336"/>
      <c r="H3599" s="336"/>
      <c r="I3599" s="336"/>
      <c r="J3599" s="336"/>
      <c r="K3599" s="336"/>
      <c r="L3599" s="336"/>
      <c r="M3599" s="336"/>
      <c r="N3599" s="336"/>
      <c r="S3599" s="336"/>
      <c r="V3599" s="336"/>
      <c r="W3599" s="336"/>
      <c r="X3599" s="336"/>
      <c r="Y3599" s="336"/>
      <c r="Z3599" s="336"/>
      <c r="AA3599" s="336"/>
      <c r="AB3599" s="336"/>
      <c r="AC3599" s="336"/>
    </row>
    <row r="3600" spans="4:29">
      <c r="D3600" s="336"/>
      <c r="G3600" s="336"/>
      <c r="H3600" s="336"/>
      <c r="I3600" s="336"/>
      <c r="J3600" s="336"/>
      <c r="K3600" s="336"/>
      <c r="L3600" s="336"/>
      <c r="M3600" s="336"/>
      <c r="N3600" s="336"/>
      <c r="S3600" s="336"/>
      <c r="V3600" s="336"/>
      <c r="W3600" s="336"/>
      <c r="X3600" s="336"/>
      <c r="Y3600" s="336"/>
      <c r="Z3600" s="336"/>
      <c r="AA3600" s="336"/>
      <c r="AB3600" s="336"/>
      <c r="AC3600" s="336"/>
    </row>
    <row r="3601" spans="4:29">
      <c r="D3601" s="336"/>
      <c r="G3601" s="336"/>
      <c r="H3601" s="336"/>
      <c r="I3601" s="336"/>
      <c r="J3601" s="336"/>
      <c r="K3601" s="336"/>
      <c r="L3601" s="336"/>
      <c r="M3601" s="336"/>
      <c r="N3601" s="336"/>
      <c r="S3601" s="336"/>
      <c r="V3601" s="336"/>
      <c r="W3601" s="336"/>
      <c r="X3601" s="336"/>
      <c r="Y3601" s="336"/>
      <c r="Z3601" s="336"/>
      <c r="AA3601" s="336"/>
      <c r="AB3601" s="336"/>
      <c r="AC3601" s="336"/>
    </row>
    <row r="3602" spans="4:29">
      <c r="D3602" s="336"/>
      <c r="G3602" s="336"/>
      <c r="H3602" s="336"/>
      <c r="I3602" s="336"/>
      <c r="J3602" s="336"/>
      <c r="K3602" s="336"/>
      <c r="L3602" s="336"/>
      <c r="M3602" s="336"/>
      <c r="N3602" s="336"/>
      <c r="S3602" s="336"/>
      <c r="V3602" s="336"/>
      <c r="W3602" s="336"/>
      <c r="X3602" s="336"/>
      <c r="Y3602" s="336"/>
      <c r="Z3602" s="336"/>
      <c r="AA3602" s="336"/>
      <c r="AB3602" s="336"/>
      <c r="AC3602" s="336"/>
    </row>
    <row r="3603" spans="4:29">
      <c r="D3603" s="336"/>
      <c r="G3603" s="336"/>
      <c r="H3603" s="336"/>
      <c r="I3603" s="336"/>
      <c r="J3603" s="336"/>
      <c r="K3603" s="336"/>
      <c r="L3603" s="336"/>
      <c r="M3603" s="336"/>
      <c r="N3603" s="336"/>
      <c r="S3603" s="336"/>
      <c r="V3603" s="336"/>
      <c r="W3603" s="336"/>
      <c r="X3603" s="336"/>
      <c r="Y3603" s="336"/>
      <c r="Z3603" s="336"/>
      <c r="AA3603" s="336"/>
      <c r="AB3603" s="336"/>
      <c r="AC3603" s="336"/>
    </row>
    <row r="3604" spans="4:29">
      <c r="D3604" s="336"/>
      <c r="G3604" s="336"/>
      <c r="H3604" s="336"/>
      <c r="I3604" s="336"/>
      <c r="J3604" s="336"/>
      <c r="K3604" s="336"/>
      <c r="L3604" s="336"/>
      <c r="M3604" s="336"/>
      <c r="N3604" s="336"/>
      <c r="S3604" s="336"/>
      <c r="V3604" s="336"/>
      <c r="W3604" s="336"/>
      <c r="X3604" s="336"/>
      <c r="Y3604" s="336"/>
      <c r="Z3604" s="336"/>
      <c r="AA3604" s="336"/>
      <c r="AB3604" s="336"/>
      <c r="AC3604" s="336"/>
    </row>
    <row r="3605" spans="4:29">
      <c r="D3605" s="336"/>
      <c r="G3605" s="336"/>
      <c r="H3605" s="336"/>
      <c r="I3605" s="336"/>
      <c r="J3605" s="336"/>
      <c r="K3605" s="336"/>
      <c r="L3605" s="336"/>
      <c r="M3605" s="336"/>
      <c r="N3605" s="336"/>
      <c r="S3605" s="336"/>
      <c r="V3605" s="336"/>
      <c r="W3605" s="336"/>
      <c r="X3605" s="336"/>
      <c r="Y3605" s="336"/>
      <c r="Z3605" s="336"/>
      <c r="AA3605" s="336"/>
      <c r="AB3605" s="336"/>
      <c r="AC3605" s="336"/>
    </row>
    <row r="3606" spans="4:29">
      <c r="D3606" s="336"/>
      <c r="G3606" s="336"/>
      <c r="H3606" s="336"/>
      <c r="I3606" s="336"/>
      <c r="J3606" s="336"/>
      <c r="K3606" s="336"/>
      <c r="L3606" s="336"/>
      <c r="M3606" s="336"/>
      <c r="N3606" s="336"/>
      <c r="S3606" s="336"/>
      <c r="V3606" s="336"/>
      <c r="W3606" s="336"/>
      <c r="X3606" s="336"/>
      <c r="Y3606" s="336"/>
      <c r="Z3606" s="336"/>
      <c r="AA3606" s="336"/>
      <c r="AB3606" s="336"/>
      <c r="AC3606" s="336"/>
    </row>
    <row r="3607" spans="4:29">
      <c r="D3607" s="336"/>
      <c r="G3607" s="336"/>
      <c r="H3607" s="336"/>
      <c r="I3607" s="336"/>
      <c r="J3607" s="336"/>
      <c r="K3607" s="336"/>
      <c r="L3607" s="336"/>
      <c r="M3607" s="336"/>
      <c r="N3607" s="336"/>
      <c r="S3607" s="336"/>
      <c r="V3607" s="336"/>
      <c r="W3607" s="336"/>
      <c r="X3607" s="336"/>
      <c r="Y3607" s="336"/>
      <c r="Z3607" s="336"/>
      <c r="AA3607" s="336"/>
      <c r="AB3607" s="336"/>
      <c r="AC3607" s="336"/>
    </row>
    <row r="3608" spans="4:29">
      <c r="D3608" s="336"/>
      <c r="G3608" s="336"/>
      <c r="H3608" s="336"/>
      <c r="I3608" s="336"/>
      <c r="J3608" s="336"/>
      <c r="K3608" s="336"/>
      <c r="L3608" s="336"/>
      <c r="M3608" s="336"/>
      <c r="N3608" s="336"/>
      <c r="S3608" s="336"/>
      <c r="V3608" s="336"/>
      <c r="W3608" s="336"/>
      <c r="X3608" s="336"/>
      <c r="Y3608" s="336"/>
      <c r="Z3608" s="336"/>
      <c r="AA3608" s="336"/>
      <c r="AB3608" s="336"/>
      <c r="AC3608" s="336"/>
    </row>
    <row r="3609" spans="4:29">
      <c r="D3609" s="336"/>
      <c r="G3609" s="336"/>
      <c r="H3609" s="336"/>
      <c r="I3609" s="336"/>
      <c r="J3609" s="336"/>
      <c r="K3609" s="336"/>
      <c r="L3609" s="336"/>
      <c r="M3609" s="336"/>
      <c r="N3609" s="336"/>
      <c r="S3609" s="336"/>
      <c r="V3609" s="336"/>
      <c r="W3609" s="336"/>
      <c r="X3609" s="336"/>
      <c r="Y3609" s="336"/>
      <c r="Z3609" s="336"/>
      <c r="AA3609" s="336"/>
      <c r="AB3609" s="336"/>
      <c r="AC3609" s="336"/>
    </row>
    <row r="3610" spans="4:29">
      <c r="D3610" s="336"/>
      <c r="G3610" s="336"/>
      <c r="H3610" s="336"/>
      <c r="I3610" s="336"/>
      <c r="J3610" s="336"/>
      <c r="K3610" s="336"/>
      <c r="L3610" s="336"/>
      <c r="M3610" s="336"/>
      <c r="N3610" s="336"/>
      <c r="S3610" s="336"/>
      <c r="V3610" s="336"/>
      <c r="W3610" s="336"/>
      <c r="X3610" s="336"/>
      <c r="Y3610" s="336"/>
      <c r="Z3610" s="336"/>
      <c r="AA3610" s="336"/>
      <c r="AB3610" s="336"/>
      <c r="AC3610" s="336"/>
    </row>
    <row r="3611" spans="4:29">
      <c r="D3611" s="336"/>
      <c r="G3611" s="336"/>
      <c r="H3611" s="336"/>
      <c r="I3611" s="336"/>
      <c r="J3611" s="336"/>
      <c r="K3611" s="336"/>
      <c r="L3611" s="336"/>
      <c r="M3611" s="336"/>
      <c r="N3611" s="336"/>
      <c r="S3611" s="336"/>
      <c r="V3611" s="336"/>
      <c r="W3611" s="336"/>
      <c r="X3611" s="336"/>
      <c r="Y3611" s="336"/>
      <c r="Z3611" s="336"/>
      <c r="AA3611" s="336"/>
      <c r="AB3611" s="336"/>
      <c r="AC3611" s="336"/>
    </row>
    <row r="3612" spans="4:29">
      <c r="D3612" s="336"/>
      <c r="G3612" s="336"/>
      <c r="H3612" s="336"/>
      <c r="I3612" s="336"/>
      <c r="J3612" s="336"/>
      <c r="K3612" s="336"/>
      <c r="L3612" s="336"/>
      <c r="M3612" s="336"/>
      <c r="N3612" s="336"/>
      <c r="S3612" s="336"/>
      <c r="V3612" s="336"/>
      <c r="W3612" s="336"/>
      <c r="X3612" s="336"/>
      <c r="Y3612" s="336"/>
      <c r="Z3612" s="336"/>
      <c r="AA3612" s="336"/>
      <c r="AB3612" s="336"/>
      <c r="AC3612" s="336"/>
    </row>
    <row r="3613" spans="4:29">
      <c r="D3613" s="336"/>
      <c r="G3613" s="336"/>
      <c r="H3613" s="336"/>
      <c r="I3613" s="336"/>
      <c r="J3613" s="336"/>
      <c r="K3613" s="336"/>
      <c r="L3613" s="336"/>
      <c r="M3613" s="336"/>
      <c r="N3613" s="336"/>
      <c r="S3613" s="336"/>
      <c r="V3613" s="336"/>
      <c r="W3613" s="336"/>
      <c r="X3613" s="336"/>
      <c r="Y3613" s="336"/>
      <c r="Z3613" s="336"/>
      <c r="AA3613" s="336"/>
      <c r="AB3613" s="336"/>
      <c r="AC3613" s="336"/>
    </row>
    <row r="3614" spans="4:29">
      <c r="D3614" s="336"/>
      <c r="G3614" s="336"/>
      <c r="H3614" s="336"/>
      <c r="I3614" s="336"/>
      <c r="J3614" s="336"/>
      <c r="K3614" s="336"/>
      <c r="L3614" s="336"/>
      <c r="M3614" s="336"/>
      <c r="N3614" s="336"/>
      <c r="S3614" s="336"/>
      <c r="V3614" s="336"/>
      <c r="W3614" s="336"/>
      <c r="X3614" s="336"/>
      <c r="Y3614" s="336"/>
      <c r="Z3614" s="336"/>
      <c r="AA3614" s="336"/>
      <c r="AB3614" s="336"/>
      <c r="AC3614" s="336"/>
    </row>
    <row r="3615" spans="4:29">
      <c r="D3615" s="336"/>
      <c r="G3615" s="336"/>
      <c r="H3615" s="336"/>
      <c r="I3615" s="336"/>
      <c r="J3615" s="336"/>
      <c r="K3615" s="336"/>
      <c r="L3615" s="336"/>
      <c r="M3615" s="336"/>
      <c r="N3615" s="336"/>
      <c r="S3615" s="336"/>
      <c r="V3615" s="336"/>
      <c r="W3615" s="336"/>
      <c r="X3615" s="336"/>
      <c r="Y3615" s="336"/>
      <c r="Z3615" s="336"/>
      <c r="AA3615" s="336"/>
      <c r="AB3615" s="336"/>
      <c r="AC3615" s="336"/>
    </row>
    <row r="3616" spans="4:29">
      <c r="D3616" s="336"/>
      <c r="G3616" s="336"/>
      <c r="H3616" s="336"/>
      <c r="I3616" s="336"/>
      <c r="J3616" s="336"/>
      <c r="K3616" s="336"/>
      <c r="L3616" s="336"/>
      <c r="M3616" s="336"/>
      <c r="N3616" s="336"/>
      <c r="S3616" s="336"/>
      <c r="V3616" s="336"/>
      <c r="W3616" s="336"/>
      <c r="X3616" s="336"/>
      <c r="Y3616" s="336"/>
      <c r="Z3616" s="336"/>
      <c r="AA3616" s="336"/>
      <c r="AB3616" s="336"/>
      <c r="AC3616" s="336"/>
    </row>
    <row r="3617" spans="4:29">
      <c r="D3617" s="336"/>
      <c r="G3617" s="336"/>
      <c r="H3617" s="336"/>
      <c r="I3617" s="336"/>
      <c r="J3617" s="336"/>
      <c r="K3617" s="336"/>
      <c r="L3617" s="336"/>
      <c r="M3617" s="336"/>
      <c r="N3617" s="336"/>
      <c r="S3617" s="336"/>
      <c r="V3617" s="336"/>
      <c r="W3617" s="336"/>
      <c r="X3617" s="336"/>
      <c r="Y3617" s="336"/>
      <c r="Z3617" s="336"/>
      <c r="AA3617" s="336"/>
      <c r="AB3617" s="336"/>
      <c r="AC3617" s="336"/>
    </row>
    <row r="3618" spans="4:29">
      <c r="D3618" s="336"/>
      <c r="G3618" s="336"/>
      <c r="H3618" s="336"/>
      <c r="I3618" s="336"/>
      <c r="J3618" s="336"/>
      <c r="K3618" s="336"/>
      <c r="L3618" s="336"/>
      <c r="M3618" s="336"/>
      <c r="N3618" s="336"/>
      <c r="S3618" s="336"/>
      <c r="V3618" s="336"/>
      <c r="W3618" s="336"/>
      <c r="X3618" s="336"/>
      <c r="Y3618" s="336"/>
      <c r="Z3618" s="336"/>
      <c r="AA3618" s="336"/>
      <c r="AB3618" s="336"/>
      <c r="AC3618" s="336"/>
    </row>
    <row r="3619" spans="4:29">
      <c r="D3619" s="336"/>
      <c r="G3619" s="336"/>
      <c r="H3619" s="336"/>
      <c r="I3619" s="336"/>
      <c r="J3619" s="336"/>
      <c r="K3619" s="336"/>
      <c r="L3619" s="336"/>
      <c r="M3619" s="336"/>
      <c r="N3619" s="336"/>
      <c r="S3619" s="336"/>
      <c r="V3619" s="336"/>
      <c r="W3619" s="336"/>
      <c r="X3619" s="336"/>
      <c r="Y3619" s="336"/>
      <c r="Z3619" s="336"/>
      <c r="AA3619" s="336"/>
      <c r="AB3619" s="336"/>
      <c r="AC3619" s="336"/>
    </row>
    <row r="3620" spans="4:29">
      <c r="D3620" s="336"/>
      <c r="G3620" s="336"/>
      <c r="H3620" s="336"/>
      <c r="I3620" s="336"/>
      <c r="J3620" s="336"/>
      <c r="K3620" s="336"/>
      <c r="L3620" s="336"/>
      <c r="M3620" s="336"/>
      <c r="N3620" s="336"/>
      <c r="S3620" s="336"/>
      <c r="V3620" s="336"/>
      <c r="W3620" s="336"/>
      <c r="X3620" s="336"/>
      <c r="Y3620" s="336"/>
      <c r="Z3620" s="336"/>
      <c r="AA3620" s="336"/>
      <c r="AB3620" s="336"/>
      <c r="AC3620" s="336"/>
    </row>
    <row r="3621" spans="4:29">
      <c r="D3621" s="336"/>
      <c r="G3621" s="336"/>
      <c r="H3621" s="336"/>
      <c r="I3621" s="336"/>
      <c r="J3621" s="336"/>
      <c r="K3621" s="336"/>
      <c r="L3621" s="336"/>
      <c r="M3621" s="336"/>
      <c r="N3621" s="336"/>
      <c r="S3621" s="336"/>
      <c r="V3621" s="336"/>
      <c r="W3621" s="336"/>
      <c r="X3621" s="336"/>
      <c r="Y3621" s="336"/>
      <c r="Z3621" s="336"/>
      <c r="AA3621" s="336"/>
      <c r="AB3621" s="336"/>
      <c r="AC3621" s="336"/>
    </row>
    <row r="3622" spans="4:29">
      <c r="D3622" s="336"/>
      <c r="G3622" s="336"/>
      <c r="H3622" s="336"/>
      <c r="I3622" s="336"/>
      <c r="J3622" s="336"/>
      <c r="K3622" s="336"/>
      <c r="L3622" s="336"/>
      <c r="M3622" s="336"/>
      <c r="N3622" s="336"/>
      <c r="S3622" s="336"/>
      <c r="V3622" s="336"/>
      <c r="W3622" s="336"/>
      <c r="X3622" s="336"/>
      <c r="Y3622" s="336"/>
      <c r="Z3622" s="336"/>
      <c r="AA3622" s="336"/>
      <c r="AB3622" s="336"/>
      <c r="AC3622" s="336"/>
    </row>
    <row r="3623" spans="4:29">
      <c r="D3623" s="336"/>
      <c r="G3623" s="336"/>
      <c r="H3623" s="336"/>
      <c r="I3623" s="336"/>
      <c r="J3623" s="336"/>
      <c r="K3623" s="336"/>
      <c r="L3623" s="336"/>
      <c r="M3623" s="336"/>
      <c r="N3623" s="336"/>
      <c r="S3623" s="336"/>
      <c r="V3623" s="336"/>
      <c r="W3623" s="336"/>
      <c r="X3623" s="336"/>
      <c r="Y3623" s="336"/>
      <c r="Z3623" s="336"/>
      <c r="AA3623" s="336"/>
      <c r="AB3623" s="336"/>
      <c r="AC3623" s="336"/>
    </row>
    <row r="3624" spans="4:29">
      <c r="D3624" s="336"/>
      <c r="G3624" s="336"/>
      <c r="H3624" s="336"/>
      <c r="I3624" s="336"/>
      <c r="J3624" s="336"/>
      <c r="K3624" s="336"/>
      <c r="L3624" s="336"/>
      <c r="M3624" s="336"/>
      <c r="N3624" s="336"/>
      <c r="S3624" s="336"/>
      <c r="V3624" s="336"/>
      <c r="W3624" s="336"/>
      <c r="X3624" s="336"/>
      <c r="Y3624" s="336"/>
      <c r="Z3624" s="336"/>
      <c r="AA3624" s="336"/>
      <c r="AB3624" s="336"/>
      <c r="AC3624" s="336"/>
    </row>
    <row r="3625" spans="4:29">
      <c r="D3625" s="336"/>
      <c r="G3625" s="336"/>
      <c r="H3625" s="336"/>
      <c r="I3625" s="336"/>
      <c r="J3625" s="336"/>
      <c r="K3625" s="336"/>
      <c r="L3625" s="336"/>
      <c r="M3625" s="336"/>
      <c r="N3625" s="336"/>
      <c r="S3625" s="336"/>
      <c r="V3625" s="336"/>
      <c r="W3625" s="336"/>
      <c r="X3625" s="336"/>
      <c r="Y3625" s="336"/>
      <c r="Z3625" s="336"/>
      <c r="AA3625" s="336"/>
      <c r="AB3625" s="336"/>
      <c r="AC3625" s="336"/>
    </row>
    <row r="3626" spans="4:29">
      <c r="D3626" s="336"/>
      <c r="G3626" s="336"/>
      <c r="H3626" s="336"/>
      <c r="I3626" s="336"/>
      <c r="J3626" s="336"/>
      <c r="K3626" s="336"/>
      <c r="L3626" s="336"/>
      <c r="M3626" s="336"/>
      <c r="N3626" s="336"/>
      <c r="S3626" s="336"/>
      <c r="V3626" s="336"/>
      <c r="W3626" s="336"/>
      <c r="X3626" s="336"/>
      <c r="Y3626" s="336"/>
      <c r="Z3626" s="336"/>
      <c r="AA3626" s="336"/>
      <c r="AB3626" s="336"/>
      <c r="AC3626" s="336"/>
    </row>
    <row r="3627" spans="4:29">
      <c r="D3627" s="336"/>
      <c r="G3627" s="336"/>
      <c r="H3627" s="336"/>
      <c r="I3627" s="336"/>
      <c r="J3627" s="336"/>
      <c r="K3627" s="336"/>
      <c r="L3627" s="336"/>
      <c r="M3627" s="336"/>
      <c r="N3627" s="336"/>
      <c r="S3627" s="336"/>
      <c r="V3627" s="336"/>
      <c r="W3627" s="336"/>
      <c r="X3627" s="336"/>
      <c r="Y3627" s="336"/>
      <c r="Z3627" s="336"/>
      <c r="AA3627" s="336"/>
      <c r="AB3627" s="336"/>
      <c r="AC3627" s="336"/>
    </row>
    <row r="3628" spans="4:29">
      <c r="D3628" s="336"/>
      <c r="G3628" s="336"/>
      <c r="H3628" s="336"/>
      <c r="I3628" s="336"/>
      <c r="J3628" s="336"/>
      <c r="K3628" s="336"/>
      <c r="L3628" s="336"/>
      <c r="M3628" s="336"/>
      <c r="N3628" s="336"/>
      <c r="S3628" s="336"/>
      <c r="V3628" s="336"/>
      <c r="W3628" s="336"/>
      <c r="X3628" s="336"/>
      <c r="Y3628" s="336"/>
      <c r="Z3628" s="336"/>
      <c r="AA3628" s="336"/>
      <c r="AB3628" s="336"/>
      <c r="AC3628" s="336"/>
    </row>
    <row r="3629" spans="4:29">
      <c r="D3629" s="336"/>
      <c r="G3629" s="336"/>
      <c r="H3629" s="336"/>
      <c r="I3629" s="336"/>
      <c r="J3629" s="336"/>
      <c r="K3629" s="336"/>
      <c r="L3629" s="336"/>
      <c r="M3629" s="336"/>
      <c r="N3629" s="336"/>
      <c r="S3629" s="336"/>
      <c r="V3629" s="336"/>
      <c r="W3629" s="336"/>
      <c r="X3629" s="336"/>
      <c r="Y3629" s="336"/>
      <c r="Z3629" s="336"/>
      <c r="AA3629" s="336"/>
      <c r="AB3629" s="336"/>
      <c r="AC3629" s="336"/>
    </row>
    <row r="3630" spans="4:29">
      <c r="D3630" s="336"/>
      <c r="G3630" s="336"/>
      <c r="H3630" s="336"/>
      <c r="I3630" s="336"/>
      <c r="J3630" s="336"/>
      <c r="K3630" s="336"/>
      <c r="L3630" s="336"/>
      <c r="M3630" s="336"/>
      <c r="N3630" s="336"/>
      <c r="S3630" s="336"/>
      <c r="V3630" s="336"/>
      <c r="W3630" s="336"/>
      <c r="X3630" s="336"/>
      <c r="Y3630" s="336"/>
      <c r="Z3630" s="336"/>
      <c r="AA3630" s="336"/>
      <c r="AB3630" s="336"/>
      <c r="AC3630" s="336"/>
    </row>
    <row r="3631" spans="4:29">
      <c r="D3631" s="336"/>
      <c r="G3631" s="336"/>
      <c r="H3631" s="336"/>
      <c r="I3631" s="336"/>
      <c r="J3631" s="336"/>
      <c r="K3631" s="336"/>
      <c r="L3631" s="336"/>
      <c r="M3631" s="336"/>
      <c r="N3631" s="336"/>
      <c r="S3631" s="336"/>
      <c r="V3631" s="336"/>
      <c r="W3631" s="336"/>
      <c r="X3631" s="336"/>
      <c r="Y3631" s="336"/>
      <c r="Z3631" s="336"/>
      <c r="AA3631" s="336"/>
      <c r="AB3631" s="336"/>
      <c r="AC3631" s="336"/>
    </row>
    <row r="3632" spans="4:29">
      <c r="D3632" s="336"/>
      <c r="G3632" s="336"/>
      <c r="H3632" s="336"/>
      <c r="I3632" s="336"/>
      <c r="J3632" s="336"/>
      <c r="K3632" s="336"/>
      <c r="L3632" s="336"/>
      <c r="M3632" s="336"/>
      <c r="N3632" s="336"/>
      <c r="S3632" s="336"/>
      <c r="V3632" s="336"/>
      <c r="W3632" s="336"/>
      <c r="X3632" s="336"/>
      <c r="Y3632" s="336"/>
      <c r="Z3632" s="336"/>
      <c r="AA3632" s="336"/>
      <c r="AB3632" s="336"/>
      <c r="AC3632" s="336"/>
    </row>
    <row r="3633" spans="4:29">
      <c r="D3633" s="336"/>
      <c r="G3633" s="336"/>
      <c r="H3633" s="336"/>
      <c r="I3633" s="336"/>
      <c r="J3633" s="336"/>
      <c r="K3633" s="336"/>
      <c r="L3633" s="336"/>
      <c r="M3633" s="336"/>
      <c r="N3633" s="336"/>
      <c r="S3633" s="336"/>
      <c r="V3633" s="336"/>
      <c r="W3633" s="336"/>
      <c r="X3633" s="336"/>
      <c r="Y3633" s="336"/>
      <c r="Z3633" s="336"/>
      <c r="AA3633" s="336"/>
      <c r="AB3633" s="336"/>
      <c r="AC3633" s="336"/>
    </row>
    <row r="3634" spans="4:29">
      <c r="D3634" s="336"/>
      <c r="G3634" s="336"/>
      <c r="H3634" s="336"/>
      <c r="I3634" s="336"/>
      <c r="J3634" s="336"/>
      <c r="K3634" s="336"/>
      <c r="L3634" s="336"/>
      <c r="M3634" s="336"/>
      <c r="N3634" s="336"/>
      <c r="S3634" s="336"/>
      <c r="V3634" s="336"/>
      <c r="W3634" s="336"/>
      <c r="X3634" s="336"/>
      <c r="Y3634" s="336"/>
      <c r="Z3634" s="336"/>
      <c r="AA3634" s="336"/>
      <c r="AB3634" s="336"/>
      <c r="AC3634" s="336"/>
    </row>
    <row r="3635" spans="4:29">
      <c r="D3635" s="336"/>
      <c r="G3635" s="336"/>
      <c r="H3635" s="336"/>
      <c r="I3635" s="336"/>
      <c r="J3635" s="336"/>
      <c r="K3635" s="336"/>
      <c r="L3635" s="336"/>
      <c r="M3635" s="336"/>
      <c r="N3635" s="336"/>
      <c r="S3635" s="336"/>
      <c r="V3635" s="336"/>
      <c r="W3635" s="336"/>
      <c r="X3635" s="336"/>
      <c r="Y3635" s="336"/>
      <c r="Z3635" s="336"/>
      <c r="AA3635" s="336"/>
      <c r="AB3635" s="336"/>
      <c r="AC3635" s="336"/>
    </row>
    <row r="3636" spans="4:29">
      <c r="D3636" s="336"/>
      <c r="G3636" s="336"/>
      <c r="H3636" s="336"/>
      <c r="I3636" s="336"/>
      <c r="J3636" s="336"/>
      <c r="K3636" s="336"/>
      <c r="L3636" s="336"/>
      <c r="M3636" s="336"/>
      <c r="N3636" s="336"/>
      <c r="S3636" s="336"/>
      <c r="V3636" s="336"/>
      <c r="W3636" s="336"/>
      <c r="X3636" s="336"/>
      <c r="Y3636" s="336"/>
      <c r="Z3636" s="336"/>
      <c r="AA3636" s="336"/>
      <c r="AB3636" s="336"/>
      <c r="AC3636" s="336"/>
    </row>
    <row r="3637" spans="4:29">
      <c r="D3637" s="336"/>
      <c r="G3637" s="336"/>
      <c r="H3637" s="336"/>
      <c r="I3637" s="336"/>
      <c r="J3637" s="336"/>
      <c r="K3637" s="336"/>
      <c r="L3637" s="336"/>
      <c r="M3637" s="336"/>
      <c r="N3637" s="336"/>
      <c r="S3637" s="336"/>
      <c r="V3637" s="336"/>
      <c r="W3637" s="336"/>
      <c r="X3637" s="336"/>
      <c r="Y3637" s="336"/>
      <c r="Z3637" s="336"/>
      <c r="AA3637" s="336"/>
      <c r="AB3637" s="336"/>
      <c r="AC3637" s="336"/>
    </row>
    <row r="3638" spans="4:29">
      <c r="D3638" s="336"/>
      <c r="G3638" s="336"/>
      <c r="H3638" s="336"/>
      <c r="I3638" s="336"/>
      <c r="J3638" s="336"/>
      <c r="K3638" s="336"/>
      <c r="L3638" s="336"/>
      <c r="M3638" s="336"/>
      <c r="N3638" s="336"/>
      <c r="S3638" s="336"/>
      <c r="V3638" s="336"/>
      <c r="W3638" s="336"/>
      <c r="X3638" s="336"/>
      <c r="Y3638" s="336"/>
      <c r="Z3638" s="336"/>
      <c r="AA3638" s="336"/>
      <c r="AB3638" s="336"/>
      <c r="AC3638" s="336"/>
    </row>
    <row r="3639" spans="4:29">
      <c r="D3639" s="336"/>
      <c r="G3639" s="336"/>
      <c r="H3639" s="336"/>
      <c r="I3639" s="336"/>
      <c r="J3639" s="336"/>
      <c r="K3639" s="336"/>
      <c r="L3639" s="336"/>
      <c r="M3639" s="336"/>
      <c r="N3639" s="336"/>
      <c r="S3639" s="336"/>
      <c r="V3639" s="336"/>
      <c r="W3639" s="336"/>
      <c r="X3639" s="336"/>
      <c r="Y3639" s="336"/>
      <c r="Z3639" s="336"/>
      <c r="AA3639" s="336"/>
      <c r="AB3639" s="336"/>
      <c r="AC3639" s="336"/>
    </row>
    <row r="3640" spans="4:29">
      <c r="D3640" s="336"/>
      <c r="G3640" s="336"/>
      <c r="H3640" s="336"/>
      <c r="I3640" s="336"/>
      <c r="J3640" s="336"/>
      <c r="K3640" s="336"/>
      <c r="L3640" s="336"/>
      <c r="M3640" s="336"/>
      <c r="N3640" s="336"/>
      <c r="S3640" s="336"/>
      <c r="V3640" s="336"/>
      <c r="W3640" s="336"/>
      <c r="X3640" s="336"/>
      <c r="Y3640" s="336"/>
      <c r="Z3640" s="336"/>
      <c r="AA3640" s="336"/>
      <c r="AB3640" s="336"/>
      <c r="AC3640" s="336"/>
    </row>
    <row r="3641" spans="4:29">
      <c r="D3641" s="336"/>
      <c r="G3641" s="336"/>
      <c r="H3641" s="336"/>
      <c r="I3641" s="336"/>
      <c r="J3641" s="336"/>
      <c r="K3641" s="336"/>
      <c r="L3641" s="336"/>
      <c r="M3641" s="336"/>
      <c r="N3641" s="336"/>
      <c r="S3641" s="336"/>
      <c r="V3641" s="336"/>
      <c r="W3641" s="336"/>
      <c r="X3641" s="336"/>
      <c r="Y3641" s="336"/>
      <c r="Z3641" s="336"/>
      <c r="AA3641" s="336"/>
      <c r="AB3641" s="336"/>
      <c r="AC3641" s="336"/>
    </row>
    <row r="3642" spans="4:29">
      <c r="D3642" s="336"/>
      <c r="G3642" s="336"/>
      <c r="H3642" s="336"/>
      <c r="I3642" s="336"/>
      <c r="J3642" s="336"/>
      <c r="K3642" s="336"/>
      <c r="L3642" s="336"/>
      <c r="M3642" s="336"/>
      <c r="N3642" s="336"/>
      <c r="S3642" s="336"/>
      <c r="V3642" s="336"/>
      <c r="W3642" s="336"/>
      <c r="X3642" s="336"/>
      <c r="Y3642" s="336"/>
      <c r="Z3642" s="336"/>
      <c r="AA3642" s="336"/>
      <c r="AB3642" s="336"/>
      <c r="AC3642" s="336"/>
    </row>
    <row r="3643" spans="4:29">
      <c r="D3643" s="336"/>
      <c r="G3643" s="336"/>
      <c r="H3643" s="336"/>
      <c r="I3643" s="336"/>
      <c r="J3643" s="336"/>
      <c r="K3643" s="336"/>
      <c r="L3643" s="336"/>
      <c r="M3643" s="336"/>
      <c r="N3643" s="336"/>
      <c r="S3643" s="336"/>
      <c r="V3643" s="336"/>
      <c r="W3643" s="336"/>
      <c r="X3643" s="336"/>
      <c r="Y3643" s="336"/>
      <c r="Z3643" s="336"/>
      <c r="AA3643" s="336"/>
      <c r="AB3643" s="336"/>
      <c r="AC3643" s="336"/>
    </row>
    <row r="3644" spans="4:29">
      <c r="D3644" s="336"/>
      <c r="G3644" s="336"/>
      <c r="H3644" s="336"/>
      <c r="I3644" s="336"/>
      <c r="J3644" s="336"/>
      <c r="K3644" s="336"/>
      <c r="L3644" s="336"/>
      <c r="M3644" s="336"/>
      <c r="N3644" s="336"/>
      <c r="S3644" s="336"/>
      <c r="V3644" s="336"/>
      <c r="W3644" s="336"/>
      <c r="X3644" s="336"/>
      <c r="Y3644" s="336"/>
      <c r="Z3644" s="336"/>
      <c r="AA3644" s="336"/>
      <c r="AB3644" s="336"/>
      <c r="AC3644" s="336"/>
    </row>
    <row r="3645" spans="4:29">
      <c r="D3645" s="336"/>
      <c r="G3645" s="336"/>
      <c r="H3645" s="336"/>
      <c r="I3645" s="336"/>
      <c r="J3645" s="336"/>
      <c r="K3645" s="336"/>
      <c r="L3645" s="336"/>
      <c r="M3645" s="336"/>
      <c r="N3645" s="336"/>
      <c r="S3645" s="336"/>
      <c r="V3645" s="336"/>
      <c r="W3645" s="336"/>
      <c r="X3645" s="336"/>
      <c r="Y3645" s="336"/>
      <c r="Z3645" s="336"/>
      <c r="AA3645" s="336"/>
      <c r="AB3645" s="336"/>
      <c r="AC3645" s="336"/>
    </row>
    <row r="3646" spans="4:29">
      <c r="D3646" s="336"/>
      <c r="G3646" s="336"/>
      <c r="H3646" s="336"/>
      <c r="I3646" s="336"/>
      <c r="J3646" s="336"/>
      <c r="K3646" s="336"/>
      <c r="L3646" s="336"/>
      <c r="M3646" s="336"/>
      <c r="N3646" s="336"/>
      <c r="S3646" s="336"/>
      <c r="V3646" s="336"/>
      <c r="W3646" s="336"/>
      <c r="X3646" s="336"/>
      <c r="Y3646" s="336"/>
      <c r="Z3646" s="336"/>
      <c r="AA3646" s="336"/>
      <c r="AB3646" s="336"/>
      <c r="AC3646" s="336"/>
    </row>
    <row r="3647" spans="4:29">
      <c r="D3647" s="336"/>
      <c r="G3647" s="336"/>
      <c r="H3647" s="336"/>
      <c r="I3647" s="336"/>
      <c r="J3647" s="336"/>
      <c r="K3647" s="336"/>
      <c r="L3647" s="336"/>
      <c r="M3647" s="336"/>
      <c r="N3647" s="336"/>
      <c r="S3647" s="336"/>
      <c r="V3647" s="336"/>
      <c r="W3647" s="336"/>
      <c r="X3647" s="336"/>
      <c r="Y3647" s="336"/>
      <c r="Z3647" s="336"/>
      <c r="AA3647" s="336"/>
      <c r="AB3647" s="336"/>
      <c r="AC3647" s="336"/>
    </row>
    <row r="3648" spans="4:29">
      <c r="D3648" s="336"/>
      <c r="G3648" s="336"/>
      <c r="H3648" s="336"/>
      <c r="I3648" s="336"/>
      <c r="J3648" s="336"/>
      <c r="K3648" s="336"/>
      <c r="L3648" s="336"/>
      <c r="M3648" s="336"/>
      <c r="N3648" s="336"/>
      <c r="S3648" s="336"/>
      <c r="V3648" s="336"/>
      <c r="W3648" s="336"/>
      <c r="X3648" s="336"/>
      <c r="Y3648" s="336"/>
      <c r="Z3648" s="336"/>
      <c r="AA3648" s="336"/>
      <c r="AB3648" s="336"/>
      <c r="AC3648" s="336"/>
    </row>
    <row r="3649" spans="4:29">
      <c r="D3649" s="336"/>
      <c r="G3649" s="336"/>
      <c r="H3649" s="336"/>
      <c r="I3649" s="336"/>
      <c r="J3649" s="336"/>
      <c r="K3649" s="336"/>
      <c r="L3649" s="336"/>
      <c r="M3649" s="336"/>
      <c r="N3649" s="336"/>
      <c r="S3649" s="336"/>
      <c r="V3649" s="336"/>
      <c r="W3649" s="336"/>
      <c r="X3649" s="336"/>
      <c r="Y3649" s="336"/>
      <c r="Z3649" s="336"/>
      <c r="AA3649" s="336"/>
      <c r="AB3649" s="336"/>
      <c r="AC3649" s="336"/>
    </row>
    <row r="3650" spans="4:29">
      <c r="D3650" s="336"/>
      <c r="G3650" s="336"/>
      <c r="H3650" s="336"/>
      <c r="I3650" s="336"/>
      <c r="J3650" s="336"/>
      <c r="K3650" s="336"/>
      <c r="L3650" s="336"/>
      <c r="M3650" s="336"/>
      <c r="N3650" s="336"/>
      <c r="S3650" s="336"/>
      <c r="V3650" s="336"/>
      <c r="W3650" s="336"/>
      <c r="X3650" s="336"/>
      <c r="Y3650" s="336"/>
      <c r="Z3650" s="336"/>
      <c r="AA3650" s="336"/>
      <c r="AB3650" s="336"/>
      <c r="AC3650" s="336"/>
    </row>
    <row r="3651" spans="4:29">
      <c r="D3651" s="336"/>
      <c r="G3651" s="336"/>
      <c r="H3651" s="336"/>
      <c r="I3651" s="336"/>
      <c r="J3651" s="336"/>
      <c r="K3651" s="336"/>
      <c r="L3651" s="336"/>
      <c r="M3651" s="336"/>
      <c r="N3651" s="336"/>
      <c r="S3651" s="336"/>
      <c r="V3651" s="336"/>
      <c r="W3651" s="336"/>
      <c r="X3651" s="336"/>
      <c r="Y3651" s="336"/>
      <c r="Z3651" s="336"/>
      <c r="AA3651" s="336"/>
      <c r="AB3651" s="336"/>
      <c r="AC3651" s="336"/>
    </row>
    <row r="3652" spans="4:29">
      <c r="D3652" s="336"/>
      <c r="G3652" s="336"/>
      <c r="H3652" s="336"/>
      <c r="I3652" s="336"/>
      <c r="J3652" s="336"/>
      <c r="K3652" s="336"/>
      <c r="L3652" s="336"/>
      <c r="M3652" s="336"/>
      <c r="N3652" s="336"/>
      <c r="S3652" s="336"/>
      <c r="V3652" s="336"/>
      <c r="W3652" s="336"/>
      <c r="X3652" s="336"/>
      <c r="Y3652" s="336"/>
      <c r="Z3652" s="336"/>
      <c r="AA3652" s="336"/>
      <c r="AB3652" s="336"/>
      <c r="AC3652" s="336"/>
    </row>
    <row r="3653" spans="4:29">
      <c r="D3653" s="336"/>
      <c r="G3653" s="336"/>
      <c r="H3653" s="336"/>
      <c r="I3653" s="336"/>
      <c r="J3653" s="336"/>
      <c r="K3653" s="336"/>
      <c r="L3653" s="336"/>
      <c r="M3653" s="336"/>
      <c r="N3653" s="336"/>
      <c r="S3653" s="336"/>
      <c r="V3653" s="336"/>
      <c r="W3653" s="336"/>
      <c r="X3653" s="336"/>
      <c r="Y3653" s="336"/>
      <c r="Z3653" s="336"/>
      <c r="AA3653" s="336"/>
      <c r="AB3653" s="336"/>
      <c r="AC3653" s="336"/>
    </row>
    <row r="3654" spans="4:29">
      <c r="D3654" s="336"/>
      <c r="G3654" s="336"/>
      <c r="H3654" s="336"/>
      <c r="I3654" s="336"/>
      <c r="J3654" s="336"/>
      <c r="K3654" s="336"/>
      <c r="L3654" s="336"/>
      <c r="M3654" s="336"/>
      <c r="N3654" s="336"/>
      <c r="S3654" s="336"/>
      <c r="V3654" s="336"/>
      <c r="W3654" s="336"/>
      <c r="X3654" s="336"/>
      <c r="Y3654" s="336"/>
      <c r="Z3654" s="336"/>
      <c r="AA3654" s="336"/>
      <c r="AB3654" s="336"/>
      <c r="AC3654" s="336"/>
    </row>
    <row r="3655" spans="4:29">
      <c r="D3655" s="336"/>
      <c r="G3655" s="336"/>
      <c r="H3655" s="336"/>
      <c r="I3655" s="336"/>
      <c r="J3655" s="336"/>
      <c r="K3655" s="336"/>
      <c r="L3655" s="336"/>
      <c r="M3655" s="336"/>
      <c r="N3655" s="336"/>
      <c r="S3655" s="336"/>
      <c r="V3655" s="336"/>
      <c r="W3655" s="336"/>
      <c r="X3655" s="336"/>
      <c r="Y3655" s="336"/>
      <c r="Z3655" s="336"/>
      <c r="AA3655" s="336"/>
      <c r="AB3655" s="336"/>
      <c r="AC3655" s="336"/>
    </row>
    <row r="3656" spans="4:29">
      <c r="D3656" s="336"/>
      <c r="G3656" s="336"/>
      <c r="H3656" s="336"/>
      <c r="I3656" s="336"/>
      <c r="J3656" s="336"/>
      <c r="K3656" s="336"/>
      <c r="L3656" s="336"/>
      <c r="M3656" s="336"/>
      <c r="N3656" s="336"/>
      <c r="S3656" s="336"/>
      <c r="V3656" s="336"/>
      <c r="W3656" s="336"/>
      <c r="X3656" s="336"/>
      <c r="Y3656" s="336"/>
      <c r="Z3656" s="336"/>
      <c r="AA3656" s="336"/>
      <c r="AB3656" s="336"/>
      <c r="AC3656" s="336"/>
    </row>
    <row r="3657" spans="4:29">
      <c r="D3657" s="336"/>
      <c r="G3657" s="336"/>
      <c r="H3657" s="336"/>
      <c r="I3657" s="336"/>
      <c r="J3657" s="336"/>
      <c r="K3657" s="336"/>
      <c r="L3657" s="336"/>
      <c r="M3657" s="336"/>
      <c r="N3657" s="336"/>
      <c r="S3657" s="336"/>
      <c r="V3657" s="336"/>
      <c r="W3657" s="336"/>
      <c r="X3657" s="336"/>
      <c r="Y3657" s="336"/>
      <c r="Z3657" s="336"/>
      <c r="AA3657" s="336"/>
      <c r="AB3657" s="336"/>
      <c r="AC3657" s="336"/>
    </row>
    <row r="3658" spans="4:29">
      <c r="D3658" s="336"/>
      <c r="G3658" s="336"/>
      <c r="H3658" s="336"/>
      <c r="I3658" s="336"/>
      <c r="J3658" s="336"/>
      <c r="K3658" s="336"/>
      <c r="L3658" s="336"/>
      <c r="M3658" s="336"/>
      <c r="N3658" s="336"/>
      <c r="S3658" s="336"/>
      <c r="V3658" s="336"/>
      <c r="W3658" s="336"/>
      <c r="X3658" s="336"/>
      <c r="Y3658" s="336"/>
      <c r="Z3658" s="336"/>
      <c r="AA3658" s="336"/>
      <c r="AB3658" s="336"/>
      <c r="AC3658" s="336"/>
    </row>
    <row r="3659" spans="4:29">
      <c r="D3659" s="336"/>
      <c r="G3659" s="336"/>
      <c r="H3659" s="336"/>
      <c r="I3659" s="336"/>
      <c r="J3659" s="336"/>
      <c r="K3659" s="336"/>
      <c r="L3659" s="336"/>
      <c r="M3659" s="336"/>
      <c r="N3659" s="336"/>
      <c r="S3659" s="336"/>
      <c r="V3659" s="336"/>
      <c r="W3659" s="336"/>
      <c r="X3659" s="336"/>
      <c r="Y3659" s="336"/>
      <c r="Z3659" s="336"/>
      <c r="AA3659" s="336"/>
      <c r="AB3659" s="336"/>
      <c r="AC3659" s="336"/>
    </row>
    <row r="3660" spans="4:29">
      <c r="D3660" s="336"/>
      <c r="G3660" s="336"/>
      <c r="H3660" s="336"/>
      <c r="I3660" s="336"/>
      <c r="J3660" s="336"/>
      <c r="K3660" s="336"/>
      <c r="L3660" s="336"/>
      <c r="M3660" s="336"/>
      <c r="N3660" s="336"/>
      <c r="S3660" s="336"/>
      <c r="V3660" s="336"/>
      <c r="W3660" s="336"/>
      <c r="X3660" s="336"/>
      <c r="Y3660" s="336"/>
      <c r="Z3660" s="336"/>
      <c r="AA3660" s="336"/>
      <c r="AB3660" s="336"/>
      <c r="AC3660" s="336"/>
    </row>
    <row r="3661" spans="4:29">
      <c r="D3661" s="336"/>
      <c r="G3661" s="336"/>
      <c r="H3661" s="336"/>
      <c r="I3661" s="336"/>
      <c r="J3661" s="336"/>
      <c r="K3661" s="336"/>
      <c r="L3661" s="336"/>
      <c r="M3661" s="336"/>
      <c r="N3661" s="336"/>
      <c r="S3661" s="336"/>
      <c r="V3661" s="336"/>
      <c r="W3661" s="336"/>
      <c r="X3661" s="336"/>
      <c r="Y3661" s="336"/>
      <c r="Z3661" s="336"/>
      <c r="AA3661" s="336"/>
      <c r="AB3661" s="336"/>
      <c r="AC3661" s="336"/>
    </row>
    <row r="3662" spans="4:29">
      <c r="D3662" s="336"/>
      <c r="G3662" s="336"/>
      <c r="H3662" s="336"/>
      <c r="I3662" s="336"/>
      <c r="J3662" s="336"/>
      <c r="K3662" s="336"/>
      <c r="L3662" s="336"/>
      <c r="M3662" s="336"/>
      <c r="N3662" s="336"/>
      <c r="S3662" s="336"/>
      <c r="V3662" s="336"/>
      <c r="W3662" s="336"/>
      <c r="X3662" s="336"/>
      <c r="Y3662" s="336"/>
      <c r="Z3662" s="336"/>
      <c r="AA3662" s="336"/>
      <c r="AB3662" s="336"/>
      <c r="AC3662" s="336"/>
    </row>
    <row r="3663" spans="4:29">
      <c r="D3663" s="336"/>
      <c r="G3663" s="336"/>
      <c r="H3663" s="336"/>
      <c r="I3663" s="336"/>
      <c r="J3663" s="336"/>
      <c r="K3663" s="336"/>
      <c r="L3663" s="336"/>
      <c r="M3663" s="336"/>
      <c r="N3663" s="336"/>
      <c r="S3663" s="336"/>
      <c r="V3663" s="336"/>
      <c r="W3663" s="336"/>
      <c r="X3663" s="336"/>
      <c r="Y3663" s="336"/>
      <c r="Z3663" s="336"/>
      <c r="AA3663" s="336"/>
      <c r="AB3663" s="336"/>
      <c r="AC3663" s="336"/>
    </row>
    <row r="3664" spans="4:29">
      <c r="D3664" s="336"/>
      <c r="G3664" s="336"/>
      <c r="H3664" s="336"/>
      <c r="I3664" s="336"/>
      <c r="J3664" s="336"/>
      <c r="K3664" s="336"/>
      <c r="L3664" s="336"/>
      <c r="M3664" s="336"/>
      <c r="N3664" s="336"/>
      <c r="S3664" s="336"/>
      <c r="V3664" s="336"/>
      <c r="W3664" s="336"/>
      <c r="X3664" s="336"/>
      <c r="Y3664" s="336"/>
      <c r="Z3664" s="336"/>
      <c r="AA3664" s="336"/>
      <c r="AB3664" s="336"/>
      <c r="AC3664" s="336"/>
    </row>
    <row r="3665" spans="4:29">
      <c r="D3665" s="336"/>
      <c r="G3665" s="336"/>
      <c r="H3665" s="336"/>
      <c r="I3665" s="336"/>
      <c r="J3665" s="336"/>
      <c r="K3665" s="336"/>
      <c r="L3665" s="336"/>
      <c r="M3665" s="336"/>
      <c r="N3665" s="336"/>
      <c r="S3665" s="336"/>
      <c r="V3665" s="336"/>
      <c r="W3665" s="336"/>
      <c r="X3665" s="336"/>
      <c r="Y3665" s="336"/>
      <c r="Z3665" s="336"/>
      <c r="AA3665" s="336"/>
      <c r="AB3665" s="336"/>
      <c r="AC3665" s="336"/>
    </row>
    <row r="3666" spans="4:29">
      <c r="D3666" s="336"/>
      <c r="G3666" s="336"/>
      <c r="H3666" s="336"/>
      <c r="I3666" s="336"/>
      <c r="J3666" s="336"/>
      <c r="K3666" s="336"/>
      <c r="L3666" s="336"/>
      <c r="M3666" s="336"/>
      <c r="N3666" s="336"/>
      <c r="S3666" s="336"/>
      <c r="V3666" s="336"/>
      <c r="W3666" s="336"/>
      <c r="X3666" s="336"/>
      <c r="Y3666" s="336"/>
      <c r="Z3666" s="336"/>
      <c r="AA3666" s="336"/>
      <c r="AB3666" s="336"/>
      <c r="AC3666" s="336"/>
    </row>
    <row r="3667" spans="4:29">
      <c r="D3667" s="336"/>
      <c r="G3667" s="336"/>
      <c r="H3667" s="336"/>
      <c r="I3667" s="336"/>
      <c r="J3667" s="336"/>
      <c r="K3667" s="336"/>
      <c r="L3667" s="336"/>
      <c r="M3667" s="336"/>
      <c r="N3667" s="336"/>
      <c r="S3667" s="336"/>
      <c r="V3667" s="336"/>
      <c r="W3667" s="336"/>
      <c r="X3667" s="336"/>
      <c r="Y3667" s="336"/>
      <c r="Z3667" s="336"/>
      <c r="AA3667" s="336"/>
      <c r="AB3667" s="336"/>
      <c r="AC3667" s="336"/>
    </row>
    <row r="3668" spans="4:29">
      <c r="D3668" s="336"/>
      <c r="G3668" s="336"/>
      <c r="H3668" s="336"/>
      <c r="I3668" s="336"/>
      <c r="J3668" s="336"/>
      <c r="K3668" s="336"/>
      <c r="L3668" s="336"/>
      <c r="M3668" s="336"/>
      <c r="N3668" s="336"/>
      <c r="S3668" s="336"/>
      <c r="V3668" s="336"/>
      <c r="W3668" s="336"/>
      <c r="X3668" s="336"/>
      <c r="Y3668" s="336"/>
      <c r="Z3668" s="336"/>
      <c r="AA3668" s="336"/>
      <c r="AB3668" s="336"/>
      <c r="AC3668" s="336"/>
    </row>
    <row r="3669" spans="4:29">
      <c r="D3669" s="336"/>
      <c r="G3669" s="336"/>
      <c r="H3669" s="336"/>
      <c r="I3669" s="336"/>
      <c r="J3669" s="336"/>
      <c r="K3669" s="336"/>
      <c r="L3669" s="336"/>
      <c r="M3669" s="336"/>
      <c r="N3669" s="336"/>
      <c r="S3669" s="336"/>
      <c r="V3669" s="336"/>
      <c r="W3669" s="336"/>
      <c r="X3669" s="336"/>
      <c r="Y3669" s="336"/>
      <c r="Z3669" s="336"/>
      <c r="AA3669" s="336"/>
      <c r="AB3669" s="336"/>
      <c r="AC3669" s="336"/>
    </row>
    <row r="3670" spans="4:29">
      <c r="D3670" s="336"/>
      <c r="G3670" s="336"/>
      <c r="H3670" s="336"/>
      <c r="I3670" s="336"/>
      <c r="J3670" s="336"/>
      <c r="K3670" s="336"/>
      <c r="L3670" s="336"/>
      <c r="M3670" s="336"/>
      <c r="N3670" s="336"/>
      <c r="S3670" s="336"/>
      <c r="V3670" s="336"/>
      <c r="W3670" s="336"/>
      <c r="X3670" s="336"/>
      <c r="Y3670" s="336"/>
      <c r="Z3670" s="336"/>
      <c r="AA3670" s="336"/>
      <c r="AB3670" s="336"/>
      <c r="AC3670" s="336"/>
    </row>
    <row r="3671" spans="4:29">
      <c r="D3671" s="336"/>
      <c r="G3671" s="336"/>
      <c r="H3671" s="336"/>
      <c r="I3671" s="336"/>
      <c r="J3671" s="336"/>
      <c r="K3671" s="336"/>
      <c r="L3671" s="336"/>
      <c r="M3671" s="336"/>
      <c r="N3671" s="336"/>
      <c r="S3671" s="336"/>
      <c r="V3671" s="336"/>
      <c r="W3671" s="336"/>
      <c r="X3671" s="336"/>
      <c r="Y3671" s="336"/>
      <c r="Z3671" s="336"/>
      <c r="AA3671" s="336"/>
      <c r="AB3671" s="336"/>
      <c r="AC3671" s="336"/>
    </row>
    <row r="3672" spans="4:29">
      <c r="D3672" s="336"/>
      <c r="G3672" s="336"/>
      <c r="H3672" s="336"/>
      <c r="I3672" s="336"/>
      <c r="J3672" s="336"/>
      <c r="K3672" s="336"/>
      <c r="L3672" s="336"/>
      <c r="M3672" s="336"/>
      <c r="N3672" s="336"/>
      <c r="S3672" s="336"/>
      <c r="V3672" s="336"/>
      <c r="W3672" s="336"/>
      <c r="X3672" s="336"/>
      <c r="Y3672" s="336"/>
      <c r="Z3672" s="336"/>
      <c r="AA3672" s="336"/>
      <c r="AB3672" s="336"/>
      <c r="AC3672" s="336"/>
    </row>
    <row r="3673" spans="4:29">
      <c r="D3673" s="336"/>
      <c r="G3673" s="336"/>
      <c r="H3673" s="336"/>
      <c r="I3673" s="336"/>
      <c r="J3673" s="336"/>
      <c r="K3673" s="336"/>
      <c r="L3673" s="336"/>
      <c r="M3673" s="336"/>
      <c r="N3673" s="336"/>
      <c r="S3673" s="336"/>
      <c r="V3673" s="336"/>
      <c r="W3673" s="336"/>
      <c r="X3673" s="336"/>
      <c r="Y3673" s="336"/>
      <c r="Z3673" s="336"/>
      <c r="AA3673" s="336"/>
      <c r="AB3673" s="336"/>
      <c r="AC3673" s="336"/>
    </row>
    <row r="3674" spans="4:29">
      <c r="D3674" s="336"/>
      <c r="G3674" s="336"/>
      <c r="H3674" s="336"/>
      <c r="I3674" s="336"/>
      <c r="J3674" s="336"/>
      <c r="K3674" s="336"/>
      <c r="L3674" s="336"/>
      <c r="M3674" s="336"/>
      <c r="N3674" s="336"/>
      <c r="S3674" s="336"/>
      <c r="V3674" s="336"/>
      <c r="W3674" s="336"/>
      <c r="X3674" s="336"/>
      <c r="Y3674" s="336"/>
      <c r="Z3674" s="336"/>
      <c r="AA3674" s="336"/>
      <c r="AB3674" s="336"/>
      <c r="AC3674" s="336"/>
    </row>
    <row r="3675" spans="4:29">
      <c r="D3675" s="336"/>
      <c r="G3675" s="336"/>
      <c r="H3675" s="336"/>
      <c r="I3675" s="336"/>
      <c r="J3675" s="336"/>
      <c r="K3675" s="336"/>
      <c r="L3675" s="336"/>
      <c r="M3675" s="336"/>
      <c r="N3675" s="336"/>
      <c r="S3675" s="336"/>
      <c r="V3675" s="336"/>
      <c r="W3675" s="336"/>
      <c r="X3675" s="336"/>
      <c r="Y3675" s="336"/>
      <c r="Z3675" s="336"/>
      <c r="AA3675" s="336"/>
      <c r="AB3675" s="336"/>
      <c r="AC3675" s="336"/>
    </row>
    <row r="3676" spans="4:29">
      <c r="D3676" s="336"/>
      <c r="G3676" s="336"/>
      <c r="H3676" s="336"/>
      <c r="I3676" s="336"/>
      <c r="J3676" s="336"/>
      <c r="K3676" s="336"/>
      <c r="L3676" s="336"/>
      <c r="M3676" s="336"/>
      <c r="N3676" s="336"/>
      <c r="S3676" s="336"/>
      <c r="V3676" s="336"/>
      <c r="W3676" s="336"/>
      <c r="X3676" s="336"/>
      <c r="Y3676" s="336"/>
      <c r="Z3676" s="336"/>
      <c r="AA3676" s="336"/>
      <c r="AB3676" s="336"/>
      <c r="AC3676" s="336"/>
    </row>
    <row r="3677" spans="4:29">
      <c r="D3677" s="336"/>
      <c r="G3677" s="336"/>
      <c r="H3677" s="336"/>
      <c r="I3677" s="336"/>
      <c r="J3677" s="336"/>
      <c r="K3677" s="336"/>
      <c r="L3677" s="336"/>
      <c r="M3677" s="336"/>
      <c r="N3677" s="336"/>
      <c r="S3677" s="336"/>
      <c r="V3677" s="336"/>
      <c r="W3677" s="336"/>
      <c r="X3677" s="336"/>
      <c r="Y3677" s="336"/>
      <c r="Z3677" s="336"/>
      <c r="AA3677" s="336"/>
      <c r="AB3677" s="336"/>
      <c r="AC3677" s="336"/>
    </row>
    <row r="3678" spans="4:29">
      <c r="D3678" s="336"/>
      <c r="G3678" s="336"/>
      <c r="H3678" s="336"/>
      <c r="I3678" s="336"/>
      <c r="J3678" s="336"/>
      <c r="K3678" s="336"/>
      <c r="L3678" s="336"/>
      <c r="M3678" s="336"/>
      <c r="N3678" s="336"/>
      <c r="S3678" s="336"/>
      <c r="V3678" s="336"/>
      <c r="W3678" s="336"/>
      <c r="X3678" s="336"/>
      <c r="Y3678" s="336"/>
      <c r="Z3678" s="336"/>
      <c r="AA3678" s="336"/>
      <c r="AB3678" s="336"/>
      <c r="AC3678" s="336"/>
    </row>
    <row r="3679" spans="4:29">
      <c r="D3679" s="336"/>
      <c r="G3679" s="336"/>
      <c r="H3679" s="336"/>
      <c r="I3679" s="336"/>
      <c r="J3679" s="336"/>
      <c r="K3679" s="336"/>
      <c r="L3679" s="336"/>
      <c r="M3679" s="336"/>
      <c r="N3679" s="336"/>
      <c r="S3679" s="336"/>
      <c r="V3679" s="336"/>
      <c r="W3679" s="336"/>
      <c r="X3679" s="336"/>
      <c r="Y3679" s="336"/>
      <c r="Z3679" s="336"/>
      <c r="AA3679" s="336"/>
      <c r="AB3679" s="336"/>
      <c r="AC3679" s="336"/>
    </row>
    <row r="3680" spans="4:29">
      <c r="D3680" s="336"/>
      <c r="G3680" s="336"/>
      <c r="H3680" s="336"/>
      <c r="I3680" s="336"/>
      <c r="J3680" s="336"/>
      <c r="K3680" s="336"/>
      <c r="L3680" s="336"/>
      <c r="M3680" s="336"/>
      <c r="N3680" s="336"/>
      <c r="S3680" s="336"/>
      <c r="V3680" s="336"/>
      <c r="W3680" s="336"/>
      <c r="X3680" s="336"/>
      <c r="Y3680" s="336"/>
      <c r="Z3680" s="336"/>
      <c r="AA3680" s="336"/>
      <c r="AB3680" s="336"/>
      <c r="AC3680" s="336"/>
    </row>
    <row r="3681" spans="4:29">
      <c r="D3681" s="336"/>
      <c r="G3681" s="336"/>
      <c r="H3681" s="336"/>
      <c r="I3681" s="336"/>
      <c r="J3681" s="336"/>
      <c r="K3681" s="336"/>
      <c r="L3681" s="336"/>
      <c r="M3681" s="336"/>
      <c r="N3681" s="336"/>
      <c r="S3681" s="336"/>
      <c r="V3681" s="336"/>
      <c r="W3681" s="336"/>
      <c r="X3681" s="336"/>
      <c r="Y3681" s="336"/>
      <c r="Z3681" s="336"/>
      <c r="AA3681" s="336"/>
      <c r="AB3681" s="336"/>
      <c r="AC3681" s="336"/>
    </row>
    <row r="3682" spans="4:29">
      <c r="D3682" s="336"/>
      <c r="G3682" s="336"/>
      <c r="H3682" s="336"/>
      <c r="I3682" s="336"/>
      <c r="J3682" s="336"/>
      <c r="K3682" s="336"/>
      <c r="L3682" s="336"/>
      <c r="M3682" s="336"/>
      <c r="N3682" s="336"/>
      <c r="S3682" s="336"/>
      <c r="V3682" s="336"/>
      <c r="W3682" s="336"/>
      <c r="X3682" s="336"/>
      <c r="Y3682" s="336"/>
      <c r="Z3682" s="336"/>
      <c r="AA3682" s="336"/>
      <c r="AB3682" s="336"/>
      <c r="AC3682" s="336"/>
    </row>
    <row r="3683" spans="4:29">
      <c r="D3683" s="336"/>
      <c r="G3683" s="336"/>
      <c r="H3683" s="336"/>
      <c r="I3683" s="336"/>
      <c r="J3683" s="336"/>
      <c r="K3683" s="336"/>
      <c r="L3683" s="336"/>
      <c r="M3683" s="336"/>
      <c r="N3683" s="336"/>
      <c r="S3683" s="336"/>
      <c r="V3683" s="336"/>
      <c r="W3683" s="336"/>
      <c r="X3683" s="336"/>
      <c r="Y3683" s="336"/>
      <c r="Z3683" s="336"/>
      <c r="AA3683" s="336"/>
      <c r="AB3683" s="336"/>
      <c r="AC3683" s="336"/>
    </row>
    <row r="3684" spans="4:29">
      <c r="D3684" s="336"/>
      <c r="G3684" s="336"/>
      <c r="H3684" s="336"/>
      <c r="I3684" s="336"/>
      <c r="J3684" s="336"/>
      <c r="K3684" s="336"/>
      <c r="L3684" s="336"/>
      <c r="M3684" s="336"/>
      <c r="N3684" s="336"/>
      <c r="S3684" s="336"/>
      <c r="V3684" s="336"/>
      <c r="W3684" s="336"/>
      <c r="X3684" s="336"/>
      <c r="Y3684" s="336"/>
      <c r="Z3684" s="336"/>
      <c r="AA3684" s="336"/>
      <c r="AB3684" s="336"/>
      <c r="AC3684" s="336"/>
    </row>
    <row r="3685" spans="4:29">
      <c r="D3685" s="336"/>
      <c r="G3685" s="336"/>
      <c r="H3685" s="336"/>
      <c r="I3685" s="336"/>
      <c r="J3685" s="336"/>
      <c r="K3685" s="336"/>
      <c r="L3685" s="336"/>
      <c r="M3685" s="336"/>
      <c r="N3685" s="336"/>
      <c r="S3685" s="336"/>
      <c r="V3685" s="336"/>
      <c r="W3685" s="336"/>
      <c r="X3685" s="336"/>
      <c r="Y3685" s="336"/>
      <c r="Z3685" s="336"/>
      <c r="AA3685" s="336"/>
      <c r="AB3685" s="336"/>
      <c r="AC3685" s="336"/>
    </row>
    <row r="3686" spans="4:29">
      <c r="D3686" s="336"/>
      <c r="G3686" s="336"/>
      <c r="H3686" s="336"/>
      <c r="I3686" s="336"/>
      <c r="J3686" s="336"/>
      <c r="K3686" s="336"/>
      <c r="L3686" s="336"/>
      <c r="M3686" s="336"/>
      <c r="N3686" s="336"/>
      <c r="S3686" s="336"/>
      <c r="V3686" s="336"/>
      <c r="W3686" s="336"/>
      <c r="X3686" s="336"/>
      <c r="Y3686" s="336"/>
      <c r="Z3686" s="336"/>
      <c r="AA3686" s="336"/>
      <c r="AB3686" s="336"/>
      <c r="AC3686" s="336"/>
    </row>
    <row r="3687" spans="4:29">
      <c r="D3687" s="336"/>
      <c r="G3687" s="336"/>
      <c r="H3687" s="336"/>
      <c r="I3687" s="336"/>
      <c r="J3687" s="336"/>
      <c r="K3687" s="336"/>
      <c r="L3687" s="336"/>
      <c r="M3687" s="336"/>
      <c r="N3687" s="336"/>
      <c r="S3687" s="336"/>
      <c r="V3687" s="336"/>
      <c r="W3687" s="336"/>
      <c r="X3687" s="336"/>
      <c r="Y3687" s="336"/>
      <c r="Z3687" s="336"/>
      <c r="AA3687" s="336"/>
      <c r="AB3687" s="336"/>
      <c r="AC3687" s="336"/>
    </row>
    <row r="3688" spans="4:29">
      <c r="D3688" s="336"/>
      <c r="G3688" s="336"/>
      <c r="H3688" s="336"/>
      <c r="I3688" s="336"/>
      <c r="J3688" s="336"/>
      <c r="K3688" s="336"/>
      <c r="L3688" s="336"/>
      <c r="M3688" s="336"/>
      <c r="N3688" s="336"/>
      <c r="S3688" s="336"/>
      <c r="V3688" s="336"/>
      <c r="W3688" s="336"/>
      <c r="X3688" s="336"/>
      <c r="Y3688" s="336"/>
      <c r="Z3688" s="336"/>
      <c r="AA3688" s="336"/>
      <c r="AB3688" s="336"/>
      <c r="AC3688" s="336"/>
    </row>
    <row r="3689" spans="4:29">
      <c r="D3689" s="336"/>
      <c r="G3689" s="336"/>
      <c r="H3689" s="336"/>
      <c r="I3689" s="336"/>
      <c r="J3689" s="336"/>
      <c r="K3689" s="336"/>
      <c r="L3689" s="336"/>
      <c r="M3689" s="336"/>
      <c r="N3689" s="336"/>
      <c r="S3689" s="336"/>
      <c r="V3689" s="336"/>
      <c r="W3689" s="336"/>
      <c r="X3689" s="336"/>
      <c r="Y3689" s="336"/>
      <c r="Z3689" s="336"/>
      <c r="AA3689" s="336"/>
      <c r="AB3689" s="336"/>
      <c r="AC3689" s="336"/>
    </row>
    <row r="3690" spans="4:29">
      <c r="D3690" s="336"/>
      <c r="G3690" s="336"/>
      <c r="H3690" s="336"/>
      <c r="I3690" s="336"/>
      <c r="J3690" s="336"/>
      <c r="K3690" s="336"/>
      <c r="L3690" s="336"/>
      <c r="M3690" s="336"/>
      <c r="N3690" s="336"/>
      <c r="S3690" s="336"/>
      <c r="V3690" s="336"/>
      <c r="W3690" s="336"/>
      <c r="X3690" s="336"/>
      <c r="Y3690" s="336"/>
      <c r="Z3690" s="336"/>
      <c r="AA3690" s="336"/>
      <c r="AB3690" s="336"/>
      <c r="AC3690" s="336"/>
    </row>
    <row r="3691" spans="4:29">
      <c r="D3691" s="336"/>
      <c r="G3691" s="336"/>
      <c r="H3691" s="336"/>
      <c r="I3691" s="336"/>
      <c r="J3691" s="336"/>
      <c r="K3691" s="336"/>
      <c r="L3691" s="336"/>
      <c r="M3691" s="336"/>
      <c r="N3691" s="336"/>
      <c r="S3691" s="336"/>
      <c r="V3691" s="336"/>
      <c r="W3691" s="336"/>
      <c r="X3691" s="336"/>
      <c r="Y3691" s="336"/>
      <c r="Z3691" s="336"/>
      <c r="AA3691" s="336"/>
      <c r="AB3691" s="336"/>
      <c r="AC3691" s="336"/>
    </row>
    <row r="3692" spans="4:29">
      <c r="D3692" s="336"/>
      <c r="G3692" s="336"/>
      <c r="H3692" s="336"/>
      <c r="I3692" s="336"/>
      <c r="J3692" s="336"/>
      <c r="K3692" s="336"/>
      <c r="L3692" s="336"/>
      <c r="M3692" s="336"/>
      <c r="N3692" s="336"/>
      <c r="S3692" s="336"/>
      <c r="V3692" s="336"/>
      <c r="W3692" s="336"/>
      <c r="X3692" s="336"/>
      <c r="Y3692" s="336"/>
      <c r="Z3692" s="336"/>
      <c r="AA3692" s="336"/>
      <c r="AB3692" s="336"/>
      <c r="AC3692" s="336"/>
    </row>
    <row r="3693" spans="4:29">
      <c r="D3693" s="336"/>
      <c r="G3693" s="336"/>
      <c r="H3693" s="336"/>
      <c r="I3693" s="336"/>
      <c r="J3693" s="336"/>
      <c r="K3693" s="336"/>
      <c r="L3693" s="336"/>
      <c r="M3693" s="336"/>
      <c r="N3693" s="336"/>
      <c r="S3693" s="336"/>
      <c r="V3693" s="336"/>
      <c r="W3693" s="336"/>
      <c r="X3693" s="336"/>
      <c r="Y3693" s="336"/>
      <c r="Z3693" s="336"/>
      <c r="AA3693" s="336"/>
      <c r="AB3693" s="336"/>
      <c r="AC3693" s="336"/>
    </row>
    <row r="3694" spans="4:29">
      <c r="D3694" s="336"/>
      <c r="G3694" s="336"/>
      <c r="H3694" s="336"/>
      <c r="I3694" s="336"/>
      <c r="J3694" s="336"/>
      <c r="K3694" s="336"/>
      <c r="L3694" s="336"/>
      <c r="M3694" s="336"/>
      <c r="N3694" s="336"/>
      <c r="S3694" s="336"/>
      <c r="V3694" s="336"/>
      <c r="W3694" s="336"/>
      <c r="X3694" s="336"/>
      <c r="Y3694" s="336"/>
      <c r="Z3694" s="336"/>
      <c r="AA3694" s="336"/>
      <c r="AB3694" s="336"/>
      <c r="AC3694" s="336"/>
    </row>
    <row r="3695" spans="4:29">
      <c r="D3695" s="336"/>
      <c r="G3695" s="336"/>
      <c r="H3695" s="336"/>
      <c r="I3695" s="336"/>
      <c r="J3695" s="336"/>
      <c r="K3695" s="336"/>
      <c r="L3695" s="336"/>
      <c r="M3695" s="336"/>
      <c r="N3695" s="336"/>
      <c r="S3695" s="336"/>
      <c r="V3695" s="336"/>
      <c r="W3695" s="336"/>
      <c r="X3695" s="336"/>
      <c r="Y3695" s="336"/>
      <c r="Z3695" s="336"/>
      <c r="AA3695" s="336"/>
      <c r="AB3695" s="336"/>
      <c r="AC3695" s="336"/>
    </row>
    <row r="3696" spans="4:29">
      <c r="D3696" s="336"/>
      <c r="G3696" s="336"/>
      <c r="H3696" s="336"/>
      <c r="I3696" s="336"/>
      <c r="J3696" s="336"/>
      <c r="K3696" s="336"/>
      <c r="L3696" s="336"/>
      <c r="M3696" s="336"/>
      <c r="N3696" s="336"/>
      <c r="S3696" s="336"/>
      <c r="V3696" s="336"/>
      <c r="W3696" s="336"/>
      <c r="X3696" s="336"/>
      <c r="Y3696" s="336"/>
      <c r="Z3696" s="336"/>
      <c r="AA3696" s="336"/>
      <c r="AB3696" s="336"/>
      <c r="AC3696" s="336"/>
    </row>
    <row r="3697" spans="4:29">
      <c r="D3697" s="336"/>
      <c r="G3697" s="336"/>
      <c r="H3697" s="336"/>
      <c r="I3697" s="336"/>
      <c r="J3697" s="336"/>
      <c r="K3697" s="336"/>
      <c r="L3697" s="336"/>
      <c r="M3697" s="336"/>
      <c r="N3697" s="336"/>
      <c r="S3697" s="336"/>
      <c r="V3697" s="336"/>
      <c r="W3697" s="336"/>
      <c r="X3697" s="336"/>
      <c r="Y3697" s="336"/>
      <c r="Z3697" s="336"/>
      <c r="AA3697" s="336"/>
      <c r="AB3697" s="336"/>
      <c r="AC3697" s="336"/>
    </row>
    <row r="3698" spans="4:29">
      <c r="D3698" s="336"/>
      <c r="G3698" s="336"/>
      <c r="H3698" s="336"/>
      <c r="I3698" s="336"/>
      <c r="J3698" s="336"/>
      <c r="K3698" s="336"/>
      <c r="L3698" s="336"/>
      <c r="M3698" s="336"/>
      <c r="N3698" s="336"/>
      <c r="S3698" s="336"/>
      <c r="V3698" s="336"/>
      <c r="W3698" s="336"/>
      <c r="X3698" s="336"/>
      <c r="Y3698" s="336"/>
      <c r="Z3698" s="336"/>
      <c r="AA3698" s="336"/>
      <c r="AB3698" s="336"/>
      <c r="AC3698" s="336"/>
    </row>
    <row r="3699" spans="4:29">
      <c r="D3699" s="336"/>
      <c r="G3699" s="336"/>
      <c r="H3699" s="336"/>
      <c r="I3699" s="336"/>
      <c r="J3699" s="336"/>
      <c r="K3699" s="336"/>
      <c r="L3699" s="336"/>
      <c r="M3699" s="336"/>
      <c r="N3699" s="336"/>
      <c r="S3699" s="336"/>
      <c r="V3699" s="336"/>
      <c r="W3699" s="336"/>
      <c r="X3699" s="336"/>
      <c r="Y3699" s="336"/>
      <c r="Z3699" s="336"/>
      <c r="AA3699" s="336"/>
      <c r="AB3699" s="336"/>
      <c r="AC3699" s="336"/>
    </row>
    <row r="3700" spans="4:29">
      <c r="D3700" s="336"/>
      <c r="G3700" s="336"/>
      <c r="H3700" s="336"/>
      <c r="I3700" s="336"/>
      <c r="J3700" s="336"/>
      <c r="K3700" s="336"/>
      <c r="L3700" s="336"/>
      <c r="M3700" s="336"/>
      <c r="N3700" s="336"/>
      <c r="S3700" s="336"/>
      <c r="V3700" s="336"/>
      <c r="W3700" s="336"/>
      <c r="X3700" s="336"/>
      <c r="Y3700" s="336"/>
      <c r="Z3700" s="336"/>
      <c r="AA3700" s="336"/>
      <c r="AB3700" s="336"/>
      <c r="AC3700" s="336"/>
    </row>
    <row r="3701" spans="4:29">
      <c r="D3701" s="336"/>
      <c r="G3701" s="336"/>
      <c r="H3701" s="336"/>
      <c r="I3701" s="336"/>
      <c r="J3701" s="336"/>
      <c r="K3701" s="336"/>
      <c r="L3701" s="336"/>
      <c r="M3701" s="336"/>
      <c r="N3701" s="336"/>
      <c r="S3701" s="336"/>
      <c r="V3701" s="336"/>
      <c r="W3701" s="336"/>
      <c r="X3701" s="336"/>
      <c r="Y3701" s="336"/>
      <c r="Z3701" s="336"/>
      <c r="AA3701" s="336"/>
      <c r="AB3701" s="336"/>
      <c r="AC3701" s="336"/>
    </row>
    <row r="3702" spans="4:29">
      <c r="D3702" s="336"/>
      <c r="G3702" s="336"/>
      <c r="H3702" s="336"/>
      <c r="I3702" s="336"/>
      <c r="J3702" s="336"/>
      <c r="K3702" s="336"/>
      <c r="L3702" s="336"/>
      <c r="M3702" s="336"/>
      <c r="N3702" s="336"/>
      <c r="S3702" s="336"/>
      <c r="V3702" s="336"/>
      <c r="W3702" s="336"/>
      <c r="X3702" s="336"/>
      <c r="Y3702" s="336"/>
      <c r="Z3702" s="336"/>
      <c r="AA3702" s="336"/>
      <c r="AB3702" s="336"/>
      <c r="AC3702" s="336"/>
    </row>
    <row r="3703" spans="4:29">
      <c r="D3703" s="336"/>
      <c r="G3703" s="336"/>
      <c r="H3703" s="336"/>
      <c r="I3703" s="336"/>
      <c r="J3703" s="336"/>
      <c r="K3703" s="336"/>
      <c r="L3703" s="336"/>
      <c r="M3703" s="336"/>
      <c r="N3703" s="336"/>
      <c r="S3703" s="336"/>
      <c r="V3703" s="336"/>
      <c r="W3703" s="336"/>
      <c r="X3703" s="336"/>
      <c r="Y3703" s="336"/>
      <c r="Z3703" s="336"/>
      <c r="AA3703" s="336"/>
      <c r="AB3703" s="336"/>
      <c r="AC3703" s="336"/>
    </row>
    <row r="3704" spans="4:29">
      <c r="D3704" s="336"/>
      <c r="G3704" s="336"/>
      <c r="H3704" s="336"/>
      <c r="I3704" s="336"/>
      <c r="J3704" s="336"/>
      <c r="K3704" s="336"/>
      <c r="L3704" s="336"/>
      <c r="M3704" s="336"/>
      <c r="N3704" s="336"/>
      <c r="S3704" s="336"/>
      <c r="V3704" s="336"/>
      <c r="W3704" s="336"/>
      <c r="X3704" s="336"/>
      <c r="Y3704" s="336"/>
      <c r="Z3704" s="336"/>
      <c r="AA3704" s="336"/>
      <c r="AB3704" s="336"/>
      <c r="AC3704" s="336"/>
    </row>
    <row r="3705" spans="4:29">
      <c r="D3705" s="336"/>
      <c r="G3705" s="336"/>
      <c r="H3705" s="336"/>
      <c r="I3705" s="336"/>
      <c r="J3705" s="336"/>
      <c r="K3705" s="336"/>
      <c r="L3705" s="336"/>
      <c r="M3705" s="336"/>
      <c r="N3705" s="336"/>
      <c r="S3705" s="336"/>
      <c r="V3705" s="336"/>
      <c r="W3705" s="336"/>
      <c r="X3705" s="336"/>
      <c r="Y3705" s="336"/>
      <c r="Z3705" s="336"/>
      <c r="AA3705" s="336"/>
      <c r="AB3705" s="336"/>
      <c r="AC3705" s="336"/>
    </row>
    <row r="3706" spans="4:29">
      <c r="D3706" s="336"/>
      <c r="G3706" s="336"/>
      <c r="H3706" s="336"/>
      <c r="I3706" s="336"/>
      <c r="J3706" s="336"/>
      <c r="K3706" s="336"/>
      <c r="L3706" s="336"/>
      <c r="M3706" s="336"/>
      <c r="N3706" s="336"/>
      <c r="S3706" s="336"/>
      <c r="V3706" s="336"/>
      <c r="W3706" s="336"/>
      <c r="X3706" s="336"/>
      <c r="Y3706" s="336"/>
      <c r="Z3706" s="336"/>
      <c r="AA3706" s="336"/>
      <c r="AB3706" s="336"/>
      <c r="AC3706" s="336"/>
    </row>
    <row r="3707" spans="4:29">
      <c r="D3707" s="336"/>
      <c r="G3707" s="336"/>
      <c r="H3707" s="336"/>
      <c r="I3707" s="336"/>
      <c r="J3707" s="336"/>
      <c r="K3707" s="336"/>
      <c r="L3707" s="336"/>
      <c r="M3707" s="336"/>
      <c r="N3707" s="336"/>
      <c r="S3707" s="336"/>
      <c r="V3707" s="336"/>
      <c r="W3707" s="336"/>
      <c r="X3707" s="336"/>
      <c r="Y3707" s="336"/>
      <c r="Z3707" s="336"/>
      <c r="AA3707" s="336"/>
      <c r="AB3707" s="336"/>
      <c r="AC3707" s="336"/>
    </row>
    <row r="3708" spans="4:29">
      <c r="D3708" s="336"/>
      <c r="G3708" s="336"/>
      <c r="H3708" s="336"/>
      <c r="I3708" s="336"/>
      <c r="J3708" s="336"/>
      <c r="K3708" s="336"/>
      <c r="L3708" s="336"/>
      <c r="M3708" s="336"/>
      <c r="N3708" s="336"/>
      <c r="S3708" s="336"/>
      <c r="V3708" s="336"/>
      <c r="W3708" s="336"/>
      <c r="X3708" s="336"/>
      <c r="Y3708" s="336"/>
      <c r="Z3708" s="336"/>
      <c r="AA3708" s="336"/>
      <c r="AB3708" s="336"/>
      <c r="AC3708" s="336"/>
    </row>
    <row r="3709" spans="4:29">
      <c r="D3709" s="336"/>
      <c r="G3709" s="336"/>
      <c r="H3709" s="336"/>
      <c r="I3709" s="336"/>
      <c r="J3709" s="336"/>
      <c r="K3709" s="336"/>
      <c r="L3709" s="336"/>
      <c r="M3709" s="336"/>
      <c r="N3709" s="336"/>
      <c r="S3709" s="336"/>
      <c r="V3709" s="336"/>
      <c r="W3709" s="336"/>
      <c r="X3709" s="336"/>
      <c r="Y3709" s="336"/>
      <c r="Z3709" s="336"/>
      <c r="AA3709" s="336"/>
      <c r="AB3709" s="336"/>
      <c r="AC3709" s="336"/>
    </row>
    <row r="3710" spans="4:29">
      <c r="D3710" s="336"/>
      <c r="G3710" s="336"/>
      <c r="H3710" s="336"/>
      <c r="I3710" s="336"/>
      <c r="J3710" s="336"/>
      <c r="K3710" s="336"/>
      <c r="L3710" s="336"/>
      <c r="M3710" s="336"/>
      <c r="N3710" s="336"/>
      <c r="S3710" s="336"/>
      <c r="V3710" s="336"/>
      <c r="W3710" s="336"/>
      <c r="X3710" s="336"/>
      <c r="Y3710" s="336"/>
      <c r="Z3710" s="336"/>
      <c r="AA3710" s="336"/>
      <c r="AB3710" s="336"/>
      <c r="AC3710" s="336"/>
    </row>
    <row r="3711" spans="4:29">
      <c r="D3711" s="336"/>
      <c r="G3711" s="336"/>
      <c r="H3711" s="336"/>
      <c r="I3711" s="336"/>
      <c r="J3711" s="336"/>
      <c r="K3711" s="336"/>
      <c r="L3711" s="336"/>
      <c r="M3711" s="336"/>
      <c r="N3711" s="336"/>
      <c r="S3711" s="336"/>
      <c r="V3711" s="336"/>
      <c r="W3711" s="336"/>
      <c r="X3711" s="336"/>
      <c r="Y3711" s="336"/>
      <c r="Z3711" s="336"/>
      <c r="AA3711" s="336"/>
      <c r="AB3711" s="336"/>
      <c r="AC3711" s="336"/>
    </row>
    <row r="3712" spans="4:29">
      <c r="D3712" s="336"/>
      <c r="G3712" s="336"/>
      <c r="H3712" s="336"/>
      <c r="I3712" s="336"/>
      <c r="J3712" s="336"/>
      <c r="K3712" s="336"/>
      <c r="L3712" s="336"/>
      <c r="M3712" s="336"/>
      <c r="N3712" s="336"/>
      <c r="S3712" s="336"/>
      <c r="V3712" s="336"/>
      <c r="W3712" s="336"/>
      <c r="X3712" s="336"/>
      <c r="Y3712" s="336"/>
      <c r="Z3712" s="336"/>
      <c r="AA3712" s="336"/>
      <c r="AB3712" s="336"/>
      <c r="AC3712" s="336"/>
    </row>
    <row r="3713" spans="4:29">
      <c r="D3713" s="336"/>
      <c r="G3713" s="336"/>
      <c r="H3713" s="336"/>
      <c r="I3713" s="336"/>
      <c r="J3713" s="336"/>
      <c r="K3713" s="336"/>
      <c r="L3713" s="336"/>
      <c r="M3713" s="336"/>
      <c r="N3713" s="336"/>
      <c r="S3713" s="336"/>
      <c r="V3713" s="336"/>
      <c r="W3713" s="336"/>
      <c r="X3713" s="336"/>
      <c r="Y3713" s="336"/>
      <c r="Z3713" s="336"/>
      <c r="AA3713" s="336"/>
      <c r="AB3713" s="336"/>
      <c r="AC3713" s="336"/>
    </row>
    <row r="3714" spans="4:29">
      <c r="D3714" s="336"/>
      <c r="G3714" s="336"/>
      <c r="H3714" s="336"/>
      <c r="I3714" s="336"/>
      <c r="J3714" s="336"/>
      <c r="K3714" s="336"/>
      <c r="L3714" s="336"/>
      <c r="M3714" s="336"/>
      <c r="N3714" s="336"/>
      <c r="S3714" s="336"/>
      <c r="V3714" s="336"/>
      <c r="W3714" s="336"/>
      <c r="X3714" s="336"/>
      <c r="Y3714" s="336"/>
      <c r="Z3714" s="336"/>
      <c r="AA3714" s="336"/>
      <c r="AB3714" s="336"/>
      <c r="AC3714" s="336"/>
    </row>
    <row r="3715" spans="4:29">
      <c r="D3715" s="336"/>
      <c r="G3715" s="336"/>
      <c r="H3715" s="336"/>
      <c r="I3715" s="336"/>
      <c r="J3715" s="336"/>
      <c r="K3715" s="336"/>
      <c r="L3715" s="336"/>
      <c r="M3715" s="336"/>
      <c r="N3715" s="336"/>
      <c r="S3715" s="336"/>
      <c r="V3715" s="336"/>
      <c r="W3715" s="336"/>
      <c r="X3715" s="336"/>
      <c r="Y3715" s="336"/>
      <c r="Z3715" s="336"/>
      <c r="AA3715" s="336"/>
      <c r="AB3715" s="336"/>
      <c r="AC3715" s="336"/>
    </row>
    <row r="3716" spans="4:29">
      <c r="D3716" s="336"/>
      <c r="G3716" s="336"/>
      <c r="H3716" s="336"/>
      <c r="I3716" s="336"/>
      <c r="J3716" s="336"/>
      <c r="K3716" s="336"/>
      <c r="L3716" s="336"/>
      <c r="M3716" s="336"/>
      <c r="N3716" s="336"/>
      <c r="S3716" s="336"/>
      <c r="V3716" s="336"/>
      <c r="W3716" s="336"/>
      <c r="X3716" s="336"/>
      <c r="Y3716" s="336"/>
      <c r="Z3716" s="336"/>
      <c r="AA3716" s="336"/>
      <c r="AB3716" s="336"/>
      <c r="AC3716" s="336"/>
    </row>
    <row r="3717" spans="4:29">
      <c r="D3717" s="336"/>
      <c r="G3717" s="336"/>
      <c r="H3717" s="336"/>
      <c r="I3717" s="336"/>
      <c r="J3717" s="336"/>
      <c r="K3717" s="336"/>
      <c r="L3717" s="336"/>
      <c r="M3717" s="336"/>
      <c r="N3717" s="336"/>
      <c r="S3717" s="336"/>
      <c r="V3717" s="336"/>
      <c r="W3717" s="336"/>
      <c r="X3717" s="336"/>
      <c r="Y3717" s="336"/>
      <c r="Z3717" s="336"/>
      <c r="AA3717" s="336"/>
      <c r="AB3717" s="336"/>
      <c r="AC3717" s="336"/>
    </row>
    <row r="3718" spans="4:29">
      <c r="D3718" s="336"/>
      <c r="G3718" s="336"/>
      <c r="H3718" s="336"/>
      <c r="I3718" s="336"/>
      <c r="J3718" s="336"/>
      <c r="K3718" s="336"/>
      <c r="L3718" s="336"/>
      <c r="M3718" s="336"/>
      <c r="N3718" s="336"/>
      <c r="S3718" s="336"/>
      <c r="V3718" s="336"/>
      <c r="W3718" s="336"/>
      <c r="X3718" s="336"/>
      <c r="Y3718" s="336"/>
      <c r="Z3718" s="336"/>
      <c r="AA3718" s="336"/>
      <c r="AB3718" s="336"/>
      <c r="AC3718" s="336"/>
    </row>
    <row r="3719" spans="4:29">
      <c r="D3719" s="336"/>
      <c r="G3719" s="336"/>
      <c r="H3719" s="336"/>
      <c r="I3719" s="336"/>
      <c r="J3719" s="336"/>
      <c r="K3719" s="336"/>
      <c r="L3719" s="336"/>
      <c r="M3719" s="336"/>
      <c r="N3719" s="336"/>
      <c r="S3719" s="336"/>
      <c r="V3719" s="336"/>
      <c r="W3719" s="336"/>
      <c r="X3719" s="336"/>
      <c r="Y3719" s="336"/>
      <c r="Z3719" s="336"/>
      <c r="AA3719" s="336"/>
      <c r="AB3719" s="336"/>
      <c r="AC3719" s="336"/>
    </row>
    <row r="3720" spans="4:29">
      <c r="D3720" s="336"/>
      <c r="G3720" s="336"/>
      <c r="H3720" s="336"/>
      <c r="I3720" s="336"/>
      <c r="J3720" s="336"/>
      <c r="K3720" s="336"/>
      <c r="L3720" s="336"/>
      <c r="M3720" s="336"/>
      <c r="N3720" s="336"/>
      <c r="S3720" s="336"/>
      <c r="V3720" s="336"/>
      <c r="W3720" s="336"/>
      <c r="X3720" s="336"/>
      <c r="Y3720" s="336"/>
      <c r="Z3720" s="336"/>
      <c r="AA3720" s="336"/>
      <c r="AB3720" s="336"/>
      <c r="AC3720" s="336"/>
    </row>
    <row r="3721" spans="4:29">
      <c r="D3721" s="336"/>
      <c r="G3721" s="336"/>
      <c r="H3721" s="336"/>
      <c r="I3721" s="336"/>
      <c r="J3721" s="336"/>
      <c r="K3721" s="336"/>
      <c r="L3721" s="336"/>
      <c r="M3721" s="336"/>
      <c r="N3721" s="336"/>
      <c r="S3721" s="336"/>
      <c r="V3721" s="336"/>
      <c r="W3721" s="336"/>
      <c r="X3721" s="336"/>
      <c r="Y3721" s="336"/>
      <c r="Z3721" s="336"/>
      <c r="AA3721" s="336"/>
      <c r="AB3721" s="336"/>
      <c r="AC3721" s="336"/>
    </row>
    <row r="3722" spans="4:29">
      <c r="D3722" s="336"/>
      <c r="G3722" s="336"/>
      <c r="H3722" s="336"/>
      <c r="I3722" s="336"/>
      <c r="J3722" s="336"/>
      <c r="K3722" s="336"/>
      <c r="L3722" s="336"/>
      <c r="M3722" s="336"/>
      <c r="N3722" s="336"/>
      <c r="S3722" s="336"/>
      <c r="V3722" s="336"/>
      <c r="W3722" s="336"/>
      <c r="X3722" s="336"/>
      <c r="Y3722" s="336"/>
      <c r="Z3722" s="336"/>
      <c r="AA3722" s="336"/>
      <c r="AB3722" s="336"/>
      <c r="AC3722" s="336"/>
    </row>
    <row r="3723" spans="4:29">
      <c r="D3723" s="336"/>
      <c r="G3723" s="336"/>
      <c r="H3723" s="336"/>
      <c r="I3723" s="336"/>
      <c r="J3723" s="336"/>
      <c r="K3723" s="336"/>
      <c r="L3723" s="336"/>
      <c r="M3723" s="336"/>
      <c r="N3723" s="336"/>
      <c r="S3723" s="336"/>
      <c r="V3723" s="336"/>
      <c r="W3723" s="336"/>
      <c r="X3723" s="336"/>
      <c r="Y3723" s="336"/>
      <c r="Z3723" s="336"/>
      <c r="AA3723" s="336"/>
      <c r="AB3723" s="336"/>
      <c r="AC3723" s="336"/>
    </row>
    <row r="3724" spans="4:29">
      <c r="D3724" s="336"/>
      <c r="G3724" s="336"/>
      <c r="H3724" s="336"/>
      <c r="I3724" s="336"/>
      <c r="J3724" s="336"/>
      <c r="K3724" s="336"/>
      <c r="L3724" s="336"/>
      <c r="M3724" s="336"/>
      <c r="N3724" s="336"/>
      <c r="S3724" s="336"/>
      <c r="V3724" s="336"/>
      <c r="W3724" s="336"/>
      <c r="X3724" s="336"/>
      <c r="Y3724" s="336"/>
      <c r="Z3724" s="336"/>
      <c r="AA3724" s="336"/>
      <c r="AB3724" s="336"/>
      <c r="AC3724" s="336"/>
    </row>
    <row r="3725" spans="4:29">
      <c r="D3725" s="336"/>
      <c r="G3725" s="336"/>
      <c r="H3725" s="336"/>
      <c r="I3725" s="336"/>
      <c r="J3725" s="336"/>
      <c r="K3725" s="336"/>
      <c r="L3725" s="336"/>
      <c r="M3725" s="336"/>
      <c r="N3725" s="336"/>
      <c r="S3725" s="336"/>
      <c r="V3725" s="336"/>
      <c r="W3725" s="336"/>
      <c r="X3725" s="336"/>
      <c r="Y3725" s="336"/>
      <c r="Z3725" s="336"/>
      <c r="AA3725" s="336"/>
      <c r="AB3725" s="336"/>
      <c r="AC3725" s="336"/>
    </row>
    <row r="3726" spans="4:29">
      <c r="D3726" s="336"/>
      <c r="G3726" s="336"/>
      <c r="H3726" s="336"/>
      <c r="I3726" s="336"/>
      <c r="J3726" s="336"/>
      <c r="K3726" s="336"/>
      <c r="L3726" s="336"/>
      <c r="M3726" s="336"/>
      <c r="N3726" s="336"/>
      <c r="S3726" s="336"/>
      <c r="V3726" s="336"/>
      <c r="W3726" s="336"/>
      <c r="X3726" s="336"/>
      <c r="Y3726" s="336"/>
      <c r="Z3726" s="336"/>
      <c r="AA3726" s="336"/>
      <c r="AB3726" s="336"/>
      <c r="AC3726" s="336"/>
    </row>
    <row r="3727" spans="4:29">
      <c r="D3727" s="336"/>
      <c r="G3727" s="336"/>
      <c r="H3727" s="336"/>
      <c r="I3727" s="336"/>
      <c r="J3727" s="336"/>
      <c r="K3727" s="336"/>
      <c r="L3727" s="336"/>
      <c r="M3727" s="336"/>
      <c r="N3727" s="336"/>
      <c r="S3727" s="336"/>
      <c r="V3727" s="336"/>
      <c r="W3727" s="336"/>
      <c r="X3727" s="336"/>
      <c r="Y3727" s="336"/>
      <c r="Z3727" s="336"/>
      <c r="AA3727" s="336"/>
      <c r="AB3727" s="336"/>
      <c r="AC3727" s="336"/>
    </row>
    <row r="3728" spans="4:29">
      <c r="D3728" s="336"/>
      <c r="G3728" s="336"/>
      <c r="H3728" s="336"/>
      <c r="I3728" s="336"/>
      <c r="J3728" s="336"/>
      <c r="K3728" s="336"/>
      <c r="L3728" s="336"/>
      <c r="M3728" s="336"/>
      <c r="N3728" s="336"/>
      <c r="S3728" s="336"/>
      <c r="V3728" s="336"/>
      <c r="W3728" s="336"/>
      <c r="X3728" s="336"/>
      <c r="Y3728" s="336"/>
      <c r="Z3728" s="336"/>
      <c r="AA3728" s="336"/>
      <c r="AB3728" s="336"/>
      <c r="AC3728" s="336"/>
    </row>
    <row r="3729" spans="4:29">
      <c r="D3729" s="336"/>
      <c r="G3729" s="336"/>
      <c r="H3729" s="336"/>
      <c r="I3729" s="336"/>
      <c r="J3729" s="336"/>
      <c r="K3729" s="336"/>
      <c r="L3729" s="336"/>
      <c r="M3729" s="336"/>
      <c r="N3729" s="336"/>
      <c r="S3729" s="336"/>
      <c r="V3729" s="336"/>
      <c r="W3729" s="336"/>
      <c r="X3729" s="336"/>
      <c r="Y3729" s="336"/>
      <c r="Z3729" s="336"/>
      <c r="AA3729" s="336"/>
      <c r="AB3729" s="336"/>
      <c r="AC3729" s="336"/>
    </row>
    <row r="3730" spans="4:29">
      <c r="D3730" s="336"/>
      <c r="G3730" s="336"/>
      <c r="H3730" s="336"/>
      <c r="I3730" s="336"/>
      <c r="J3730" s="336"/>
      <c r="K3730" s="336"/>
      <c r="L3730" s="336"/>
      <c r="M3730" s="336"/>
      <c r="N3730" s="336"/>
      <c r="S3730" s="336"/>
      <c r="V3730" s="336"/>
      <c r="W3730" s="336"/>
      <c r="X3730" s="336"/>
      <c r="Y3730" s="336"/>
      <c r="Z3730" s="336"/>
      <c r="AA3730" s="336"/>
      <c r="AB3730" s="336"/>
      <c r="AC3730" s="336"/>
    </row>
    <row r="3731" spans="4:29">
      <c r="D3731" s="336"/>
      <c r="G3731" s="336"/>
      <c r="H3731" s="336"/>
      <c r="I3731" s="336"/>
      <c r="J3731" s="336"/>
      <c r="K3731" s="336"/>
      <c r="L3731" s="336"/>
      <c r="M3731" s="336"/>
      <c r="N3731" s="336"/>
      <c r="S3731" s="336"/>
      <c r="V3731" s="336"/>
      <c r="W3731" s="336"/>
      <c r="X3731" s="336"/>
      <c r="Y3731" s="336"/>
      <c r="Z3731" s="336"/>
      <c r="AA3731" s="336"/>
      <c r="AB3731" s="336"/>
      <c r="AC3731" s="336"/>
    </row>
    <row r="3732" spans="4:29">
      <c r="D3732" s="336"/>
      <c r="G3732" s="336"/>
      <c r="H3732" s="336"/>
      <c r="I3732" s="336"/>
      <c r="J3732" s="336"/>
      <c r="K3732" s="336"/>
      <c r="L3732" s="336"/>
      <c r="M3732" s="336"/>
      <c r="N3732" s="336"/>
      <c r="S3732" s="336"/>
      <c r="V3732" s="336"/>
      <c r="W3732" s="336"/>
      <c r="X3732" s="336"/>
      <c r="Y3732" s="336"/>
      <c r="Z3732" s="336"/>
      <c r="AA3732" s="336"/>
      <c r="AB3732" s="336"/>
      <c r="AC3732" s="336"/>
    </row>
    <row r="3733" spans="4:29">
      <c r="D3733" s="336"/>
      <c r="G3733" s="336"/>
      <c r="H3733" s="336"/>
      <c r="I3733" s="336"/>
      <c r="J3733" s="336"/>
      <c r="K3733" s="336"/>
      <c r="L3733" s="336"/>
      <c r="M3733" s="336"/>
      <c r="N3733" s="336"/>
      <c r="S3733" s="336"/>
      <c r="V3733" s="336"/>
      <c r="W3733" s="336"/>
      <c r="X3733" s="336"/>
      <c r="Y3733" s="336"/>
      <c r="Z3733" s="336"/>
      <c r="AA3733" s="336"/>
      <c r="AB3733" s="336"/>
      <c r="AC3733" s="336"/>
    </row>
    <row r="3734" spans="4:29">
      <c r="D3734" s="336"/>
      <c r="G3734" s="336"/>
      <c r="H3734" s="336"/>
      <c r="I3734" s="336"/>
      <c r="J3734" s="336"/>
      <c r="K3734" s="336"/>
      <c r="L3734" s="336"/>
      <c r="M3734" s="336"/>
      <c r="N3734" s="336"/>
      <c r="S3734" s="336"/>
      <c r="V3734" s="336"/>
      <c r="W3734" s="336"/>
      <c r="X3734" s="336"/>
      <c r="Y3734" s="336"/>
      <c r="Z3734" s="336"/>
      <c r="AA3734" s="336"/>
      <c r="AB3734" s="336"/>
      <c r="AC3734" s="336"/>
    </row>
    <row r="3735" spans="4:29">
      <c r="D3735" s="336"/>
      <c r="G3735" s="336"/>
      <c r="H3735" s="336"/>
      <c r="I3735" s="336"/>
      <c r="J3735" s="336"/>
      <c r="K3735" s="336"/>
      <c r="L3735" s="336"/>
      <c r="M3735" s="336"/>
      <c r="N3735" s="336"/>
      <c r="S3735" s="336"/>
      <c r="V3735" s="336"/>
      <c r="W3735" s="336"/>
      <c r="X3735" s="336"/>
      <c r="Y3735" s="336"/>
      <c r="Z3735" s="336"/>
      <c r="AA3735" s="336"/>
      <c r="AB3735" s="336"/>
      <c r="AC3735" s="336"/>
    </row>
    <row r="3736" spans="4:29">
      <c r="D3736" s="336"/>
      <c r="G3736" s="336"/>
      <c r="H3736" s="336"/>
      <c r="I3736" s="336"/>
      <c r="J3736" s="336"/>
      <c r="K3736" s="336"/>
      <c r="L3736" s="336"/>
      <c r="M3736" s="336"/>
      <c r="N3736" s="336"/>
      <c r="S3736" s="336"/>
      <c r="V3736" s="336"/>
      <c r="W3736" s="336"/>
      <c r="X3736" s="336"/>
      <c r="Y3736" s="336"/>
      <c r="Z3736" s="336"/>
      <c r="AA3736" s="336"/>
      <c r="AB3736" s="336"/>
      <c r="AC3736" s="336"/>
    </row>
    <row r="3737" spans="4:29">
      <c r="D3737" s="336"/>
      <c r="G3737" s="336"/>
      <c r="H3737" s="336"/>
      <c r="I3737" s="336"/>
      <c r="J3737" s="336"/>
      <c r="K3737" s="336"/>
      <c r="L3737" s="336"/>
      <c r="M3737" s="336"/>
      <c r="N3737" s="336"/>
      <c r="S3737" s="336"/>
      <c r="V3737" s="336"/>
      <c r="W3737" s="336"/>
      <c r="X3737" s="336"/>
      <c r="Y3737" s="336"/>
      <c r="Z3737" s="336"/>
      <c r="AA3737" s="336"/>
      <c r="AB3737" s="336"/>
      <c r="AC3737" s="336"/>
    </row>
    <row r="3738" spans="4:29">
      <c r="D3738" s="336"/>
      <c r="G3738" s="336"/>
      <c r="H3738" s="336"/>
      <c r="I3738" s="336"/>
      <c r="J3738" s="336"/>
      <c r="K3738" s="336"/>
      <c r="L3738" s="336"/>
      <c r="M3738" s="336"/>
      <c r="N3738" s="336"/>
      <c r="S3738" s="336"/>
      <c r="V3738" s="336"/>
      <c r="W3738" s="336"/>
      <c r="X3738" s="336"/>
      <c r="Y3738" s="336"/>
      <c r="Z3738" s="336"/>
      <c r="AA3738" s="336"/>
      <c r="AB3738" s="336"/>
      <c r="AC3738" s="336"/>
    </row>
    <row r="3739" spans="4:29">
      <c r="D3739" s="336"/>
      <c r="G3739" s="336"/>
      <c r="H3739" s="336"/>
      <c r="I3739" s="336"/>
      <c r="J3739" s="336"/>
      <c r="K3739" s="336"/>
      <c r="L3739" s="336"/>
      <c r="M3739" s="336"/>
      <c r="N3739" s="336"/>
      <c r="S3739" s="336"/>
      <c r="V3739" s="336"/>
      <c r="W3739" s="336"/>
      <c r="X3739" s="336"/>
      <c r="Y3739" s="336"/>
      <c r="Z3739" s="336"/>
      <c r="AA3739" s="336"/>
      <c r="AB3739" s="336"/>
      <c r="AC3739" s="336"/>
    </row>
    <row r="3740" spans="4:29">
      <c r="D3740" s="336"/>
      <c r="G3740" s="336"/>
      <c r="H3740" s="336"/>
      <c r="I3740" s="336"/>
      <c r="J3740" s="336"/>
      <c r="K3740" s="336"/>
      <c r="L3740" s="336"/>
      <c r="M3740" s="336"/>
      <c r="N3740" s="336"/>
      <c r="S3740" s="336"/>
      <c r="V3740" s="336"/>
      <c r="W3740" s="336"/>
      <c r="X3740" s="336"/>
      <c r="Y3740" s="336"/>
      <c r="Z3740" s="336"/>
      <c r="AA3740" s="336"/>
      <c r="AB3740" s="336"/>
      <c r="AC3740" s="336"/>
    </row>
    <row r="3741" spans="4:29">
      <c r="D3741" s="336"/>
      <c r="G3741" s="336"/>
      <c r="H3741" s="336"/>
      <c r="I3741" s="336"/>
      <c r="J3741" s="336"/>
      <c r="K3741" s="336"/>
      <c r="L3741" s="336"/>
      <c r="M3741" s="336"/>
      <c r="N3741" s="336"/>
      <c r="S3741" s="336"/>
      <c r="V3741" s="336"/>
      <c r="W3741" s="336"/>
      <c r="X3741" s="336"/>
      <c r="Y3741" s="336"/>
      <c r="Z3741" s="336"/>
      <c r="AA3741" s="336"/>
      <c r="AB3741" s="336"/>
      <c r="AC3741" s="336"/>
    </row>
    <row r="3742" spans="4:29">
      <c r="D3742" s="336"/>
      <c r="G3742" s="336"/>
      <c r="H3742" s="336"/>
      <c r="I3742" s="336"/>
      <c r="J3742" s="336"/>
      <c r="K3742" s="336"/>
      <c r="L3742" s="336"/>
      <c r="M3742" s="336"/>
      <c r="N3742" s="336"/>
      <c r="S3742" s="336"/>
      <c r="V3742" s="336"/>
      <c r="W3742" s="336"/>
      <c r="X3742" s="336"/>
      <c r="Y3742" s="336"/>
      <c r="Z3742" s="336"/>
      <c r="AA3742" s="336"/>
      <c r="AB3742" s="336"/>
      <c r="AC3742" s="336"/>
    </row>
    <row r="3743" spans="4:29">
      <c r="D3743" s="336"/>
      <c r="G3743" s="336"/>
      <c r="H3743" s="336"/>
      <c r="I3743" s="336"/>
      <c r="J3743" s="336"/>
      <c r="K3743" s="336"/>
      <c r="L3743" s="336"/>
      <c r="M3743" s="336"/>
      <c r="N3743" s="336"/>
      <c r="S3743" s="336"/>
      <c r="V3743" s="336"/>
      <c r="W3743" s="336"/>
      <c r="X3743" s="336"/>
      <c r="Y3743" s="336"/>
      <c r="Z3743" s="336"/>
      <c r="AA3743" s="336"/>
      <c r="AB3743" s="336"/>
      <c r="AC3743" s="336"/>
    </row>
    <row r="3744" spans="4:29">
      <c r="D3744" s="336"/>
      <c r="G3744" s="336"/>
      <c r="H3744" s="336"/>
      <c r="I3744" s="336"/>
      <c r="J3744" s="336"/>
      <c r="K3744" s="336"/>
      <c r="L3744" s="336"/>
      <c r="M3744" s="336"/>
      <c r="N3744" s="336"/>
      <c r="S3744" s="336"/>
      <c r="V3744" s="336"/>
      <c r="W3744" s="336"/>
      <c r="X3744" s="336"/>
      <c r="Y3744" s="336"/>
      <c r="Z3744" s="336"/>
      <c r="AA3744" s="336"/>
      <c r="AB3744" s="336"/>
      <c r="AC3744" s="336"/>
    </row>
    <row r="3745" spans="4:29">
      <c r="D3745" s="336"/>
      <c r="G3745" s="336"/>
      <c r="H3745" s="336"/>
      <c r="I3745" s="336"/>
      <c r="J3745" s="336"/>
      <c r="K3745" s="336"/>
      <c r="L3745" s="336"/>
      <c r="M3745" s="336"/>
      <c r="N3745" s="336"/>
      <c r="S3745" s="336"/>
      <c r="V3745" s="336"/>
      <c r="W3745" s="336"/>
      <c r="X3745" s="336"/>
      <c r="Y3745" s="336"/>
      <c r="Z3745" s="336"/>
      <c r="AA3745" s="336"/>
      <c r="AB3745" s="336"/>
      <c r="AC3745" s="336"/>
    </row>
    <row r="3746" spans="4:29">
      <c r="D3746" s="336"/>
      <c r="G3746" s="336"/>
      <c r="H3746" s="336"/>
      <c r="I3746" s="336"/>
      <c r="J3746" s="336"/>
      <c r="K3746" s="336"/>
      <c r="L3746" s="336"/>
      <c r="M3746" s="336"/>
      <c r="N3746" s="336"/>
      <c r="S3746" s="336"/>
      <c r="V3746" s="336"/>
      <c r="W3746" s="336"/>
      <c r="X3746" s="336"/>
      <c r="Y3746" s="336"/>
      <c r="Z3746" s="336"/>
      <c r="AA3746" s="336"/>
      <c r="AB3746" s="336"/>
      <c r="AC3746" s="336"/>
    </row>
    <row r="3747" spans="4:29">
      <c r="D3747" s="336"/>
      <c r="G3747" s="336"/>
      <c r="H3747" s="336"/>
      <c r="I3747" s="336"/>
      <c r="J3747" s="336"/>
      <c r="K3747" s="336"/>
      <c r="L3747" s="336"/>
      <c r="M3747" s="336"/>
      <c r="N3747" s="336"/>
      <c r="S3747" s="336"/>
      <c r="V3747" s="336"/>
      <c r="W3747" s="336"/>
      <c r="X3747" s="336"/>
      <c r="Y3747" s="336"/>
      <c r="Z3747" s="336"/>
      <c r="AA3747" s="336"/>
      <c r="AB3747" s="336"/>
      <c r="AC3747" s="336"/>
    </row>
    <row r="3748" spans="4:29">
      <c r="D3748" s="336"/>
      <c r="G3748" s="336"/>
      <c r="H3748" s="336"/>
      <c r="I3748" s="336"/>
      <c r="J3748" s="336"/>
      <c r="K3748" s="336"/>
      <c r="L3748" s="336"/>
      <c r="M3748" s="336"/>
      <c r="N3748" s="336"/>
      <c r="S3748" s="336"/>
      <c r="V3748" s="336"/>
      <c r="W3748" s="336"/>
      <c r="X3748" s="336"/>
      <c r="Y3748" s="336"/>
      <c r="Z3748" s="336"/>
      <c r="AA3748" s="336"/>
      <c r="AB3748" s="336"/>
      <c r="AC3748" s="336"/>
    </row>
    <row r="3749" spans="4:29">
      <c r="D3749" s="336"/>
      <c r="G3749" s="336"/>
      <c r="H3749" s="336"/>
      <c r="I3749" s="336"/>
      <c r="J3749" s="336"/>
      <c r="K3749" s="336"/>
      <c r="L3749" s="336"/>
      <c r="M3749" s="336"/>
      <c r="N3749" s="336"/>
      <c r="S3749" s="336"/>
      <c r="V3749" s="336"/>
      <c r="W3749" s="336"/>
      <c r="X3749" s="336"/>
      <c r="Y3749" s="336"/>
      <c r="Z3749" s="336"/>
      <c r="AA3749" s="336"/>
      <c r="AB3749" s="336"/>
      <c r="AC3749" s="336"/>
    </row>
    <row r="3750" spans="4:29">
      <c r="D3750" s="336"/>
      <c r="G3750" s="336"/>
      <c r="H3750" s="336"/>
      <c r="I3750" s="336"/>
      <c r="J3750" s="336"/>
      <c r="K3750" s="336"/>
      <c r="L3750" s="336"/>
      <c r="M3750" s="336"/>
      <c r="N3750" s="336"/>
      <c r="S3750" s="336"/>
      <c r="V3750" s="336"/>
      <c r="W3750" s="336"/>
      <c r="X3750" s="336"/>
      <c r="Y3750" s="336"/>
      <c r="Z3750" s="336"/>
      <c r="AA3750" s="336"/>
      <c r="AB3750" s="336"/>
      <c r="AC3750" s="336"/>
    </row>
    <row r="3751" spans="4:29">
      <c r="D3751" s="336"/>
      <c r="G3751" s="336"/>
      <c r="H3751" s="336"/>
      <c r="I3751" s="336"/>
      <c r="J3751" s="336"/>
      <c r="K3751" s="336"/>
      <c r="L3751" s="336"/>
      <c r="M3751" s="336"/>
      <c r="N3751" s="336"/>
      <c r="S3751" s="336"/>
      <c r="V3751" s="336"/>
      <c r="W3751" s="336"/>
      <c r="X3751" s="336"/>
      <c r="Y3751" s="336"/>
      <c r="Z3751" s="336"/>
      <c r="AA3751" s="336"/>
      <c r="AB3751" s="336"/>
      <c r="AC3751" s="336"/>
    </row>
    <row r="3752" spans="4:29">
      <c r="D3752" s="336"/>
      <c r="G3752" s="336"/>
      <c r="H3752" s="336"/>
      <c r="I3752" s="336"/>
      <c r="J3752" s="336"/>
      <c r="K3752" s="336"/>
      <c r="L3752" s="336"/>
      <c r="M3752" s="336"/>
      <c r="N3752" s="336"/>
      <c r="S3752" s="336"/>
      <c r="V3752" s="336"/>
      <c r="W3752" s="336"/>
      <c r="X3752" s="336"/>
      <c r="Y3752" s="336"/>
      <c r="Z3752" s="336"/>
      <c r="AA3752" s="336"/>
      <c r="AB3752" s="336"/>
      <c r="AC3752" s="336"/>
    </row>
    <row r="3753" spans="4:29">
      <c r="D3753" s="336"/>
      <c r="G3753" s="336"/>
      <c r="H3753" s="336"/>
      <c r="I3753" s="336"/>
      <c r="J3753" s="336"/>
      <c r="K3753" s="336"/>
      <c r="L3753" s="336"/>
      <c r="M3753" s="336"/>
      <c r="N3753" s="336"/>
      <c r="S3753" s="336"/>
      <c r="V3753" s="336"/>
      <c r="W3753" s="336"/>
      <c r="X3753" s="336"/>
      <c r="Y3753" s="336"/>
      <c r="Z3753" s="336"/>
      <c r="AA3753" s="336"/>
      <c r="AB3753" s="336"/>
      <c r="AC3753" s="336"/>
    </row>
    <row r="3754" spans="4:29">
      <c r="D3754" s="336"/>
      <c r="G3754" s="336"/>
      <c r="H3754" s="336"/>
      <c r="I3754" s="336"/>
      <c r="J3754" s="336"/>
      <c r="K3754" s="336"/>
      <c r="L3754" s="336"/>
      <c r="M3754" s="336"/>
      <c r="N3754" s="336"/>
      <c r="S3754" s="336"/>
      <c r="V3754" s="336"/>
      <c r="W3754" s="336"/>
      <c r="X3754" s="336"/>
      <c r="Y3754" s="336"/>
      <c r="Z3754" s="336"/>
      <c r="AA3754" s="336"/>
      <c r="AB3754" s="336"/>
      <c r="AC3754" s="336"/>
    </row>
    <row r="3755" spans="4:29">
      <c r="D3755" s="336"/>
      <c r="G3755" s="336"/>
      <c r="H3755" s="336"/>
      <c r="I3755" s="336"/>
      <c r="J3755" s="336"/>
      <c r="K3755" s="336"/>
      <c r="L3755" s="336"/>
      <c r="M3755" s="336"/>
      <c r="N3755" s="336"/>
      <c r="S3755" s="336"/>
      <c r="V3755" s="336"/>
      <c r="W3755" s="336"/>
      <c r="X3755" s="336"/>
      <c r="Y3755" s="336"/>
      <c r="Z3755" s="336"/>
      <c r="AA3755" s="336"/>
      <c r="AB3755" s="336"/>
      <c r="AC3755" s="336"/>
    </row>
    <row r="3756" spans="4:29">
      <c r="D3756" s="336"/>
      <c r="G3756" s="336"/>
      <c r="H3756" s="336"/>
      <c r="I3756" s="336"/>
      <c r="J3756" s="336"/>
      <c r="K3756" s="336"/>
      <c r="L3756" s="336"/>
      <c r="M3756" s="336"/>
      <c r="N3756" s="336"/>
      <c r="S3756" s="336"/>
      <c r="V3756" s="336"/>
      <c r="W3756" s="336"/>
      <c r="X3756" s="336"/>
      <c r="Y3756" s="336"/>
      <c r="Z3756" s="336"/>
      <c r="AA3756" s="336"/>
      <c r="AB3756" s="336"/>
      <c r="AC3756" s="336"/>
    </row>
    <row r="3757" spans="4:29">
      <c r="D3757" s="336"/>
      <c r="G3757" s="336"/>
      <c r="H3757" s="336"/>
      <c r="I3757" s="336"/>
      <c r="J3757" s="336"/>
      <c r="K3757" s="336"/>
      <c r="L3757" s="336"/>
      <c r="M3757" s="336"/>
      <c r="N3757" s="336"/>
      <c r="S3757" s="336"/>
      <c r="V3757" s="336"/>
      <c r="W3757" s="336"/>
      <c r="X3757" s="336"/>
      <c r="Y3757" s="336"/>
      <c r="Z3757" s="336"/>
      <c r="AA3757" s="336"/>
      <c r="AB3757" s="336"/>
      <c r="AC3757" s="336"/>
    </row>
    <row r="3758" spans="4:29">
      <c r="D3758" s="336"/>
      <c r="G3758" s="336"/>
      <c r="H3758" s="336"/>
      <c r="I3758" s="336"/>
      <c r="J3758" s="336"/>
      <c r="K3758" s="336"/>
      <c r="L3758" s="336"/>
      <c r="M3758" s="336"/>
      <c r="N3758" s="336"/>
      <c r="S3758" s="336"/>
      <c r="V3758" s="336"/>
      <c r="W3758" s="336"/>
      <c r="X3758" s="336"/>
      <c r="Y3758" s="336"/>
      <c r="Z3758" s="336"/>
      <c r="AA3758" s="336"/>
      <c r="AB3758" s="336"/>
      <c r="AC3758" s="336"/>
    </row>
    <row r="3759" spans="4:29">
      <c r="D3759" s="336"/>
      <c r="G3759" s="336"/>
      <c r="H3759" s="336"/>
      <c r="I3759" s="336"/>
      <c r="J3759" s="336"/>
      <c r="K3759" s="336"/>
      <c r="L3759" s="336"/>
      <c r="M3759" s="336"/>
      <c r="N3759" s="336"/>
      <c r="S3759" s="336"/>
      <c r="V3759" s="336"/>
      <c r="W3759" s="336"/>
      <c r="X3759" s="336"/>
      <c r="Y3759" s="336"/>
      <c r="Z3759" s="336"/>
      <c r="AA3759" s="336"/>
      <c r="AB3759" s="336"/>
      <c r="AC3759" s="336"/>
    </row>
    <row r="3760" spans="4:29">
      <c r="D3760" s="336"/>
      <c r="G3760" s="336"/>
      <c r="H3760" s="336"/>
      <c r="I3760" s="336"/>
      <c r="J3760" s="336"/>
      <c r="K3760" s="336"/>
      <c r="L3760" s="336"/>
      <c r="M3760" s="336"/>
      <c r="N3760" s="336"/>
      <c r="S3760" s="336"/>
      <c r="V3760" s="336"/>
      <c r="W3760" s="336"/>
      <c r="X3760" s="336"/>
      <c r="Y3760" s="336"/>
      <c r="Z3760" s="336"/>
      <c r="AA3760" s="336"/>
      <c r="AB3760" s="336"/>
      <c r="AC3760" s="336"/>
    </row>
    <row r="3761" spans="4:29">
      <c r="D3761" s="336"/>
      <c r="G3761" s="336"/>
      <c r="H3761" s="336"/>
      <c r="I3761" s="336"/>
      <c r="J3761" s="336"/>
      <c r="K3761" s="336"/>
      <c r="L3761" s="336"/>
      <c r="M3761" s="336"/>
      <c r="N3761" s="336"/>
      <c r="S3761" s="336"/>
      <c r="V3761" s="336"/>
      <c r="W3761" s="336"/>
      <c r="X3761" s="336"/>
      <c r="Y3761" s="336"/>
      <c r="Z3761" s="336"/>
      <c r="AA3761" s="336"/>
      <c r="AB3761" s="336"/>
      <c r="AC3761" s="336"/>
    </row>
    <row r="3762" spans="4:29">
      <c r="D3762" s="336"/>
      <c r="G3762" s="336"/>
      <c r="H3762" s="336"/>
      <c r="I3762" s="336"/>
      <c r="J3762" s="336"/>
      <c r="K3762" s="336"/>
      <c r="L3762" s="336"/>
      <c r="M3762" s="336"/>
      <c r="N3762" s="336"/>
      <c r="S3762" s="336"/>
      <c r="V3762" s="336"/>
      <c r="W3762" s="336"/>
      <c r="X3762" s="336"/>
      <c r="Y3762" s="336"/>
      <c r="Z3762" s="336"/>
      <c r="AA3762" s="336"/>
      <c r="AB3762" s="336"/>
      <c r="AC3762" s="336"/>
    </row>
    <row r="3763" spans="4:29">
      <c r="D3763" s="336"/>
      <c r="G3763" s="336"/>
      <c r="H3763" s="336"/>
      <c r="I3763" s="336"/>
      <c r="J3763" s="336"/>
      <c r="K3763" s="336"/>
      <c r="L3763" s="336"/>
      <c r="M3763" s="336"/>
      <c r="N3763" s="336"/>
      <c r="S3763" s="336"/>
      <c r="V3763" s="336"/>
      <c r="W3763" s="336"/>
      <c r="X3763" s="336"/>
      <c r="Y3763" s="336"/>
      <c r="Z3763" s="336"/>
      <c r="AA3763" s="336"/>
      <c r="AB3763" s="336"/>
      <c r="AC3763" s="336"/>
    </row>
    <row r="3764" spans="4:29">
      <c r="D3764" s="336"/>
      <c r="G3764" s="336"/>
      <c r="H3764" s="336"/>
      <c r="I3764" s="336"/>
      <c r="J3764" s="336"/>
      <c r="K3764" s="336"/>
      <c r="L3764" s="336"/>
      <c r="M3764" s="336"/>
      <c r="N3764" s="336"/>
      <c r="S3764" s="336"/>
      <c r="V3764" s="336"/>
      <c r="W3764" s="336"/>
      <c r="X3764" s="336"/>
      <c r="Y3764" s="336"/>
      <c r="Z3764" s="336"/>
      <c r="AA3764" s="336"/>
      <c r="AB3764" s="336"/>
      <c r="AC3764" s="336"/>
    </row>
    <row r="3765" spans="4:29">
      <c r="D3765" s="336"/>
      <c r="G3765" s="336"/>
      <c r="H3765" s="336"/>
      <c r="I3765" s="336"/>
      <c r="J3765" s="336"/>
      <c r="K3765" s="336"/>
      <c r="L3765" s="336"/>
      <c r="M3765" s="336"/>
      <c r="N3765" s="336"/>
      <c r="S3765" s="336"/>
      <c r="V3765" s="336"/>
      <c r="W3765" s="336"/>
      <c r="X3765" s="336"/>
      <c r="Y3765" s="336"/>
      <c r="Z3765" s="336"/>
      <c r="AA3765" s="336"/>
      <c r="AB3765" s="336"/>
      <c r="AC3765" s="336"/>
    </row>
    <row r="3766" spans="4:29">
      <c r="D3766" s="336"/>
      <c r="G3766" s="336"/>
      <c r="H3766" s="336"/>
      <c r="I3766" s="336"/>
      <c r="J3766" s="336"/>
      <c r="K3766" s="336"/>
      <c r="L3766" s="336"/>
      <c r="M3766" s="336"/>
      <c r="N3766" s="336"/>
      <c r="S3766" s="336"/>
      <c r="V3766" s="336"/>
      <c r="W3766" s="336"/>
      <c r="X3766" s="336"/>
      <c r="Y3766" s="336"/>
      <c r="Z3766" s="336"/>
      <c r="AA3766" s="336"/>
      <c r="AB3766" s="336"/>
      <c r="AC3766" s="336"/>
    </row>
    <row r="3767" spans="4:29">
      <c r="D3767" s="336"/>
      <c r="G3767" s="336"/>
      <c r="H3767" s="336"/>
      <c r="I3767" s="336"/>
      <c r="J3767" s="336"/>
      <c r="K3767" s="336"/>
      <c r="L3767" s="336"/>
      <c r="M3767" s="336"/>
      <c r="N3767" s="336"/>
      <c r="S3767" s="336"/>
      <c r="V3767" s="336"/>
      <c r="W3767" s="336"/>
      <c r="X3767" s="336"/>
      <c r="Y3767" s="336"/>
      <c r="Z3767" s="336"/>
      <c r="AA3767" s="336"/>
      <c r="AB3767" s="336"/>
      <c r="AC3767" s="336"/>
    </row>
    <row r="3768" spans="4:29">
      <c r="D3768" s="336"/>
      <c r="G3768" s="336"/>
      <c r="H3768" s="336"/>
      <c r="I3768" s="336"/>
      <c r="J3768" s="336"/>
      <c r="K3768" s="336"/>
      <c r="L3768" s="336"/>
      <c r="M3768" s="336"/>
      <c r="N3768" s="336"/>
      <c r="S3768" s="336"/>
      <c r="V3768" s="336"/>
      <c r="W3768" s="336"/>
      <c r="X3768" s="336"/>
      <c r="Y3768" s="336"/>
      <c r="Z3768" s="336"/>
      <c r="AA3768" s="336"/>
      <c r="AB3768" s="336"/>
      <c r="AC3768" s="336"/>
    </row>
    <row r="3769" spans="4:29">
      <c r="D3769" s="336"/>
      <c r="G3769" s="336"/>
      <c r="H3769" s="336"/>
      <c r="I3769" s="336"/>
      <c r="J3769" s="336"/>
      <c r="K3769" s="336"/>
      <c r="L3769" s="336"/>
      <c r="M3769" s="336"/>
      <c r="N3769" s="336"/>
      <c r="S3769" s="336"/>
      <c r="V3769" s="336"/>
      <c r="W3769" s="336"/>
      <c r="X3769" s="336"/>
      <c r="Y3769" s="336"/>
      <c r="Z3769" s="336"/>
      <c r="AA3769" s="336"/>
      <c r="AB3769" s="336"/>
      <c r="AC3769" s="336"/>
    </row>
    <row r="3770" spans="4:29">
      <c r="D3770" s="336"/>
      <c r="G3770" s="336"/>
      <c r="H3770" s="336"/>
      <c r="I3770" s="336"/>
      <c r="J3770" s="336"/>
      <c r="K3770" s="336"/>
      <c r="L3770" s="336"/>
      <c r="M3770" s="336"/>
      <c r="N3770" s="336"/>
      <c r="S3770" s="336"/>
      <c r="V3770" s="336"/>
      <c r="W3770" s="336"/>
      <c r="X3770" s="336"/>
      <c r="Y3770" s="336"/>
      <c r="Z3770" s="336"/>
      <c r="AA3770" s="336"/>
      <c r="AB3770" s="336"/>
      <c r="AC3770" s="336"/>
    </row>
    <row r="3771" spans="4:29">
      <c r="D3771" s="336"/>
      <c r="G3771" s="336"/>
      <c r="H3771" s="336"/>
      <c r="I3771" s="336"/>
      <c r="J3771" s="336"/>
      <c r="K3771" s="336"/>
      <c r="L3771" s="336"/>
      <c r="M3771" s="336"/>
      <c r="N3771" s="336"/>
      <c r="S3771" s="336"/>
      <c r="V3771" s="336"/>
      <c r="W3771" s="336"/>
      <c r="X3771" s="336"/>
      <c r="Y3771" s="336"/>
      <c r="Z3771" s="336"/>
      <c r="AA3771" s="336"/>
      <c r="AB3771" s="336"/>
      <c r="AC3771" s="336"/>
    </row>
    <row r="3772" spans="4:29">
      <c r="D3772" s="336"/>
      <c r="G3772" s="336"/>
      <c r="H3772" s="336"/>
      <c r="I3772" s="336"/>
      <c r="J3772" s="336"/>
      <c r="K3772" s="336"/>
      <c r="L3772" s="336"/>
      <c r="M3772" s="336"/>
      <c r="N3772" s="336"/>
      <c r="S3772" s="336"/>
      <c r="V3772" s="336"/>
      <c r="W3772" s="336"/>
      <c r="X3772" s="336"/>
      <c r="Y3772" s="336"/>
      <c r="Z3772" s="336"/>
      <c r="AA3772" s="336"/>
      <c r="AB3772" s="336"/>
      <c r="AC3772" s="336"/>
    </row>
    <row r="3773" spans="4:29">
      <c r="D3773" s="336"/>
      <c r="G3773" s="336"/>
      <c r="H3773" s="336"/>
      <c r="I3773" s="336"/>
      <c r="J3773" s="336"/>
      <c r="K3773" s="336"/>
      <c r="L3773" s="336"/>
      <c r="M3773" s="336"/>
      <c r="N3773" s="336"/>
      <c r="S3773" s="336"/>
      <c r="V3773" s="336"/>
      <c r="W3773" s="336"/>
      <c r="X3773" s="336"/>
      <c r="Y3773" s="336"/>
      <c r="Z3773" s="336"/>
      <c r="AA3773" s="336"/>
      <c r="AB3773" s="336"/>
      <c r="AC3773" s="336"/>
    </row>
    <row r="3774" spans="4:29">
      <c r="D3774" s="336"/>
      <c r="G3774" s="336"/>
      <c r="H3774" s="336"/>
      <c r="I3774" s="336"/>
      <c r="J3774" s="336"/>
      <c r="K3774" s="336"/>
      <c r="L3774" s="336"/>
      <c r="M3774" s="336"/>
      <c r="N3774" s="336"/>
      <c r="S3774" s="336"/>
      <c r="V3774" s="336"/>
      <c r="W3774" s="336"/>
      <c r="X3774" s="336"/>
      <c r="Y3774" s="336"/>
      <c r="Z3774" s="336"/>
      <c r="AA3774" s="336"/>
      <c r="AB3774" s="336"/>
      <c r="AC3774" s="336"/>
    </row>
    <row r="3775" spans="4:29">
      <c r="D3775" s="336"/>
      <c r="G3775" s="336"/>
      <c r="H3775" s="336"/>
      <c r="I3775" s="336"/>
      <c r="J3775" s="336"/>
      <c r="K3775" s="336"/>
      <c r="L3775" s="336"/>
      <c r="M3775" s="336"/>
      <c r="N3775" s="336"/>
      <c r="S3775" s="336"/>
      <c r="V3775" s="336"/>
      <c r="W3775" s="336"/>
      <c r="X3775" s="336"/>
      <c r="Y3775" s="336"/>
      <c r="Z3775" s="336"/>
      <c r="AA3775" s="336"/>
      <c r="AB3775" s="336"/>
      <c r="AC3775" s="336"/>
    </row>
    <row r="3776" spans="4:29">
      <c r="D3776" s="336"/>
      <c r="G3776" s="336"/>
      <c r="H3776" s="336"/>
      <c r="I3776" s="336"/>
      <c r="J3776" s="336"/>
      <c r="K3776" s="336"/>
      <c r="L3776" s="336"/>
      <c r="M3776" s="336"/>
      <c r="N3776" s="336"/>
      <c r="S3776" s="336"/>
      <c r="V3776" s="336"/>
      <c r="W3776" s="336"/>
      <c r="X3776" s="336"/>
      <c r="Y3776" s="336"/>
      <c r="Z3776" s="336"/>
      <c r="AA3776" s="336"/>
      <c r="AB3776" s="336"/>
      <c r="AC3776" s="336"/>
    </row>
    <row r="3777" spans="4:29">
      <c r="D3777" s="336"/>
      <c r="G3777" s="336"/>
      <c r="H3777" s="336"/>
      <c r="I3777" s="336"/>
      <c r="J3777" s="336"/>
      <c r="K3777" s="336"/>
      <c r="L3777" s="336"/>
      <c r="M3777" s="336"/>
      <c r="N3777" s="336"/>
      <c r="S3777" s="336"/>
      <c r="V3777" s="336"/>
      <c r="W3777" s="336"/>
      <c r="X3777" s="336"/>
      <c r="Y3777" s="336"/>
      <c r="Z3777" s="336"/>
      <c r="AA3777" s="336"/>
      <c r="AB3777" s="336"/>
      <c r="AC3777" s="336"/>
    </row>
    <row r="3778" spans="4:29">
      <c r="D3778" s="336"/>
      <c r="G3778" s="336"/>
      <c r="H3778" s="336"/>
      <c r="I3778" s="336"/>
      <c r="J3778" s="336"/>
      <c r="K3778" s="336"/>
      <c r="L3778" s="336"/>
      <c r="M3778" s="336"/>
      <c r="N3778" s="336"/>
      <c r="S3778" s="336"/>
      <c r="V3778" s="336"/>
      <c r="W3778" s="336"/>
      <c r="X3778" s="336"/>
      <c r="Y3778" s="336"/>
      <c r="Z3778" s="336"/>
      <c r="AA3778" s="336"/>
      <c r="AB3778" s="336"/>
      <c r="AC3778" s="336"/>
    </row>
    <row r="3779" spans="4:29">
      <c r="D3779" s="336"/>
      <c r="G3779" s="336"/>
      <c r="H3779" s="336"/>
      <c r="I3779" s="336"/>
      <c r="J3779" s="336"/>
      <c r="K3779" s="336"/>
      <c r="L3779" s="336"/>
      <c r="M3779" s="336"/>
      <c r="N3779" s="336"/>
      <c r="S3779" s="336"/>
      <c r="V3779" s="336"/>
      <c r="W3779" s="336"/>
      <c r="X3779" s="336"/>
      <c r="Y3779" s="336"/>
      <c r="Z3779" s="336"/>
      <c r="AA3779" s="336"/>
      <c r="AB3779" s="336"/>
      <c r="AC3779" s="336"/>
    </row>
    <row r="3780" spans="4:29">
      <c r="D3780" s="336"/>
      <c r="G3780" s="336"/>
      <c r="H3780" s="336"/>
      <c r="I3780" s="336"/>
      <c r="J3780" s="336"/>
      <c r="K3780" s="336"/>
      <c r="L3780" s="336"/>
      <c r="M3780" s="336"/>
      <c r="N3780" s="336"/>
      <c r="S3780" s="336"/>
      <c r="V3780" s="336"/>
      <c r="W3780" s="336"/>
      <c r="X3780" s="336"/>
      <c r="Y3780" s="336"/>
      <c r="Z3780" s="336"/>
      <c r="AA3780" s="336"/>
      <c r="AB3780" s="336"/>
      <c r="AC3780" s="336"/>
    </row>
    <row r="3781" spans="4:29">
      <c r="D3781" s="336"/>
      <c r="G3781" s="336"/>
      <c r="H3781" s="336"/>
      <c r="I3781" s="336"/>
      <c r="J3781" s="336"/>
      <c r="K3781" s="336"/>
      <c r="L3781" s="336"/>
      <c r="M3781" s="336"/>
      <c r="N3781" s="336"/>
      <c r="S3781" s="336"/>
      <c r="V3781" s="336"/>
      <c r="W3781" s="336"/>
      <c r="X3781" s="336"/>
      <c r="Y3781" s="336"/>
      <c r="Z3781" s="336"/>
      <c r="AA3781" s="336"/>
      <c r="AB3781" s="336"/>
      <c r="AC3781" s="336"/>
    </row>
    <row r="3782" spans="4:29">
      <c r="D3782" s="336"/>
      <c r="G3782" s="336"/>
      <c r="H3782" s="336"/>
      <c r="I3782" s="336"/>
      <c r="J3782" s="336"/>
      <c r="K3782" s="336"/>
      <c r="L3782" s="336"/>
      <c r="M3782" s="336"/>
      <c r="N3782" s="336"/>
      <c r="S3782" s="336"/>
      <c r="V3782" s="336"/>
      <c r="W3782" s="336"/>
      <c r="X3782" s="336"/>
      <c r="Y3782" s="336"/>
      <c r="Z3782" s="336"/>
      <c r="AA3782" s="336"/>
      <c r="AB3782" s="336"/>
      <c r="AC3782" s="336"/>
    </row>
    <row r="3783" spans="4:29">
      <c r="D3783" s="336"/>
      <c r="G3783" s="336"/>
      <c r="H3783" s="336"/>
      <c r="I3783" s="336"/>
      <c r="J3783" s="336"/>
      <c r="K3783" s="336"/>
      <c r="L3783" s="336"/>
      <c r="M3783" s="336"/>
      <c r="N3783" s="336"/>
      <c r="S3783" s="336"/>
      <c r="V3783" s="336"/>
      <c r="W3783" s="336"/>
      <c r="X3783" s="336"/>
      <c r="Y3783" s="336"/>
      <c r="Z3783" s="336"/>
      <c r="AA3783" s="336"/>
      <c r="AB3783" s="336"/>
      <c r="AC3783" s="336"/>
    </row>
    <row r="3784" spans="4:29">
      <c r="D3784" s="336"/>
      <c r="G3784" s="336"/>
      <c r="H3784" s="336"/>
      <c r="I3784" s="336"/>
      <c r="J3784" s="336"/>
      <c r="K3784" s="336"/>
      <c r="L3784" s="336"/>
      <c r="M3784" s="336"/>
      <c r="N3784" s="336"/>
      <c r="S3784" s="336"/>
      <c r="V3784" s="336"/>
      <c r="W3784" s="336"/>
      <c r="X3784" s="336"/>
      <c r="Y3784" s="336"/>
      <c r="Z3784" s="336"/>
      <c r="AA3784" s="336"/>
      <c r="AB3784" s="336"/>
      <c r="AC3784" s="336"/>
    </row>
    <row r="3785" spans="4:29">
      <c r="D3785" s="336"/>
      <c r="G3785" s="336"/>
      <c r="H3785" s="336"/>
      <c r="I3785" s="336"/>
      <c r="J3785" s="336"/>
      <c r="K3785" s="336"/>
      <c r="L3785" s="336"/>
      <c r="M3785" s="336"/>
      <c r="N3785" s="336"/>
      <c r="S3785" s="336"/>
      <c r="V3785" s="336"/>
      <c r="W3785" s="336"/>
      <c r="X3785" s="336"/>
      <c r="Y3785" s="336"/>
      <c r="Z3785" s="336"/>
      <c r="AA3785" s="336"/>
      <c r="AB3785" s="336"/>
      <c r="AC3785" s="336"/>
    </row>
    <row r="3786" spans="4:29">
      <c r="D3786" s="336"/>
      <c r="G3786" s="336"/>
      <c r="H3786" s="336"/>
      <c r="I3786" s="336"/>
      <c r="J3786" s="336"/>
      <c r="K3786" s="336"/>
      <c r="L3786" s="336"/>
      <c r="M3786" s="336"/>
      <c r="N3786" s="336"/>
      <c r="S3786" s="336"/>
      <c r="V3786" s="336"/>
      <c r="W3786" s="336"/>
      <c r="X3786" s="336"/>
      <c r="Y3786" s="336"/>
      <c r="Z3786" s="336"/>
      <c r="AA3786" s="336"/>
      <c r="AB3786" s="336"/>
      <c r="AC3786" s="336"/>
    </row>
    <row r="3787" spans="4:29">
      <c r="D3787" s="336"/>
      <c r="G3787" s="336"/>
      <c r="H3787" s="336"/>
      <c r="I3787" s="336"/>
      <c r="J3787" s="336"/>
      <c r="K3787" s="336"/>
      <c r="L3787" s="336"/>
      <c r="M3787" s="336"/>
      <c r="N3787" s="336"/>
      <c r="S3787" s="336"/>
      <c r="V3787" s="336"/>
      <c r="W3787" s="336"/>
      <c r="X3787" s="336"/>
      <c r="Y3787" s="336"/>
      <c r="Z3787" s="336"/>
      <c r="AA3787" s="336"/>
      <c r="AB3787" s="336"/>
      <c r="AC3787" s="336"/>
    </row>
    <row r="3788" spans="4:29">
      <c r="D3788" s="336"/>
      <c r="G3788" s="336"/>
      <c r="H3788" s="336"/>
      <c r="I3788" s="336"/>
      <c r="J3788" s="336"/>
      <c r="K3788" s="336"/>
      <c r="L3788" s="336"/>
      <c r="M3788" s="336"/>
      <c r="N3788" s="336"/>
      <c r="S3788" s="336"/>
      <c r="V3788" s="336"/>
      <c r="W3788" s="336"/>
      <c r="X3788" s="336"/>
      <c r="Y3788" s="336"/>
      <c r="Z3788" s="336"/>
      <c r="AA3788" s="336"/>
      <c r="AB3788" s="336"/>
      <c r="AC3788" s="336"/>
    </row>
    <row r="3789" spans="4:29">
      <c r="D3789" s="336"/>
      <c r="G3789" s="336"/>
      <c r="H3789" s="336"/>
      <c r="I3789" s="336"/>
      <c r="J3789" s="336"/>
      <c r="K3789" s="336"/>
      <c r="L3789" s="336"/>
      <c r="M3789" s="336"/>
      <c r="N3789" s="336"/>
      <c r="S3789" s="336"/>
      <c r="V3789" s="336"/>
      <c r="W3789" s="336"/>
      <c r="X3789" s="336"/>
      <c r="Y3789" s="336"/>
      <c r="Z3789" s="336"/>
      <c r="AA3789" s="336"/>
      <c r="AB3789" s="336"/>
      <c r="AC3789" s="336"/>
    </row>
    <row r="3790" spans="4:29">
      <c r="D3790" s="336"/>
      <c r="G3790" s="336"/>
      <c r="H3790" s="336"/>
      <c r="I3790" s="336"/>
      <c r="J3790" s="336"/>
      <c r="K3790" s="336"/>
      <c r="L3790" s="336"/>
      <c r="M3790" s="336"/>
      <c r="N3790" s="336"/>
      <c r="S3790" s="336"/>
      <c r="V3790" s="336"/>
      <c r="W3790" s="336"/>
      <c r="X3790" s="336"/>
      <c r="Y3790" s="336"/>
      <c r="Z3790" s="336"/>
      <c r="AA3790" s="336"/>
      <c r="AB3790" s="336"/>
      <c r="AC3790" s="336"/>
    </row>
    <row r="3791" spans="4:29">
      <c r="D3791" s="336"/>
      <c r="G3791" s="336"/>
      <c r="H3791" s="336"/>
      <c r="I3791" s="336"/>
      <c r="J3791" s="336"/>
      <c r="K3791" s="336"/>
      <c r="L3791" s="336"/>
      <c r="M3791" s="336"/>
      <c r="N3791" s="336"/>
      <c r="S3791" s="336"/>
      <c r="V3791" s="336"/>
      <c r="W3791" s="336"/>
      <c r="X3791" s="336"/>
      <c r="Y3791" s="336"/>
      <c r="Z3791" s="336"/>
      <c r="AA3791" s="336"/>
      <c r="AB3791" s="336"/>
      <c r="AC3791" s="336"/>
    </row>
    <row r="3792" spans="4:29">
      <c r="D3792" s="336"/>
      <c r="G3792" s="336"/>
      <c r="H3792" s="336"/>
      <c r="I3792" s="336"/>
      <c r="J3792" s="336"/>
      <c r="K3792" s="336"/>
      <c r="L3792" s="336"/>
      <c r="M3792" s="336"/>
      <c r="N3792" s="336"/>
      <c r="S3792" s="336"/>
      <c r="V3792" s="336"/>
      <c r="W3792" s="336"/>
      <c r="X3792" s="336"/>
      <c r="Y3792" s="336"/>
      <c r="Z3792" s="336"/>
      <c r="AA3792" s="336"/>
      <c r="AB3792" s="336"/>
      <c r="AC3792" s="336"/>
    </row>
    <row r="3793" spans="4:29">
      <c r="D3793" s="336"/>
      <c r="G3793" s="336"/>
      <c r="H3793" s="336"/>
      <c r="I3793" s="336"/>
      <c r="J3793" s="336"/>
      <c r="K3793" s="336"/>
      <c r="L3793" s="336"/>
      <c r="M3793" s="336"/>
      <c r="N3793" s="336"/>
      <c r="S3793" s="336"/>
      <c r="V3793" s="336"/>
      <c r="W3793" s="336"/>
      <c r="X3793" s="336"/>
      <c r="Y3793" s="336"/>
      <c r="Z3793" s="336"/>
      <c r="AA3793" s="336"/>
      <c r="AB3793" s="336"/>
      <c r="AC3793" s="336"/>
    </row>
    <row r="3794" spans="4:29">
      <c r="D3794" s="336"/>
      <c r="G3794" s="336"/>
      <c r="H3794" s="336"/>
      <c r="I3794" s="336"/>
      <c r="J3794" s="336"/>
      <c r="K3794" s="336"/>
      <c r="L3794" s="336"/>
      <c r="M3794" s="336"/>
      <c r="N3794" s="336"/>
      <c r="S3794" s="336"/>
      <c r="V3794" s="336"/>
      <c r="W3794" s="336"/>
      <c r="X3794" s="336"/>
      <c r="Y3794" s="336"/>
      <c r="Z3794" s="336"/>
      <c r="AA3794" s="336"/>
      <c r="AB3794" s="336"/>
      <c r="AC3794" s="336"/>
    </row>
    <row r="3795" spans="4:29">
      <c r="D3795" s="336"/>
      <c r="G3795" s="336"/>
      <c r="H3795" s="336"/>
      <c r="I3795" s="336"/>
      <c r="J3795" s="336"/>
      <c r="K3795" s="336"/>
      <c r="L3795" s="336"/>
      <c r="M3795" s="336"/>
      <c r="N3795" s="336"/>
      <c r="S3795" s="336"/>
      <c r="V3795" s="336"/>
      <c r="W3795" s="336"/>
      <c r="X3795" s="336"/>
      <c r="Y3795" s="336"/>
      <c r="Z3795" s="336"/>
      <c r="AA3795" s="336"/>
      <c r="AB3795" s="336"/>
      <c r="AC3795" s="336"/>
    </row>
    <row r="3796" spans="4:29">
      <c r="D3796" s="336"/>
      <c r="G3796" s="336"/>
      <c r="H3796" s="336"/>
      <c r="I3796" s="336"/>
      <c r="J3796" s="336"/>
      <c r="K3796" s="336"/>
      <c r="L3796" s="336"/>
      <c r="M3796" s="336"/>
      <c r="N3796" s="336"/>
      <c r="S3796" s="336"/>
      <c r="V3796" s="336"/>
      <c r="W3796" s="336"/>
      <c r="X3796" s="336"/>
      <c r="Y3796" s="336"/>
      <c r="Z3796" s="336"/>
      <c r="AA3796" s="336"/>
      <c r="AB3796" s="336"/>
      <c r="AC3796" s="336"/>
    </row>
    <row r="3797" spans="4:29">
      <c r="D3797" s="336"/>
      <c r="G3797" s="336"/>
      <c r="H3797" s="336"/>
      <c r="I3797" s="336"/>
      <c r="J3797" s="336"/>
      <c r="K3797" s="336"/>
      <c r="L3797" s="336"/>
      <c r="M3797" s="336"/>
      <c r="N3797" s="336"/>
      <c r="S3797" s="336"/>
      <c r="V3797" s="336"/>
      <c r="W3797" s="336"/>
      <c r="X3797" s="336"/>
      <c r="Y3797" s="336"/>
      <c r="Z3797" s="336"/>
      <c r="AA3797" s="336"/>
      <c r="AB3797" s="336"/>
      <c r="AC3797" s="336"/>
    </row>
    <row r="3798" spans="4:29">
      <c r="D3798" s="336"/>
      <c r="G3798" s="336"/>
      <c r="H3798" s="336"/>
      <c r="I3798" s="336"/>
      <c r="J3798" s="336"/>
      <c r="K3798" s="336"/>
      <c r="L3798" s="336"/>
      <c r="M3798" s="336"/>
      <c r="N3798" s="336"/>
      <c r="S3798" s="336"/>
      <c r="V3798" s="336"/>
      <c r="W3798" s="336"/>
      <c r="X3798" s="336"/>
      <c r="Y3798" s="336"/>
      <c r="Z3798" s="336"/>
      <c r="AA3798" s="336"/>
      <c r="AB3798" s="336"/>
      <c r="AC3798" s="336"/>
    </row>
    <row r="3799" spans="4:29">
      <c r="D3799" s="336"/>
      <c r="G3799" s="336"/>
      <c r="H3799" s="336"/>
      <c r="I3799" s="336"/>
      <c r="J3799" s="336"/>
      <c r="K3799" s="336"/>
      <c r="L3799" s="336"/>
      <c r="M3799" s="336"/>
      <c r="N3799" s="336"/>
      <c r="S3799" s="336"/>
      <c r="V3799" s="336"/>
      <c r="W3799" s="336"/>
      <c r="X3799" s="336"/>
      <c r="Y3799" s="336"/>
      <c r="Z3799" s="336"/>
      <c r="AA3799" s="336"/>
      <c r="AB3799" s="336"/>
      <c r="AC3799" s="336"/>
    </row>
    <row r="3800" spans="4:29">
      <c r="D3800" s="336"/>
      <c r="G3800" s="336"/>
      <c r="H3800" s="336"/>
      <c r="I3800" s="336"/>
      <c r="J3800" s="336"/>
      <c r="K3800" s="336"/>
      <c r="L3800" s="336"/>
      <c r="M3800" s="336"/>
      <c r="N3800" s="336"/>
      <c r="S3800" s="336"/>
      <c r="V3800" s="336"/>
      <c r="W3800" s="336"/>
      <c r="X3800" s="336"/>
      <c r="Y3800" s="336"/>
      <c r="Z3800" s="336"/>
      <c r="AA3800" s="336"/>
      <c r="AB3800" s="336"/>
      <c r="AC3800" s="336"/>
    </row>
    <row r="3801" spans="4:29">
      <c r="D3801" s="336"/>
      <c r="G3801" s="336"/>
      <c r="H3801" s="336"/>
      <c r="I3801" s="336"/>
      <c r="J3801" s="336"/>
      <c r="K3801" s="336"/>
      <c r="L3801" s="336"/>
      <c r="M3801" s="336"/>
      <c r="N3801" s="336"/>
      <c r="S3801" s="336"/>
      <c r="V3801" s="336"/>
      <c r="W3801" s="336"/>
      <c r="X3801" s="336"/>
      <c r="Y3801" s="336"/>
      <c r="Z3801" s="336"/>
      <c r="AA3801" s="336"/>
      <c r="AB3801" s="336"/>
      <c r="AC3801" s="336"/>
    </row>
    <row r="3802" spans="4:29">
      <c r="D3802" s="336"/>
      <c r="G3802" s="336"/>
      <c r="H3802" s="336"/>
      <c r="I3802" s="336"/>
      <c r="J3802" s="336"/>
      <c r="K3802" s="336"/>
      <c r="L3802" s="336"/>
      <c r="M3802" s="336"/>
      <c r="N3802" s="336"/>
      <c r="S3802" s="336"/>
      <c r="V3802" s="336"/>
      <c r="W3802" s="336"/>
      <c r="X3802" s="336"/>
      <c r="Y3802" s="336"/>
      <c r="Z3802" s="336"/>
      <c r="AA3802" s="336"/>
      <c r="AB3802" s="336"/>
      <c r="AC3802" s="336"/>
    </row>
    <row r="3803" spans="4:29">
      <c r="D3803" s="336"/>
      <c r="G3803" s="336"/>
      <c r="H3803" s="336"/>
      <c r="I3803" s="336"/>
      <c r="J3803" s="336"/>
      <c r="K3803" s="336"/>
      <c r="L3803" s="336"/>
      <c r="M3803" s="336"/>
      <c r="N3803" s="336"/>
      <c r="S3803" s="336"/>
      <c r="V3803" s="336"/>
      <c r="W3803" s="336"/>
      <c r="X3803" s="336"/>
      <c r="Y3803" s="336"/>
      <c r="Z3803" s="336"/>
      <c r="AA3803" s="336"/>
      <c r="AB3803" s="336"/>
      <c r="AC3803" s="336"/>
    </row>
    <row r="3804" spans="4:29">
      <c r="D3804" s="336"/>
      <c r="G3804" s="336"/>
      <c r="H3804" s="336"/>
      <c r="I3804" s="336"/>
      <c r="J3804" s="336"/>
      <c r="K3804" s="336"/>
      <c r="L3804" s="336"/>
      <c r="M3804" s="336"/>
      <c r="N3804" s="336"/>
      <c r="S3804" s="336"/>
      <c r="V3804" s="336"/>
      <c r="W3804" s="336"/>
      <c r="X3804" s="336"/>
      <c r="Y3804" s="336"/>
      <c r="Z3804" s="336"/>
      <c r="AA3804" s="336"/>
      <c r="AB3804" s="336"/>
      <c r="AC3804" s="336"/>
    </row>
    <row r="3805" spans="4:29">
      <c r="D3805" s="336"/>
      <c r="G3805" s="336"/>
      <c r="H3805" s="336"/>
      <c r="I3805" s="336"/>
      <c r="J3805" s="336"/>
      <c r="K3805" s="336"/>
      <c r="L3805" s="336"/>
      <c r="M3805" s="336"/>
      <c r="N3805" s="336"/>
      <c r="S3805" s="336"/>
      <c r="V3805" s="336"/>
      <c r="W3805" s="336"/>
      <c r="X3805" s="336"/>
      <c r="Y3805" s="336"/>
      <c r="Z3805" s="336"/>
      <c r="AA3805" s="336"/>
      <c r="AB3805" s="336"/>
      <c r="AC3805" s="336"/>
    </row>
    <row r="3806" spans="4:29">
      <c r="D3806" s="336"/>
      <c r="G3806" s="336"/>
      <c r="H3806" s="336"/>
      <c r="I3806" s="336"/>
      <c r="J3806" s="336"/>
      <c r="K3806" s="336"/>
      <c r="L3806" s="336"/>
      <c r="M3806" s="336"/>
      <c r="N3806" s="336"/>
      <c r="S3806" s="336"/>
      <c r="V3806" s="336"/>
      <c r="W3806" s="336"/>
      <c r="X3806" s="336"/>
      <c r="Y3806" s="336"/>
      <c r="Z3806" s="336"/>
      <c r="AA3806" s="336"/>
      <c r="AB3806" s="336"/>
      <c r="AC3806" s="336"/>
    </row>
    <row r="3807" spans="4:29">
      <c r="D3807" s="336"/>
      <c r="G3807" s="336"/>
      <c r="H3807" s="336"/>
      <c r="I3807" s="336"/>
      <c r="J3807" s="336"/>
      <c r="K3807" s="336"/>
      <c r="L3807" s="336"/>
      <c r="M3807" s="336"/>
      <c r="N3807" s="336"/>
      <c r="S3807" s="336"/>
      <c r="V3807" s="336"/>
      <c r="W3807" s="336"/>
      <c r="X3807" s="336"/>
      <c r="Y3807" s="336"/>
      <c r="Z3807" s="336"/>
      <c r="AA3807" s="336"/>
      <c r="AB3807" s="336"/>
      <c r="AC3807" s="336"/>
    </row>
    <row r="3808" spans="4:29">
      <c r="D3808" s="336"/>
      <c r="G3808" s="336"/>
      <c r="H3808" s="336"/>
      <c r="I3808" s="336"/>
      <c r="J3808" s="336"/>
      <c r="K3808" s="336"/>
      <c r="L3808" s="336"/>
      <c r="M3808" s="336"/>
      <c r="N3808" s="336"/>
      <c r="S3808" s="336"/>
      <c r="V3808" s="336"/>
      <c r="W3808" s="336"/>
      <c r="X3808" s="336"/>
      <c r="Y3808" s="336"/>
      <c r="Z3808" s="336"/>
      <c r="AA3808" s="336"/>
      <c r="AB3808" s="336"/>
      <c r="AC3808" s="336"/>
    </row>
    <row r="3809" spans="4:29">
      <c r="D3809" s="336"/>
      <c r="G3809" s="336"/>
      <c r="H3809" s="336"/>
      <c r="I3809" s="336"/>
      <c r="J3809" s="336"/>
      <c r="K3809" s="336"/>
      <c r="L3809" s="336"/>
      <c r="M3809" s="336"/>
      <c r="N3809" s="336"/>
      <c r="S3809" s="336"/>
      <c r="V3809" s="336"/>
      <c r="W3809" s="336"/>
      <c r="X3809" s="336"/>
      <c r="Y3809" s="336"/>
      <c r="Z3809" s="336"/>
      <c r="AA3809" s="336"/>
      <c r="AB3809" s="336"/>
      <c r="AC3809" s="336"/>
    </row>
    <row r="3810" spans="4:29">
      <c r="D3810" s="336"/>
      <c r="G3810" s="336"/>
      <c r="H3810" s="336"/>
      <c r="I3810" s="336"/>
      <c r="J3810" s="336"/>
      <c r="K3810" s="336"/>
      <c r="L3810" s="336"/>
      <c r="M3810" s="336"/>
      <c r="N3810" s="336"/>
      <c r="S3810" s="336"/>
      <c r="V3810" s="336"/>
      <c r="W3810" s="336"/>
      <c r="X3810" s="336"/>
      <c r="Y3810" s="336"/>
      <c r="Z3810" s="336"/>
      <c r="AA3810" s="336"/>
      <c r="AB3810" s="336"/>
      <c r="AC3810" s="336"/>
    </row>
    <row r="3811" spans="4:29">
      <c r="D3811" s="336"/>
      <c r="G3811" s="336"/>
      <c r="H3811" s="336"/>
      <c r="I3811" s="336"/>
      <c r="J3811" s="336"/>
      <c r="K3811" s="336"/>
      <c r="L3811" s="336"/>
      <c r="M3811" s="336"/>
      <c r="N3811" s="336"/>
      <c r="S3811" s="336"/>
      <c r="V3811" s="336"/>
      <c r="W3811" s="336"/>
      <c r="X3811" s="336"/>
      <c r="Y3811" s="336"/>
      <c r="Z3811" s="336"/>
      <c r="AA3811" s="336"/>
      <c r="AB3811" s="336"/>
      <c r="AC3811" s="336"/>
    </row>
    <row r="3812" spans="4:29">
      <c r="D3812" s="336"/>
      <c r="G3812" s="336"/>
      <c r="H3812" s="336"/>
      <c r="I3812" s="336"/>
      <c r="J3812" s="336"/>
      <c r="K3812" s="336"/>
      <c r="L3812" s="336"/>
      <c r="M3812" s="336"/>
      <c r="N3812" s="336"/>
      <c r="S3812" s="336"/>
      <c r="V3812" s="336"/>
      <c r="W3812" s="336"/>
      <c r="X3812" s="336"/>
      <c r="Y3812" s="336"/>
      <c r="Z3812" s="336"/>
      <c r="AA3812" s="336"/>
      <c r="AB3812" s="336"/>
      <c r="AC3812" s="336"/>
    </row>
    <row r="3813" spans="4:29">
      <c r="D3813" s="336"/>
      <c r="G3813" s="336"/>
      <c r="H3813" s="336"/>
      <c r="I3813" s="336"/>
      <c r="J3813" s="336"/>
      <c r="K3813" s="336"/>
      <c r="L3813" s="336"/>
      <c r="M3813" s="336"/>
      <c r="N3813" s="336"/>
      <c r="S3813" s="336"/>
      <c r="V3813" s="336"/>
      <c r="W3813" s="336"/>
      <c r="X3813" s="336"/>
      <c r="Y3813" s="336"/>
      <c r="Z3813" s="336"/>
      <c r="AA3813" s="336"/>
      <c r="AB3813" s="336"/>
      <c r="AC3813" s="336"/>
    </row>
    <row r="3814" spans="4:29">
      <c r="D3814" s="336"/>
      <c r="G3814" s="336"/>
      <c r="H3814" s="336"/>
      <c r="I3814" s="336"/>
      <c r="J3814" s="336"/>
      <c r="K3814" s="336"/>
      <c r="L3814" s="336"/>
      <c r="M3814" s="336"/>
      <c r="N3814" s="336"/>
      <c r="S3814" s="336"/>
      <c r="V3814" s="336"/>
      <c r="W3814" s="336"/>
      <c r="X3814" s="336"/>
      <c r="Y3814" s="336"/>
      <c r="Z3814" s="336"/>
      <c r="AA3814" s="336"/>
      <c r="AB3814" s="336"/>
      <c r="AC3814" s="336"/>
    </row>
    <row r="3815" spans="4:29">
      <c r="D3815" s="336"/>
      <c r="G3815" s="336"/>
      <c r="H3815" s="336"/>
      <c r="I3815" s="336"/>
      <c r="J3815" s="336"/>
      <c r="K3815" s="336"/>
      <c r="L3815" s="336"/>
      <c r="M3815" s="336"/>
      <c r="N3815" s="336"/>
      <c r="S3815" s="336"/>
      <c r="V3815" s="336"/>
      <c r="W3815" s="336"/>
      <c r="X3815" s="336"/>
      <c r="Y3815" s="336"/>
      <c r="Z3815" s="336"/>
      <c r="AA3815" s="336"/>
      <c r="AB3815" s="336"/>
      <c r="AC3815" s="336"/>
    </row>
    <row r="3816" spans="4:29">
      <c r="D3816" s="336"/>
      <c r="G3816" s="336"/>
      <c r="H3816" s="336"/>
      <c r="I3816" s="336"/>
      <c r="J3816" s="336"/>
      <c r="K3816" s="336"/>
      <c r="L3816" s="336"/>
      <c r="M3816" s="336"/>
      <c r="N3816" s="336"/>
      <c r="S3816" s="336"/>
      <c r="V3816" s="336"/>
      <c r="W3816" s="336"/>
      <c r="X3816" s="336"/>
      <c r="Y3816" s="336"/>
      <c r="Z3816" s="336"/>
      <c r="AA3816" s="336"/>
      <c r="AB3816" s="336"/>
      <c r="AC3816" s="336"/>
    </row>
    <row r="3817" spans="4:29">
      <c r="D3817" s="336"/>
      <c r="G3817" s="336"/>
      <c r="H3817" s="336"/>
      <c r="I3817" s="336"/>
      <c r="J3817" s="336"/>
      <c r="K3817" s="336"/>
      <c r="L3817" s="336"/>
      <c r="M3817" s="336"/>
      <c r="N3817" s="336"/>
      <c r="S3817" s="336"/>
      <c r="V3817" s="336"/>
      <c r="W3817" s="336"/>
      <c r="X3817" s="336"/>
      <c r="Y3817" s="336"/>
      <c r="Z3817" s="336"/>
      <c r="AA3817" s="336"/>
      <c r="AB3817" s="336"/>
      <c r="AC3817" s="336"/>
    </row>
    <row r="3818" spans="4:29">
      <c r="D3818" s="336"/>
      <c r="G3818" s="336"/>
      <c r="H3818" s="336"/>
      <c r="I3818" s="336"/>
      <c r="J3818" s="336"/>
      <c r="K3818" s="336"/>
      <c r="L3818" s="336"/>
      <c r="M3818" s="336"/>
      <c r="N3818" s="336"/>
      <c r="S3818" s="336"/>
      <c r="V3818" s="336"/>
      <c r="W3818" s="336"/>
      <c r="X3818" s="336"/>
      <c r="Y3818" s="336"/>
      <c r="Z3818" s="336"/>
      <c r="AA3818" s="336"/>
      <c r="AB3818" s="336"/>
      <c r="AC3818" s="336"/>
    </row>
    <row r="3819" spans="4:29">
      <c r="D3819" s="336"/>
      <c r="G3819" s="336"/>
      <c r="H3819" s="336"/>
      <c r="I3819" s="336"/>
      <c r="J3819" s="336"/>
      <c r="K3819" s="336"/>
      <c r="L3819" s="336"/>
      <c r="M3819" s="336"/>
      <c r="N3819" s="336"/>
      <c r="S3819" s="336"/>
      <c r="V3819" s="336"/>
      <c r="W3819" s="336"/>
      <c r="X3819" s="336"/>
      <c r="Y3819" s="336"/>
      <c r="Z3819" s="336"/>
      <c r="AA3819" s="336"/>
      <c r="AB3819" s="336"/>
      <c r="AC3819" s="336"/>
    </row>
    <row r="3820" spans="4:29">
      <c r="D3820" s="336"/>
      <c r="G3820" s="336"/>
      <c r="H3820" s="336"/>
      <c r="I3820" s="336"/>
      <c r="J3820" s="336"/>
      <c r="K3820" s="336"/>
      <c r="L3820" s="336"/>
      <c r="M3820" s="336"/>
      <c r="N3820" s="336"/>
      <c r="S3820" s="336"/>
      <c r="V3820" s="336"/>
      <c r="W3820" s="336"/>
      <c r="X3820" s="336"/>
      <c r="Y3820" s="336"/>
      <c r="Z3820" s="336"/>
      <c r="AA3820" s="336"/>
      <c r="AB3820" s="336"/>
      <c r="AC3820" s="336"/>
    </row>
    <row r="3821" spans="4:29">
      <c r="D3821" s="336"/>
      <c r="G3821" s="336"/>
      <c r="H3821" s="336"/>
      <c r="I3821" s="336"/>
      <c r="J3821" s="336"/>
      <c r="K3821" s="336"/>
      <c r="L3821" s="336"/>
      <c r="M3821" s="336"/>
      <c r="N3821" s="336"/>
      <c r="S3821" s="336"/>
      <c r="V3821" s="336"/>
      <c r="W3821" s="336"/>
      <c r="X3821" s="336"/>
      <c r="Y3821" s="336"/>
      <c r="Z3821" s="336"/>
      <c r="AA3821" s="336"/>
      <c r="AB3821" s="336"/>
      <c r="AC3821" s="336"/>
    </row>
    <row r="3822" spans="4:29">
      <c r="D3822" s="336"/>
      <c r="G3822" s="336"/>
      <c r="H3822" s="336"/>
      <c r="I3822" s="336"/>
      <c r="J3822" s="336"/>
      <c r="K3822" s="336"/>
      <c r="L3822" s="336"/>
      <c r="M3822" s="336"/>
      <c r="N3822" s="336"/>
      <c r="S3822" s="336"/>
      <c r="V3822" s="336"/>
      <c r="W3822" s="336"/>
      <c r="X3822" s="336"/>
      <c r="Y3822" s="336"/>
      <c r="Z3822" s="336"/>
      <c r="AA3822" s="336"/>
      <c r="AB3822" s="336"/>
      <c r="AC3822" s="336"/>
    </row>
    <row r="3823" spans="4:29">
      <c r="D3823" s="336"/>
      <c r="G3823" s="336"/>
      <c r="H3823" s="336"/>
      <c r="I3823" s="336"/>
      <c r="J3823" s="336"/>
      <c r="K3823" s="336"/>
      <c r="L3823" s="336"/>
      <c r="M3823" s="336"/>
      <c r="N3823" s="336"/>
      <c r="S3823" s="336"/>
      <c r="V3823" s="336"/>
      <c r="W3823" s="336"/>
      <c r="X3823" s="336"/>
      <c r="Y3823" s="336"/>
      <c r="Z3823" s="336"/>
      <c r="AA3823" s="336"/>
      <c r="AB3823" s="336"/>
      <c r="AC3823" s="336"/>
    </row>
    <row r="3824" spans="4:29">
      <c r="D3824" s="336"/>
      <c r="G3824" s="336"/>
      <c r="H3824" s="336"/>
      <c r="I3824" s="336"/>
      <c r="J3824" s="336"/>
      <c r="K3824" s="336"/>
      <c r="L3824" s="336"/>
      <c r="M3824" s="336"/>
      <c r="N3824" s="336"/>
      <c r="S3824" s="336"/>
      <c r="V3824" s="336"/>
      <c r="W3824" s="336"/>
      <c r="X3824" s="336"/>
      <c r="Y3824" s="336"/>
      <c r="Z3824" s="336"/>
      <c r="AA3824" s="336"/>
      <c r="AB3824" s="336"/>
      <c r="AC3824" s="336"/>
    </row>
    <row r="3825" spans="4:29">
      <c r="D3825" s="336"/>
      <c r="G3825" s="336"/>
      <c r="H3825" s="336"/>
      <c r="I3825" s="336"/>
      <c r="J3825" s="336"/>
      <c r="K3825" s="336"/>
      <c r="L3825" s="336"/>
      <c r="M3825" s="336"/>
      <c r="N3825" s="336"/>
      <c r="S3825" s="336"/>
      <c r="V3825" s="336"/>
      <c r="W3825" s="336"/>
      <c r="X3825" s="336"/>
      <c r="Y3825" s="336"/>
      <c r="Z3825" s="336"/>
      <c r="AA3825" s="336"/>
      <c r="AB3825" s="336"/>
      <c r="AC3825" s="336"/>
    </row>
    <row r="3826" spans="4:29">
      <c r="D3826" s="336"/>
      <c r="G3826" s="336"/>
      <c r="H3826" s="336"/>
      <c r="I3826" s="336"/>
      <c r="J3826" s="336"/>
      <c r="K3826" s="336"/>
      <c r="L3826" s="336"/>
      <c r="M3826" s="336"/>
      <c r="N3826" s="336"/>
      <c r="S3826" s="336"/>
      <c r="V3826" s="336"/>
      <c r="W3826" s="336"/>
      <c r="X3826" s="336"/>
      <c r="Y3826" s="336"/>
      <c r="Z3826" s="336"/>
      <c r="AA3826" s="336"/>
      <c r="AB3826" s="336"/>
      <c r="AC3826" s="336"/>
    </row>
    <row r="3827" spans="4:29">
      <c r="D3827" s="336"/>
      <c r="G3827" s="336"/>
      <c r="H3827" s="336"/>
      <c r="I3827" s="336"/>
      <c r="J3827" s="336"/>
      <c r="K3827" s="336"/>
      <c r="L3827" s="336"/>
      <c r="M3827" s="336"/>
      <c r="N3827" s="336"/>
      <c r="S3827" s="336"/>
      <c r="V3827" s="336"/>
      <c r="W3827" s="336"/>
      <c r="X3827" s="336"/>
      <c r="Y3827" s="336"/>
      <c r="Z3827" s="336"/>
      <c r="AA3827" s="336"/>
      <c r="AB3827" s="336"/>
      <c r="AC3827" s="336"/>
    </row>
    <row r="3828" spans="4:29">
      <c r="D3828" s="336"/>
      <c r="G3828" s="336"/>
      <c r="H3828" s="336"/>
      <c r="I3828" s="336"/>
      <c r="J3828" s="336"/>
      <c r="K3828" s="336"/>
      <c r="L3828" s="336"/>
      <c r="M3828" s="336"/>
      <c r="N3828" s="336"/>
      <c r="S3828" s="336"/>
      <c r="V3828" s="336"/>
      <c r="W3828" s="336"/>
      <c r="X3828" s="336"/>
      <c r="Y3828" s="336"/>
      <c r="Z3828" s="336"/>
      <c r="AA3828" s="336"/>
      <c r="AB3828" s="336"/>
      <c r="AC3828" s="336"/>
    </row>
    <row r="3829" spans="4:29">
      <c r="D3829" s="336"/>
      <c r="G3829" s="336"/>
      <c r="H3829" s="336"/>
      <c r="I3829" s="336"/>
      <c r="J3829" s="336"/>
      <c r="K3829" s="336"/>
      <c r="L3829" s="336"/>
      <c r="M3829" s="336"/>
      <c r="N3829" s="336"/>
      <c r="S3829" s="336"/>
      <c r="V3829" s="336"/>
      <c r="W3829" s="336"/>
      <c r="X3829" s="336"/>
      <c r="Y3829" s="336"/>
      <c r="Z3829" s="336"/>
      <c r="AA3829" s="336"/>
      <c r="AB3829" s="336"/>
      <c r="AC3829" s="336"/>
    </row>
    <row r="3830" spans="4:29">
      <c r="D3830" s="336"/>
      <c r="G3830" s="336"/>
      <c r="H3830" s="336"/>
      <c r="I3830" s="336"/>
      <c r="J3830" s="336"/>
      <c r="K3830" s="336"/>
      <c r="L3830" s="336"/>
      <c r="M3830" s="336"/>
      <c r="N3830" s="336"/>
      <c r="S3830" s="336"/>
      <c r="V3830" s="336"/>
      <c r="W3830" s="336"/>
      <c r="X3830" s="336"/>
      <c r="Y3830" s="336"/>
      <c r="Z3830" s="336"/>
      <c r="AA3830" s="336"/>
      <c r="AB3830" s="336"/>
      <c r="AC3830" s="336"/>
    </row>
    <row r="3831" spans="4:29">
      <c r="D3831" s="336"/>
      <c r="G3831" s="336"/>
      <c r="H3831" s="336"/>
      <c r="I3831" s="336"/>
      <c r="J3831" s="336"/>
      <c r="K3831" s="336"/>
      <c r="L3831" s="336"/>
      <c r="M3831" s="336"/>
      <c r="N3831" s="336"/>
      <c r="S3831" s="336"/>
      <c r="V3831" s="336"/>
      <c r="W3831" s="336"/>
      <c r="X3831" s="336"/>
      <c r="Y3831" s="336"/>
      <c r="Z3831" s="336"/>
      <c r="AA3831" s="336"/>
      <c r="AB3831" s="336"/>
      <c r="AC3831" s="336"/>
    </row>
    <row r="3832" spans="4:29">
      <c r="D3832" s="336"/>
      <c r="G3832" s="336"/>
      <c r="H3832" s="336"/>
      <c r="I3832" s="336"/>
      <c r="J3832" s="336"/>
      <c r="K3832" s="336"/>
      <c r="L3832" s="336"/>
      <c r="M3832" s="336"/>
      <c r="N3832" s="336"/>
      <c r="S3832" s="336"/>
      <c r="V3832" s="336"/>
      <c r="W3832" s="336"/>
      <c r="X3832" s="336"/>
      <c r="Y3832" s="336"/>
      <c r="Z3832" s="336"/>
      <c r="AA3832" s="336"/>
      <c r="AB3832" s="336"/>
      <c r="AC3832" s="336"/>
    </row>
    <row r="3833" spans="4:29">
      <c r="D3833" s="336"/>
      <c r="G3833" s="336"/>
      <c r="H3833" s="336"/>
      <c r="I3833" s="336"/>
      <c r="J3833" s="336"/>
      <c r="K3833" s="336"/>
      <c r="L3833" s="336"/>
      <c r="M3833" s="336"/>
      <c r="N3833" s="336"/>
      <c r="S3833" s="336"/>
      <c r="V3833" s="336"/>
      <c r="W3833" s="336"/>
      <c r="X3833" s="336"/>
      <c r="Y3833" s="336"/>
      <c r="Z3833" s="336"/>
      <c r="AA3833" s="336"/>
      <c r="AB3833" s="336"/>
      <c r="AC3833" s="336"/>
    </row>
    <row r="3834" spans="4:29">
      <c r="D3834" s="336"/>
      <c r="G3834" s="336"/>
      <c r="H3834" s="336"/>
      <c r="I3834" s="336"/>
      <c r="J3834" s="336"/>
      <c r="K3834" s="336"/>
      <c r="L3834" s="336"/>
      <c r="M3834" s="336"/>
      <c r="N3834" s="336"/>
      <c r="S3834" s="336"/>
      <c r="V3834" s="336"/>
      <c r="W3834" s="336"/>
      <c r="X3834" s="336"/>
      <c r="Y3834" s="336"/>
      <c r="Z3834" s="336"/>
      <c r="AA3834" s="336"/>
      <c r="AB3834" s="336"/>
      <c r="AC3834" s="336"/>
    </row>
    <row r="3835" spans="4:29">
      <c r="D3835" s="336"/>
      <c r="G3835" s="336"/>
      <c r="H3835" s="336"/>
      <c r="I3835" s="336"/>
      <c r="J3835" s="336"/>
      <c r="K3835" s="336"/>
      <c r="L3835" s="336"/>
      <c r="M3835" s="336"/>
      <c r="N3835" s="336"/>
      <c r="S3835" s="336"/>
      <c r="V3835" s="336"/>
      <c r="W3835" s="336"/>
      <c r="X3835" s="336"/>
      <c r="Y3835" s="336"/>
      <c r="Z3835" s="336"/>
      <c r="AA3835" s="336"/>
      <c r="AB3835" s="336"/>
      <c r="AC3835" s="336"/>
    </row>
    <row r="3836" spans="4:29">
      <c r="D3836" s="336"/>
      <c r="G3836" s="336"/>
      <c r="H3836" s="336"/>
      <c r="I3836" s="336"/>
      <c r="J3836" s="336"/>
      <c r="K3836" s="336"/>
      <c r="L3836" s="336"/>
      <c r="M3836" s="336"/>
      <c r="N3836" s="336"/>
      <c r="S3836" s="336"/>
      <c r="V3836" s="336"/>
      <c r="W3836" s="336"/>
      <c r="X3836" s="336"/>
      <c r="Y3836" s="336"/>
      <c r="Z3836" s="336"/>
      <c r="AA3836" s="336"/>
      <c r="AB3836" s="336"/>
      <c r="AC3836" s="336"/>
    </row>
    <row r="3837" spans="4:29">
      <c r="D3837" s="336"/>
      <c r="G3837" s="336"/>
      <c r="H3837" s="336"/>
      <c r="I3837" s="336"/>
      <c r="J3837" s="336"/>
      <c r="K3837" s="336"/>
      <c r="L3837" s="336"/>
      <c r="M3837" s="336"/>
      <c r="N3837" s="336"/>
      <c r="S3837" s="336"/>
      <c r="V3837" s="336"/>
      <c r="W3837" s="336"/>
      <c r="X3837" s="336"/>
      <c r="Y3837" s="336"/>
      <c r="Z3837" s="336"/>
      <c r="AA3837" s="336"/>
      <c r="AB3837" s="336"/>
      <c r="AC3837" s="336"/>
    </row>
    <row r="3838" spans="4:29">
      <c r="D3838" s="336"/>
      <c r="G3838" s="336"/>
      <c r="H3838" s="336"/>
      <c r="I3838" s="336"/>
      <c r="J3838" s="336"/>
      <c r="K3838" s="336"/>
      <c r="L3838" s="336"/>
      <c r="M3838" s="336"/>
      <c r="N3838" s="336"/>
      <c r="S3838" s="336"/>
      <c r="V3838" s="336"/>
      <c r="W3838" s="336"/>
      <c r="X3838" s="336"/>
      <c r="Y3838" s="336"/>
      <c r="Z3838" s="336"/>
      <c r="AA3838" s="336"/>
      <c r="AB3838" s="336"/>
      <c r="AC3838" s="336"/>
    </row>
    <row r="3839" spans="4:29">
      <c r="D3839" s="336"/>
      <c r="G3839" s="336"/>
      <c r="H3839" s="336"/>
      <c r="I3839" s="336"/>
      <c r="J3839" s="336"/>
      <c r="K3839" s="336"/>
      <c r="L3839" s="336"/>
      <c r="M3839" s="336"/>
      <c r="N3839" s="336"/>
      <c r="S3839" s="336"/>
      <c r="V3839" s="336"/>
      <c r="W3839" s="336"/>
      <c r="X3839" s="336"/>
      <c r="Y3839" s="336"/>
      <c r="Z3839" s="336"/>
      <c r="AA3839" s="336"/>
      <c r="AB3839" s="336"/>
      <c r="AC3839" s="336"/>
    </row>
    <row r="3840" spans="4:29">
      <c r="D3840" s="336"/>
      <c r="G3840" s="336"/>
      <c r="H3840" s="336"/>
      <c r="I3840" s="336"/>
      <c r="J3840" s="336"/>
      <c r="K3840" s="336"/>
      <c r="L3840" s="336"/>
      <c r="M3840" s="336"/>
      <c r="N3840" s="336"/>
      <c r="S3840" s="336"/>
      <c r="V3840" s="336"/>
      <c r="W3840" s="336"/>
      <c r="X3840" s="336"/>
      <c r="Y3840" s="336"/>
      <c r="Z3840" s="336"/>
      <c r="AA3840" s="336"/>
      <c r="AB3840" s="336"/>
      <c r="AC3840" s="336"/>
    </row>
    <row r="3841" spans="4:29">
      <c r="D3841" s="336"/>
      <c r="G3841" s="336"/>
      <c r="H3841" s="336"/>
      <c r="I3841" s="336"/>
      <c r="J3841" s="336"/>
      <c r="K3841" s="336"/>
      <c r="L3841" s="336"/>
      <c r="M3841" s="336"/>
      <c r="N3841" s="336"/>
      <c r="S3841" s="336"/>
      <c r="V3841" s="336"/>
      <c r="W3841" s="336"/>
      <c r="X3841" s="336"/>
      <c r="Y3841" s="336"/>
      <c r="Z3841" s="336"/>
      <c r="AA3841" s="336"/>
      <c r="AB3841" s="336"/>
      <c r="AC3841" s="336"/>
    </row>
    <row r="3842" spans="4:29">
      <c r="D3842" s="336"/>
      <c r="G3842" s="336"/>
      <c r="H3842" s="336"/>
      <c r="I3842" s="336"/>
      <c r="J3842" s="336"/>
      <c r="K3842" s="336"/>
      <c r="L3842" s="336"/>
      <c r="M3842" s="336"/>
      <c r="N3842" s="336"/>
      <c r="S3842" s="336"/>
      <c r="V3842" s="336"/>
      <c r="W3842" s="336"/>
      <c r="X3842" s="336"/>
      <c r="Y3842" s="336"/>
      <c r="Z3842" s="336"/>
      <c r="AA3842" s="336"/>
      <c r="AB3842" s="336"/>
      <c r="AC3842" s="336"/>
    </row>
    <row r="3843" spans="4:29">
      <c r="D3843" s="336"/>
      <c r="G3843" s="336"/>
      <c r="H3843" s="336"/>
      <c r="I3843" s="336"/>
      <c r="J3843" s="336"/>
      <c r="K3843" s="336"/>
      <c r="L3843" s="336"/>
      <c r="M3843" s="336"/>
      <c r="N3843" s="336"/>
      <c r="S3843" s="336"/>
      <c r="V3843" s="336"/>
      <c r="W3843" s="336"/>
      <c r="X3843" s="336"/>
      <c r="Y3843" s="336"/>
      <c r="Z3843" s="336"/>
      <c r="AA3843" s="336"/>
      <c r="AB3843" s="336"/>
      <c r="AC3843" s="336"/>
    </row>
    <row r="3844" spans="4:29">
      <c r="D3844" s="336"/>
      <c r="G3844" s="336"/>
      <c r="H3844" s="336"/>
      <c r="I3844" s="336"/>
      <c r="J3844" s="336"/>
      <c r="K3844" s="336"/>
      <c r="L3844" s="336"/>
      <c r="M3844" s="336"/>
      <c r="N3844" s="336"/>
      <c r="S3844" s="336"/>
      <c r="V3844" s="336"/>
      <c r="W3844" s="336"/>
      <c r="X3844" s="336"/>
      <c r="Y3844" s="336"/>
      <c r="Z3844" s="336"/>
      <c r="AA3844" s="336"/>
      <c r="AB3844" s="336"/>
      <c r="AC3844" s="336"/>
    </row>
    <row r="3845" spans="4:29">
      <c r="D3845" s="336"/>
      <c r="G3845" s="336"/>
      <c r="H3845" s="336"/>
      <c r="I3845" s="336"/>
      <c r="J3845" s="336"/>
      <c r="K3845" s="336"/>
      <c r="L3845" s="336"/>
      <c r="M3845" s="336"/>
      <c r="N3845" s="336"/>
      <c r="S3845" s="336"/>
      <c r="V3845" s="336"/>
      <c r="W3845" s="336"/>
      <c r="X3845" s="336"/>
      <c r="Y3845" s="336"/>
      <c r="Z3845" s="336"/>
      <c r="AA3845" s="336"/>
      <c r="AB3845" s="336"/>
      <c r="AC3845" s="336"/>
    </row>
    <row r="3846" spans="4:29">
      <c r="D3846" s="336"/>
      <c r="G3846" s="336"/>
      <c r="H3846" s="336"/>
      <c r="I3846" s="336"/>
      <c r="J3846" s="336"/>
      <c r="K3846" s="336"/>
      <c r="L3846" s="336"/>
      <c r="M3846" s="336"/>
      <c r="N3846" s="336"/>
      <c r="S3846" s="336"/>
      <c r="V3846" s="336"/>
      <c r="W3846" s="336"/>
      <c r="X3846" s="336"/>
      <c r="Y3846" s="336"/>
      <c r="Z3846" s="336"/>
      <c r="AA3846" s="336"/>
      <c r="AB3846" s="336"/>
      <c r="AC3846" s="336"/>
    </row>
    <row r="3847" spans="4:29">
      <c r="D3847" s="336"/>
      <c r="G3847" s="336"/>
      <c r="H3847" s="336"/>
      <c r="I3847" s="336"/>
      <c r="J3847" s="336"/>
      <c r="K3847" s="336"/>
      <c r="L3847" s="336"/>
      <c r="M3847" s="336"/>
      <c r="N3847" s="336"/>
      <c r="S3847" s="336"/>
      <c r="V3847" s="336"/>
      <c r="W3847" s="336"/>
      <c r="X3847" s="336"/>
      <c r="Y3847" s="336"/>
      <c r="Z3847" s="336"/>
      <c r="AA3847" s="336"/>
      <c r="AB3847" s="336"/>
      <c r="AC3847" s="336"/>
    </row>
    <row r="3848" spans="4:29">
      <c r="D3848" s="336"/>
      <c r="G3848" s="336"/>
      <c r="H3848" s="336"/>
      <c r="I3848" s="336"/>
      <c r="J3848" s="336"/>
      <c r="K3848" s="336"/>
      <c r="L3848" s="336"/>
      <c r="M3848" s="336"/>
      <c r="N3848" s="336"/>
      <c r="S3848" s="336"/>
      <c r="V3848" s="336"/>
      <c r="W3848" s="336"/>
      <c r="X3848" s="336"/>
      <c r="Y3848" s="336"/>
      <c r="Z3848" s="336"/>
      <c r="AA3848" s="336"/>
      <c r="AB3848" s="336"/>
      <c r="AC3848" s="336"/>
    </row>
    <row r="3849" spans="4:29">
      <c r="D3849" s="336"/>
      <c r="G3849" s="336"/>
      <c r="H3849" s="336"/>
      <c r="I3849" s="336"/>
      <c r="J3849" s="336"/>
      <c r="K3849" s="336"/>
      <c r="L3849" s="336"/>
      <c r="M3849" s="336"/>
      <c r="N3849" s="336"/>
      <c r="S3849" s="336"/>
      <c r="V3849" s="336"/>
      <c r="W3849" s="336"/>
      <c r="X3849" s="336"/>
      <c r="Y3849" s="336"/>
      <c r="Z3849" s="336"/>
      <c r="AA3849" s="336"/>
      <c r="AB3849" s="336"/>
      <c r="AC3849" s="336"/>
    </row>
    <row r="3850" spans="4:29">
      <c r="D3850" s="336"/>
      <c r="G3850" s="336"/>
      <c r="H3850" s="336"/>
      <c r="I3850" s="336"/>
      <c r="J3850" s="336"/>
      <c r="K3850" s="336"/>
      <c r="L3850" s="336"/>
      <c r="M3850" s="336"/>
      <c r="N3850" s="336"/>
      <c r="S3850" s="336"/>
      <c r="V3850" s="336"/>
      <c r="W3850" s="336"/>
      <c r="X3850" s="336"/>
      <c r="Y3850" s="336"/>
      <c r="Z3850" s="336"/>
      <c r="AA3850" s="336"/>
      <c r="AB3850" s="336"/>
      <c r="AC3850" s="336"/>
    </row>
    <row r="3851" spans="4:29">
      <c r="D3851" s="336"/>
      <c r="G3851" s="336"/>
      <c r="H3851" s="336"/>
      <c r="I3851" s="336"/>
      <c r="J3851" s="336"/>
      <c r="K3851" s="336"/>
      <c r="L3851" s="336"/>
      <c r="M3851" s="336"/>
      <c r="N3851" s="336"/>
      <c r="S3851" s="336"/>
      <c r="V3851" s="336"/>
      <c r="W3851" s="336"/>
      <c r="X3851" s="336"/>
      <c r="Y3851" s="336"/>
      <c r="Z3851" s="336"/>
      <c r="AA3851" s="336"/>
      <c r="AB3851" s="336"/>
      <c r="AC3851" s="336"/>
    </row>
    <row r="3852" spans="4:29">
      <c r="D3852" s="336"/>
      <c r="G3852" s="336"/>
      <c r="H3852" s="336"/>
      <c r="I3852" s="336"/>
      <c r="J3852" s="336"/>
      <c r="K3852" s="336"/>
      <c r="L3852" s="336"/>
      <c r="M3852" s="336"/>
      <c r="N3852" s="336"/>
      <c r="S3852" s="336"/>
      <c r="V3852" s="336"/>
      <c r="W3852" s="336"/>
      <c r="X3852" s="336"/>
      <c r="Y3852" s="336"/>
      <c r="Z3852" s="336"/>
      <c r="AA3852" s="336"/>
      <c r="AB3852" s="336"/>
      <c r="AC3852" s="336"/>
    </row>
    <row r="3853" spans="4:29">
      <c r="D3853" s="336"/>
      <c r="G3853" s="336"/>
      <c r="H3853" s="336"/>
      <c r="I3853" s="336"/>
      <c r="J3853" s="336"/>
      <c r="K3853" s="336"/>
      <c r="L3853" s="336"/>
      <c r="M3853" s="336"/>
      <c r="N3853" s="336"/>
      <c r="S3853" s="336"/>
      <c r="V3853" s="336"/>
      <c r="W3853" s="336"/>
      <c r="X3853" s="336"/>
      <c r="Y3853" s="336"/>
      <c r="Z3853" s="336"/>
      <c r="AA3853" s="336"/>
      <c r="AB3853" s="336"/>
      <c r="AC3853" s="336"/>
    </row>
    <row r="3854" spans="4:29">
      <c r="D3854" s="336"/>
      <c r="G3854" s="336"/>
      <c r="H3854" s="336"/>
      <c r="I3854" s="336"/>
      <c r="J3854" s="336"/>
      <c r="K3854" s="336"/>
      <c r="L3854" s="336"/>
      <c r="M3854" s="336"/>
      <c r="N3854" s="336"/>
      <c r="S3854" s="336"/>
      <c r="V3854" s="336"/>
      <c r="W3854" s="336"/>
      <c r="X3854" s="336"/>
      <c r="Y3854" s="336"/>
      <c r="Z3854" s="336"/>
      <c r="AA3854" s="336"/>
      <c r="AB3854" s="336"/>
      <c r="AC3854" s="336"/>
    </row>
    <row r="3855" spans="4:29">
      <c r="D3855" s="336"/>
      <c r="G3855" s="336"/>
      <c r="H3855" s="336"/>
      <c r="I3855" s="336"/>
      <c r="J3855" s="336"/>
      <c r="K3855" s="336"/>
      <c r="L3855" s="336"/>
      <c r="M3855" s="336"/>
      <c r="N3855" s="336"/>
      <c r="S3855" s="336"/>
      <c r="V3855" s="336"/>
      <c r="W3855" s="336"/>
      <c r="X3855" s="336"/>
      <c r="Y3855" s="336"/>
      <c r="Z3855" s="336"/>
      <c r="AA3855" s="336"/>
      <c r="AB3855" s="336"/>
      <c r="AC3855" s="336"/>
    </row>
    <row r="3856" spans="4:29">
      <c r="D3856" s="336"/>
      <c r="G3856" s="336"/>
      <c r="H3856" s="336"/>
      <c r="I3856" s="336"/>
      <c r="J3856" s="336"/>
      <c r="K3856" s="336"/>
      <c r="L3856" s="336"/>
      <c r="M3856" s="336"/>
      <c r="N3856" s="336"/>
      <c r="S3856" s="336"/>
      <c r="V3856" s="336"/>
      <c r="W3856" s="336"/>
      <c r="X3856" s="336"/>
      <c r="Y3856" s="336"/>
      <c r="Z3856" s="336"/>
      <c r="AA3856" s="336"/>
      <c r="AB3856" s="336"/>
      <c r="AC3856" s="336"/>
    </row>
    <row r="3857" spans="4:29">
      <c r="D3857" s="336"/>
      <c r="G3857" s="336"/>
      <c r="H3857" s="336"/>
      <c r="I3857" s="336"/>
      <c r="J3857" s="336"/>
      <c r="K3857" s="336"/>
      <c r="L3857" s="336"/>
      <c r="M3857" s="336"/>
      <c r="N3857" s="336"/>
      <c r="S3857" s="336"/>
      <c r="V3857" s="336"/>
      <c r="W3857" s="336"/>
      <c r="X3857" s="336"/>
      <c r="Y3857" s="336"/>
      <c r="Z3857" s="336"/>
      <c r="AA3857" s="336"/>
      <c r="AB3857" s="336"/>
      <c r="AC3857" s="336"/>
    </row>
    <row r="3858" spans="4:29">
      <c r="D3858" s="336"/>
      <c r="G3858" s="336"/>
      <c r="H3858" s="336"/>
      <c r="I3858" s="336"/>
      <c r="J3858" s="336"/>
      <c r="K3858" s="336"/>
      <c r="L3858" s="336"/>
      <c r="M3858" s="336"/>
      <c r="N3858" s="336"/>
      <c r="S3858" s="336"/>
      <c r="V3858" s="336"/>
      <c r="W3858" s="336"/>
      <c r="X3858" s="336"/>
      <c r="Y3858" s="336"/>
      <c r="Z3858" s="336"/>
      <c r="AA3858" s="336"/>
      <c r="AB3858" s="336"/>
      <c r="AC3858" s="336"/>
    </row>
    <row r="3859" spans="4:29">
      <c r="D3859" s="336"/>
      <c r="G3859" s="336"/>
      <c r="H3859" s="336"/>
      <c r="I3859" s="336"/>
      <c r="J3859" s="336"/>
      <c r="K3859" s="336"/>
      <c r="L3859" s="336"/>
      <c r="M3859" s="336"/>
      <c r="N3859" s="336"/>
      <c r="S3859" s="336"/>
      <c r="V3859" s="336"/>
      <c r="W3859" s="336"/>
      <c r="X3859" s="336"/>
      <c r="Y3859" s="336"/>
      <c r="Z3859" s="336"/>
      <c r="AA3859" s="336"/>
      <c r="AB3859" s="336"/>
      <c r="AC3859" s="336"/>
    </row>
    <row r="3860" spans="4:29">
      <c r="D3860" s="336"/>
      <c r="G3860" s="336"/>
      <c r="H3860" s="336"/>
      <c r="I3860" s="336"/>
      <c r="J3860" s="336"/>
      <c r="K3860" s="336"/>
      <c r="L3860" s="336"/>
      <c r="M3860" s="336"/>
      <c r="N3860" s="336"/>
      <c r="S3860" s="336"/>
      <c r="V3860" s="336"/>
      <c r="W3860" s="336"/>
      <c r="X3860" s="336"/>
      <c r="Y3860" s="336"/>
      <c r="Z3860" s="336"/>
      <c r="AA3860" s="336"/>
      <c r="AB3860" s="336"/>
      <c r="AC3860" s="336"/>
    </row>
    <row r="3861" spans="4:29">
      <c r="D3861" s="336"/>
      <c r="G3861" s="336"/>
      <c r="H3861" s="336"/>
      <c r="I3861" s="336"/>
      <c r="J3861" s="336"/>
      <c r="K3861" s="336"/>
      <c r="L3861" s="336"/>
      <c r="M3861" s="336"/>
      <c r="N3861" s="336"/>
      <c r="S3861" s="336"/>
      <c r="V3861" s="336"/>
      <c r="W3861" s="336"/>
      <c r="X3861" s="336"/>
      <c r="Y3861" s="336"/>
      <c r="Z3861" s="336"/>
      <c r="AA3861" s="336"/>
      <c r="AB3861" s="336"/>
      <c r="AC3861" s="336"/>
    </row>
    <row r="3862" spans="4:29">
      <c r="D3862" s="336"/>
      <c r="G3862" s="336"/>
      <c r="H3862" s="336"/>
      <c r="I3862" s="336"/>
      <c r="J3862" s="336"/>
      <c r="K3862" s="336"/>
      <c r="L3862" s="336"/>
      <c r="M3862" s="336"/>
      <c r="N3862" s="336"/>
      <c r="S3862" s="336"/>
      <c r="V3862" s="336"/>
      <c r="W3862" s="336"/>
      <c r="X3862" s="336"/>
      <c r="Y3862" s="336"/>
      <c r="Z3862" s="336"/>
      <c r="AA3862" s="336"/>
      <c r="AB3862" s="336"/>
      <c r="AC3862" s="336"/>
    </row>
    <row r="3863" spans="4:29">
      <c r="D3863" s="336"/>
      <c r="G3863" s="336"/>
      <c r="H3863" s="336"/>
      <c r="I3863" s="336"/>
      <c r="J3863" s="336"/>
      <c r="K3863" s="336"/>
      <c r="L3863" s="336"/>
      <c r="M3863" s="336"/>
      <c r="N3863" s="336"/>
      <c r="S3863" s="336"/>
      <c r="V3863" s="336"/>
      <c r="W3863" s="336"/>
      <c r="X3863" s="336"/>
      <c r="Y3863" s="336"/>
      <c r="Z3863" s="336"/>
      <c r="AA3863" s="336"/>
      <c r="AB3863" s="336"/>
      <c r="AC3863" s="336"/>
    </row>
    <row r="3864" spans="4:29">
      <c r="D3864" s="336"/>
      <c r="G3864" s="336"/>
      <c r="H3864" s="336"/>
      <c r="I3864" s="336"/>
      <c r="J3864" s="336"/>
      <c r="K3864" s="336"/>
      <c r="L3864" s="336"/>
      <c r="M3864" s="336"/>
      <c r="N3864" s="336"/>
      <c r="S3864" s="336"/>
      <c r="V3864" s="336"/>
      <c r="W3864" s="336"/>
      <c r="X3864" s="336"/>
      <c r="Y3864" s="336"/>
      <c r="Z3864" s="336"/>
      <c r="AA3864" s="336"/>
      <c r="AB3864" s="336"/>
      <c r="AC3864" s="336"/>
    </row>
    <row r="3865" spans="4:29">
      <c r="D3865" s="336"/>
      <c r="G3865" s="336"/>
      <c r="H3865" s="336"/>
      <c r="I3865" s="336"/>
      <c r="J3865" s="336"/>
      <c r="K3865" s="336"/>
      <c r="L3865" s="336"/>
      <c r="M3865" s="336"/>
      <c r="N3865" s="336"/>
      <c r="S3865" s="336"/>
      <c r="V3865" s="336"/>
      <c r="W3865" s="336"/>
      <c r="X3865" s="336"/>
      <c r="Y3865" s="336"/>
      <c r="Z3865" s="336"/>
      <c r="AA3865" s="336"/>
      <c r="AB3865" s="336"/>
      <c r="AC3865" s="336"/>
    </row>
    <row r="3866" spans="4:29">
      <c r="D3866" s="336"/>
      <c r="G3866" s="336"/>
      <c r="H3866" s="336"/>
      <c r="I3866" s="336"/>
      <c r="J3866" s="336"/>
      <c r="K3866" s="336"/>
      <c r="L3866" s="336"/>
      <c r="M3866" s="336"/>
      <c r="N3866" s="336"/>
      <c r="S3866" s="336"/>
      <c r="V3866" s="336"/>
      <c r="W3866" s="336"/>
      <c r="X3866" s="336"/>
      <c r="Y3866" s="336"/>
      <c r="Z3866" s="336"/>
      <c r="AA3866" s="336"/>
      <c r="AB3866" s="336"/>
      <c r="AC3866" s="336"/>
    </row>
    <row r="3867" spans="4:29">
      <c r="D3867" s="336"/>
      <c r="G3867" s="336"/>
      <c r="H3867" s="336"/>
      <c r="I3867" s="336"/>
      <c r="J3867" s="336"/>
      <c r="K3867" s="336"/>
      <c r="L3867" s="336"/>
      <c r="M3867" s="336"/>
      <c r="N3867" s="336"/>
      <c r="S3867" s="336"/>
      <c r="V3867" s="336"/>
      <c r="W3867" s="336"/>
      <c r="X3867" s="336"/>
      <c r="Y3867" s="336"/>
      <c r="Z3867" s="336"/>
      <c r="AA3867" s="336"/>
      <c r="AB3867" s="336"/>
      <c r="AC3867" s="336"/>
    </row>
    <row r="3868" spans="4:29">
      <c r="D3868" s="336"/>
      <c r="G3868" s="336"/>
      <c r="H3868" s="336"/>
      <c r="I3868" s="336"/>
      <c r="J3868" s="336"/>
      <c r="K3868" s="336"/>
      <c r="L3868" s="336"/>
      <c r="M3868" s="336"/>
      <c r="N3868" s="336"/>
      <c r="S3868" s="336"/>
      <c r="V3868" s="336"/>
      <c r="W3868" s="336"/>
      <c r="X3868" s="336"/>
      <c r="Y3868" s="336"/>
      <c r="Z3868" s="336"/>
      <c r="AA3868" s="336"/>
      <c r="AB3868" s="336"/>
      <c r="AC3868" s="336"/>
    </row>
    <row r="3869" spans="4:29">
      <c r="D3869" s="336"/>
      <c r="G3869" s="336"/>
      <c r="H3869" s="336"/>
      <c r="I3869" s="336"/>
      <c r="J3869" s="336"/>
      <c r="K3869" s="336"/>
      <c r="L3869" s="336"/>
      <c r="M3869" s="336"/>
      <c r="N3869" s="336"/>
      <c r="S3869" s="336"/>
      <c r="V3869" s="336"/>
      <c r="W3869" s="336"/>
      <c r="X3869" s="336"/>
      <c r="Y3869" s="336"/>
      <c r="Z3869" s="336"/>
      <c r="AA3869" s="336"/>
      <c r="AB3869" s="336"/>
      <c r="AC3869" s="336"/>
    </row>
    <row r="3870" spans="4:29">
      <c r="D3870" s="336"/>
      <c r="G3870" s="336"/>
      <c r="H3870" s="336"/>
      <c r="I3870" s="336"/>
      <c r="J3870" s="336"/>
      <c r="K3870" s="336"/>
      <c r="L3870" s="336"/>
      <c r="M3870" s="336"/>
      <c r="N3870" s="336"/>
      <c r="S3870" s="336"/>
      <c r="V3870" s="336"/>
      <c r="W3870" s="336"/>
      <c r="X3870" s="336"/>
      <c r="Y3870" s="336"/>
      <c r="Z3870" s="336"/>
      <c r="AA3870" s="336"/>
      <c r="AB3870" s="336"/>
      <c r="AC3870" s="336"/>
    </row>
    <row r="3871" spans="4:29">
      <c r="D3871" s="336"/>
      <c r="G3871" s="336"/>
      <c r="H3871" s="336"/>
      <c r="I3871" s="336"/>
      <c r="J3871" s="336"/>
      <c r="K3871" s="336"/>
      <c r="L3871" s="336"/>
      <c r="M3871" s="336"/>
      <c r="N3871" s="336"/>
      <c r="S3871" s="336"/>
      <c r="V3871" s="336"/>
      <c r="W3871" s="336"/>
      <c r="X3871" s="336"/>
      <c r="Y3871" s="336"/>
      <c r="Z3871" s="336"/>
      <c r="AA3871" s="336"/>
      <c r="AB3871" s="336"/>
      <c r="AC3871" s="336"/>
    </row>
    <row r="3872" spans="4:29">
      <c r="D3872" s="336"/>
      <c r="G3872" s="336"/>
      <c r="H3872" s="336"/>
      <c r="I3872" s="336"/>
      <c r="J3872" s="336"/>
      <c r="K3872" s="336"/>
      <c r="L3872" s="336"/>
      <c r="M3872" s="336"/>
      <c r="N3872" s="336"/>
      <c r="S3872" s="336"/>
      <c r="V3872" s="336"/>
      <c r="W3872" s="336"/>
      <c r="X3872" s="336"/>
      <c r="Y3872" s="336"/>
      <c r="Z3872" s="336"/>
      <c r="AA3872" s="336"/>
      <c r="AB3872" s="336"/>
      <c r="AC3872" s="336"/>
    </row>
    <row r="3873" spans="4:29">
      <c r="D3873" s="336"/>
      <c r="G3873" s="336"/>
      <c r="H3873" s="336"/>
      <c r="I3873" s="336"/>
      <c r="J3873" s="336"/>
      <c r="K3873" s="336"/>
      <c r="L3873" s="336"/>
      <c r="M3873" s="336"/>
      <c r="N3873" s="336"/>
      <c r="S3873" s="336"/>
      <c r="V3873" s="336"/>
      <c r="W3873" s="336"/>
      <c r="X3873" s="336"/>
      <c r="Y3873" s="336"/>
      <c r="Z3873" s="336"/>
      <c r="AA3873" s="336"/>
      <c r="AB3873" s="336"/>
      <c r="AC3873" s="336"/>
    </row>
    <row r="3874" spans="4:29">
      <c r="D3874" s="336"/>
      <c r="G3874" s="336"/>
      <c r="H3874" s="336"/>
      <c r="I3874" s="336"/>
      <c r="J3874" s="336"/>
      <c r="K3874" s="336"/>
      <c r="L3874" s="336"/>
      <c r="M3874" s="336"/>
      <c r="N3874" s="336"/>
      <c r="S3874" s="336"/>
      <c r="V3874" s="336"/>
      <c r="W3874" s="336"/>
      <c r="X3874" s="336"/>
      <c r="Y3874" s="336"/>
      <c r="Z3874" s="336"/>
      <c r="AA3874" s="336"/>
      <c r="AB3874" s="336"/>
      <c r="AC3874" s="336"/>
    </row>
    <row r="3875" spans="4:29">
      <c r="D3875" s="336"/>
      <c r="G3875" s="336"/>
      <c r="H3875" s="336"/>
      <c r="I3875" s="336"/>
      <c r="J3875" s="336"/>
      <c r="K3875" s="336"/>
      <c r="L3875" s="336"/>
      <c r="M3875" s="336"/>
      <c r="N3875" s="336"/>
      <c r="S3875" s="336"/>
      <c r="V3875" s="336"/>
      <c r="W3875" s="336"/>
      <c r="X3875" s="336"/>
      <c r="Y3875" s="336"/>
      <c r="Z3875" s="336"/>
      <c r="AA3875" s="336"/>
      <c r="AB3875" s="336"/>
      <c r="AC3875" s="336"/>
    </row>
    <row r="3876" spans="4:29">
      <c r="D3876" s="336"/>
      <c r="G3876" s="336"/>
      <c r="H3876" s="336"/>
      <c r="I3876" s="336"/>
      <c r="J3876" s="336"/>
      <c r="K3876" s="336"/>
      <c r="L3876" s="336"/>
      <c r="M3876" s="336"/>
      <c r="N3876" s="336"/>
      <c r="S3876" s="336"/>
      <c r="V3876" s="336"/>
      <c r="W3876" s="336"/>
      <c r="X3876" s="336"/>
      <c r="Y3876" s="336"/>
      <c r="Z3876" s="336"/>
      <c r="AA3876" s="336"/>
      <c r="AB3876" s="336"/>
      <c r="AC3876" s="336"/>
    </row>
    <row r="3877" spans="4:29">
      <c r="D3877" s="336"/>
      <c r="G3877" s="336"/>
      <c r="H3877" s="336"/>
      <c r="I3877" s="336"/>
      <c r="J3877" s="336"/>
      <c r="K3877" s="336"/>
      <c r="L3877" s="336"/>
      <c r="M3877" s="336"/>
      <c r="N3877" s="336"/>
      <c r="S3877" s="336"/>
      <c r="V3877" s="336"/>
      <c r="W3877" s="336"/>
      <c r="X3877" s="336"/>
      <c r="Y3877" s="336"/>
      <c r="Z3877" s="336"/>
      <c r="AA3877" s="336"/>
      <c r="AB3877" s="336"/>
      <c r="AC3877" s="336"/>
    </row>
    <row r="3878" spans="4:29">
      <c r="D3878" s="336"/>
      <c r="G3878" s="336"/>
      <c r="H3878" s="336"/>
      <c r="I3878" s="336"/>
      <c r="J3878" s="336"/>
      <c r="K3878" s="336"/>
      <c r="L3878" s="336"/>
      <c r="M3878" s="336"/>
      <c r="N3878" s="336"/>
      <c r="S3878" s="336"/>
      <c r="V3878" s="336"/>
      <c r="W3878" s="336"/>
      <c r="X3878" s="336"/>
      <c r="Y3878" s="336"/>
      <c r="Z3878" s="336"/>
      <c r="AA3878" s="336"/>
      <c r="AB3878" s="336"/>
      <c r="AC3878" s="336"/>
    </row>
    <row r="3879" spans="4:29">
      <c r="D3879" s="336"/>
      <c r="G3879" s="336"/>
      <c r="H3879" s="336"/>
      <c r="I3879" s="336"/>
      <c r="J3879" s="336"/>
      <c r="K3879" s="336"/>
      <c r="L3879" s="336"/>
      <c r="M3879" s="336"/>
      <c r="N3879" s="336"/>
      <c r="S3879" s="336"/>
      <c r="V3879" s="336"/>
      <c r="W3879" s="336"/>
      <c r="X3879" s="336"/>
      <c r="Y3879" s="336"/>
      <c r="Z3879" s="336"/>
      <c r="AA3879" s="336"/>
      <c r="AB3879" s="336"/>
      <c r="AC3879" s="336"/>
    </row>
    <row r="3880" spans="4:29">
      <c r="D3880" s="336"/>
      <c r="G3880" s="336"/>
      <c r="H3880" s="336"/>
      <c r="I3880" s="336"/>
      <c r="J3880" s="336"/>
      <c r="K3880" s="336"/>
      <c r="L3880" s="336"/>
      <c r="M3880" s="336"/>
      <c r="N3880" s="336"/>
      <c r="S3880" s="336"/>
      <c r="V3880" s="336"/>
      <c r="W3880" s="336"/>
      <c r="X3880" s="336"/>
      <c r="Y3880" s="336"/>
      <c r="Z3880" s="336"/>
      <c r="AA3880" s="336"/>
      <c r="AB3880" s="336"/>
      <c r="AC3880" s="336"/>
    </row>
    <row r="3881" spans="4:29">
      <c r="D3881" s="336"/>
      <c r="G3881" s="336"/>
      <c r="H3881" s="336"/>
      <c r="I3881" s="336"/>
      <c r="J3881" s="336"/>
      <c r="K3881" s="336"/>
      <c r="L3881" s="336"/>
      <c r="M3881" s="336"/>
      <c r="N3881" s="336"/>
      <c r="S3881" s="336"/>
      <c r="V3881" s="336"/>
      <c r="W3881" s="336"/>
      <c r="X3881" s="336"/>
      <c r="Y3881" s="336"/>
      <c r="Z3881" s="336"/>
      <c r="AA3881" s="336"/>
      <c r="AB3881" s="336"/>
      <c r="AC3881" s="336"/>
    </row>
    <row r="3882" spans="4:29">
      <c r="D3882" s="336"/>
      <c r="G3882" s="336"/>
      <c r="H3882" s="336"/>
      <c r="I3882" s="336"/>
      <c r="J3882" s="336"/>
      <c r="K3882" s="336"/>
      <c r="L3882" s="336"/>
      <c r="M3882" s="336"/>
      <c r="N3882" s="336"/>
      <c r="S3882" s="336"/>
      <c r="V3882" s="336"/>
      <c r="W3882" s="336"/>
      <c r="X3882" s="336"/>
      <c r="Y3882" s="336"/>
      <c r="Z3882" s="336"/>
      <c r="AA3882" s="336"/>
      <c r="AB3882" s="336"/>
      <c r="AC3882" s="336"/>
    </row>
    <row r="3883" spans="4:29">
      <c r="D3883" s="336"/>
      <c r="G3883" s="336"/>
      <c r="H3883" s="336"/>
      <c r="I3883" s="336"/>
      <c r="J3883" s="336"/>
      <c r="K3883" s="336"/>
      <c r="L3883" s="336"/>
      <c r="M3883" s="336"/>
      <c r="N3883" s="336"/>
      <c r="S3883" s="336"/>
      <c r="V3883" s="336"/>
      <c r="W3883" s="336"/>
      <c r="X3883" s="336"/>
      <c r="Y3883" s="336"/>
      <c r="Z3883" s="336"/>
      <c r="AA3883" s="336"/>
      <c r="AB3883" s="336"/>
      <c r="AC3883" s="336"/>
    </row>
    <row r="3884" spans="4:29">
      <c r="D3884" s="336"/>
      <c r="G3884" s="336"/>
      <c r="H3884" s="336"/>
      <c r="I3884" s="336"/>
      <c r="J3884" s="336"/>
      <c r="K3884" s="336"/>
      <c r="L3884" s="336"/>
      <c r="M3884" s="336"/>
      <c r="N3884" s="336"/>
      <c r="S3884" s="336"/>
      <c r="V3884" s="336"/>
      <c r="W3884" s="336"/>
      <c r="X3884" s="336"/>
      <c r="Y3884" s="336"/>
      <c r="Z3884" s="336"/>
      <c r="AA3884" s="336"/>
      <c r="AB3884" s="336"/>
      <c r="AC3884" s="336"/>
    </row>
    <row r="3885" spans="4:29">
      <c r="D3885" s="336"/>
      <c r="G3885" s="336"/>
      <c r="H3885" s="336"/>
      <c r="I3885" s="336"/>
      <c r="J3885" s="336"/>
      <c r="K3885" s="336"/>
      <c r="L3885" s="336"/>
      <c r="M3885" s="336"/>
      <c r="N3885" s="336"/>
      <c r="S3885" s="336"/>
      <c r="V3885" s="336"/>
      <c r="W3885" s="336"/>
      <c r="X3885" s="336"/>
      <c r="Y3885" s="336"/>
      <c r="Z3885" s="336"/>
      <c r="AA3885" s="336"/>
      <c r="AB3885" s="336"/>
      <c r="AC3885" s="336"/>
    </row>
    <row r="3886" spans="4:29">
      <c r="D3886" s="336"/>
      <c r="G3886" s="336"/>
      <c r="H3886" s="336"/>
      <c r="I3886" s="336"/>
      <c r="J3886" s="336"/>
      <c r="K3886" s="336"/>
      <c r="L3886" s="336"/>
      <c r="M3886" s="336"/>
      <c r="N3886" s="336"/>
      <c r="S3886" s="336"/>
      <c r="V3886" s="336"/>
      <c r="W3886" s="336"/>
      <c r="X3886" s="336"/>
      <c r="Y3886" s="336"/>
      <c r="Z3886" s="336"/>
      <c r="AA3886" s="336"/>
      <c r="AB3886" s="336"/>
      <c r="AC3886" s="336"/>
    </row>
    <row r="3887" spans="4:29">
      <c r="D3887" s="336"/>
      <c r="G3887" s="336"/>
      <c r="H3887" s="336"/>
      <c r="I3887" s="336"/>
      <c r="J3887" s="336"/>
      <c r="K3887" s="336"/>
      <c r="L3887" s="336"/>
      <c r="M3887" s="336"/>
      <c r="N3887" s="336"/>
      <c r="S3887" s="336"/>
      <c r="V3887" s="336"/>
      <c r="W3887" s="336"/>
      <c r="X3887" s="336"/>
      <c r="Y3887" s="336"/>
      <c r="Z3887" s="336"/>
      <c r="AA3887" s="336"/>
      <c r="AB3887" s="336"/>
      <c r="AC3887" s="336"/>
    </row>
    <row r="3888" spans="4:29">
      <c r="D3888" s="336"/>
      <c r="G3888" s="336"/>
      <c r="H3888" s="336"/>
      <c r="I3888" s="336"/>
      <c r="J3888" s="336"/>
      <c r="K3888" s="336"/>
      <c r="L3888" s="336"/>
      <c r="M3888" s="336"/>
      <c r="N3888" s="336"/>
      <c r="S3888" s="336"/>
      <c r="V3888" s="336"/>
      <c r="W3888" s="336"/>
      <c r="X3888" s="336"/>
      <c r="Y3888" s="336"/>
      <c r="Z3888" s="336"/>
      <c r="AA3888" s="336"/>
      <c r="AB3888" s="336"/>
      <c r="AC3888" s="336"/>
    </row>
    <row r="3889" spans="4:29">
      <c r="D3889" s="336"/>
      <c r="G3889" s="336"/>
      <c r="H3889" s="336"/>
      <c r="I3889" s="336"/>
      <c r="J3889" s="336"/>
      <c r="K3889" s="336"/>
      <c r="L3889" s="336"/>
      <c r="M3889" s="336"/>
      <c r="N3889" s="336"/>
      <c r="S3889" s="336"/>
      <c r="V3889" s="336"/>
      <c r="W3889" s="336"/>
      <c r="X3889" s="336"/>
      <c r="Y3889" s="336"/>
      <c r="Z3889" s="336"/>
      <c r="AA3889" s="336"/>
      <c r="AB3889" s="336"/>
      <c r="AC3889" s="336"/>
    </row>
    <row r="3890" spans="4:29">
      <c r="D3890" s="336"/>
      <c r="G3890" s="336"/>
      <c r="H3890" s="336"/>
      <c r="I3890" s="336"/>
      <c r="J3890" s="336"/>
      <c r="K3890" s="336"/>
      <c r="L3890" s="336"/>
      <c r="M3890" s="336"/>
      <c r="N3890" s="336"/>
      <c r="S3890" s="336"/>
      <c r="V3890" s="336"/>
      <c r="W3890" s="336"/>
      <c r="X3890" s="336"/>
      <c r="Y3890" s="336"/>
      <c r="Z3890" s="336"/>
      <c r="AA3890" s="336"/>
      <c r="AB3890" s="336"/>
      <c r="AC3890" s="336"/>
    </row>
    <row r="3891" spans="4:29">
      <c r="D3891" s="336"/>
      <c r="G3891" s="336"/>
      <c r="H3891" s="336"/>
      <c r="I3891" s="336"/>
      <c r="J3891" s="336"/>
      <c r="K3891" s="336"/>
      <c r="L3891" s="336"/>
      <c r="M3891" s="336"/>
      <c r="N3891" s="336"/>
      <c r="S3891" s="336"/>
      <c r="V3891" s="336"/>
      <c r="W3891" s="336"/>
      <c r="X3891" s="336"/>
      <c r="Y3891" s="336"/>
      <c r="Z3891" s="336"/>
      <c r="AA3891" s="336"/>
      <c r="AB3891" s="336"/>
      <c r="AC3891" s="336"/>
    </row>
    <row r="3892" spans="4:29">
      <c r="D3892" s="336"/>
      <c r="G3892" s="336"/>
      <c r="H3892" s="336"/>
      <c r="I3892" s="336"/>
      <c r="J3892" s="336"/>
      <c r="K3892" s="336"/>
      <c r="L3892" s="336"/>
      <c r="M3892" s="336"/>
      <c r="N3892" s="336"/>
      <c r="S3892" s="336"/>
      <c r="V3892" s="336"/>
      <c r="W3892" s="336"/>
      <c r="X3892" s="336"/>
      <c r="Y3892" s="336"/>
      <c r="Z3892" s="336"/>
      <c r="AA3892" s="336"/>
      <c r="AB3892" s="336"/>
      <c r="AC3892" s="336"/>
    </row>
    <row r="3893" spans="4:29">
      <c r="D3893" s="336"/>
      <c r="G3893" s="336"/>
      <c r="H3893" s="336"/>
      <c r="I3893" s="336"/>
      <c r="J3893" s="336"/>
      <c r="K3893" s="336"/>
      <c r="L3893" s="336"/>
      <c r="M3893" s="336"/>
      <c r="N3893" s="336"/>
      <c r="S3893" s="336"/>
      <c r="V3893" s="336"/>
      <c r="W3893" s="336"/>
      <c r="X3893" s="336"/>
      <c r="Y3893" s="336"/>
      <c r="Z3893" s="336"/>
      <c r="AA3893" s="336"/>
      <c r="AB3893" s="336"/>
      <c r="AC3893" s="336"/>
    </row>
    <row r="3894" spans="4:29">
      <c r="D3894" s="336"/>
      <c r="G3894" s="336"/>
      <c r="H3894" s="336"/>
      <c r="I3894" s="336"/>
      <c r="J3894" s="336"/>
      <c r="K3894" s="336"/>
      <c r="L3894" s="336"/>
      <c r="M3894" s="336"/>
      <c r="N3894" s="336"/>
      <c r="S3894" s="336"/>
      <c r="V3894" s="336"/>
      <c r="W3894" s="336"/>
      <c r="X3894" s="336"/>
      <c r="Y3894" s="336"/>
      <c r="Z3894" s="336"/>
      <c r="AA3894" s="336"/>
      <c r="AB3894" s="336"/>
      <c r="AC3894" s="336"/>
    </row>
    <row r="3895" spans="4:29">
      <c r="D3895" s="336"/>
      <c r="G3895" s="336"/>
      <c r="H3895" s="336"/>
      <c r="I3895" s="336"/>
      <c r="J3895" s="336"/>
      <c r="K3895" s="336"/>
      <c r="L3895" s="336"/>
      <c r="M3895" s="336"/>
      <c r="N3895" s="336"/>
      <c r="S3895" s="336"/>
      <c r="V3895" s="336"/>
      <c r="W3895" s="336"/>
      <c r="X3895" s="336"/>
      <c r="Y3895" s="336"/>
      <c r="Z3895" s="336"/>
      <c r="AA3895" s="336"/>
      <c r="AB3895" s="336"/>
      <c r="AC3895" s="336"/>
    </row>
    <row r="3896" spans="4:29">
      <c r="D3896" s="336"/>
      <c r="G3896" s="336"/>
      <c r="H3896" s="336"/>
      <c r="I3896" s="336"/>
      <c r="J3896" s="336"/>
      <c r="K3896" s="336"/>
      <c r="L3896" s="336"/>
      <c r="M3896" s="336"/>
      <c r="N3896" s="336"/>
      <c r="S3896" s="336"/>
      <c r="V3896" s="336"/>
      <c r="W3896" s="336"/>
      <c r="X3896" s="336"/>
      <c r="Y3896" s="336"/>
      <c r="Z3896" s="336"/>
      <c r="AA3896" s="336"/>
      <c r="AB3896" s="336"/>
      <c r="AC3896" s="336"/>
    </row>
    <row r="3897" spans="4:29">
      <c r="D3897" s="336"/>
      <c r="G3897" s="336"/>
      <c r="H3897" s="336"/>
      <c r="I3897" s="336"/>
      <c r="J3897" s="336"/>
      <c r="K3897" s="336"/>
      <c r="L3897" s="336"/>
      <c r="M3897" s="336"/>
      <c r="N3897" s="336"/>
      <c r="S3897" s="336"/>
      <c r="V3897" s="336"/>
      <c r="W3897" s="336"/>
      <c r="X3897" s="336"/>
      <c r="Y3897" s="336"/>
      <c r="Z3897" s="336"/>
      <c r="AA3897" s="336"/>
      <c r="AB3897" s="336"/>
      <c r="AC3897" s="336"/>
    </row>
    <row r="3898" spans="4:29">
      <c r="D3898" s="336"/>
      <c r="G3898" s="336"/>
      <c r="H3898" s="336"/>
      <c r="I3898" s="336"/>
      <c r="J3898" s="336"/>
      <c r="K3898" s="336"/>
      <c r="L3898" s="336"/>
      <c r="M3898" s="336"/>
      <c r="N3898" s="336"/>
      <c r="S3898" s="336"/>
      <c r="V3898" s="336"/>
      <c r="W3898" s="336"/>
      <c r="X3898" s="336"/>
      <c r="Y3898" s="336"/>
      <c r="Z3898" s="336"/>
      <c r="AA3898" s="336"/>
      <c r="AB3898" s="336"/>
      <c r="AC3898" s="336"/>
    </row>
    <row r="3899" spans="4:29">
      <c r="D3899" s="336"/>
      <c r="G3899" s="336"/>
      <c r="H3899" s="336"/>
      <c r="I3899" s="336"/>
      <c r="J3899" s="336"/>
      <c r="K3899" s="336"/>
      <c r="L3899" s="336"/>
      <c r="M3899" s="336"/>
      <c r="N3899" s="336"/>
      <c r="S3899" s="336"/>
      <c r="V3899" s="336"/>
      <c r="W3899" s="336"/>
      <c r="X3899" s="336"/>
      <c r="Y3899" s="336"/>
      <c r="Z3899" s="336"/>
      <c r="AA3899" s="336"/>
      <c r="AB3899" s="336"/>
      <c r="AC3899" s="336"/>
    </row>
    <row r="3900" spans="4:29">
      <c r="D3900" s="336"/>
      <c r="G3900" s="336"/>
      <c r="H3900" s="336"/>
      <c r="I3900" s="336"/>
      <c r="J3900" s="336"/>
      <c r="K3900" s="336"/>
      <c r="L3900" s="336"/>
      <c r="M3900" s="336"/>
      <c r="N3900" s="336"/>
      <c r="S3900" s="336"/>
      <c r="V3900" s="336"/>
      <c r="W3900" s="336"/>
      <c r="X3900" s="336"/>
      <c r="Y3900" s="336"/>
      <c r="Z3900" s="336"/>
      <c r="AA3900" s="336"/>
      <c r="AB3900" s="336"/>
      <c r="AC3900" s="336"/>
    </row>
    <row r="3901" spans="4:29">
      <c r="D3901" s="336"/>
      <c r="G3901" s="336"/>
      <c r="H3901" s="336"/>
      <c r="I3901" s="336"/>
      <c r="J3901" s="336"/>
      <c r="K3901" s="336"/>
      <c r="L3901" s="336"/>
      <c r="M3901" s="336"/>
      <c r="N3901" s="336"/>
      <c r="S3901" s="336"/>
      <c r="V3901" s="336"/>
      <c r="W3901" s="336"/>
      <c r="X3901" s="336"/>
      <c r="Y3901" s="336"/>
      <c r="Z3901" s="336"/>
      <c r="AA3901" s="336"/>
      <c r="AB3901" s="336"/>
      <c r="AC3901" s="336"/>
    </row>
    <row r="3902" spans="4:29">
      <c r="D3902" s="336"/>
      <c r="G3902" s="336"/>
      <c r="H3902" s="336"/>
      <c r="I3902" s="336"/>
      <c r="J3902" s="336"/>
      <c r="K3902" s="336"/>
      <c r="L3902" s="336"/>
      <c r="M3902" s="336"/>
      <c r="N3902" s="336"/>
      <c r="S3902" s="336"/>
      <c r="V3902" s="336"/>
      <c r="W3902" s="336"/>
      <c r="X3902" s="336"/>
      <c r="Y3902" s="336"/>
      <c r="Z3902" s="336"/>
      <c r="AA3902" s="336"/>
      <c r="AB3902" s="336"/>
      <c r="AC3902" s="336"/>
    </row>
    <row r="3903" spans="4:29">
      <c r="D3903" s="336"/>
      <c r="G3903" s="336"/>
      <c r="H3903" s="336"/>
      <c r="I3903" s="336"/>
      <c r="J3903" s="336"/>
      <c r="K3903" s="336"/>
      <c r="L3903" s="336"/>
      <c r="M3903" s="336"/>
      <c r="N3903" s="336"/>
      <c r="S3903" s="336"/>
      <c r="V3903" s="336"/>
      <c r="W3903" s="336"/>
      <c r="X3903" s="336"/>
      <c r="Y3903" s="336"/>
      <c r="Z3903" s="336"/>
      <c r="AA3903" s="336"/>
      <c r="AB3903" s="336"/>
      <c r="AC3903" s="336"/>
    </row>
    <row r="3904" spans="4:29">
      <c r="D3904" s="336"/>
      <c r="G3904" s="336"/>
      <c r="H3904" s="336"/>
      <c r="I3904" s="336"/>
      <c r="J3904" s="336"/>
      <c r="K3904" s="336"/>
      <c r="L3904" s="336"/>
      <c r="M3904" s="336"/>
      <c r="N3904" s="336"/>
      <c r="S3904" s="336"/>
      <c r="V3904" s="336"/>
      <c r="W3904" s="336"/>
      <c r="X3904" s="336"/>
      <c r="Y3904" s="336"/>
      <c r="Z3904" s="336"/>
      <c r="AA3904" s="336"/>
      <c r="AB3904" s="336"/>
      <c r="AC3904" s="336"/>
    </row>
    <row r="3905" spans="4:29">
      <c r="D3905" s="336"/>
      <c r="G3905" s="336"/>
      <c r="H3905" s="336"/>
      <c r="I3905" s="336"/>
      <c r="J3905" s="336"/>
      <c r="K3905" s="336"/>
      <c r="L3905" s="336"/>
      <c r="M3905" s="336"/>
      <c r="N3905" s="336"/>
      <c r="S3905" s="336"/>
      <c r="V3905" s="336"/>
      <c r="W3905" s="336"/>
      <c r="X3905" s="336"/>
      <c r="Y3905" s="336"/>
      <c r="Z3905" s="336"/>
      <c r="AA3905" s="336"/>
      <c r="AB3905" s="336"/>
      <c r="AC3905" s="336"/>
    </row>
    <row r="3906" spans="4:29">
      <c r="D3906" s="336"/>
      <c r="G3906" s="336"/>
      <c r="H3906" s="336"/>
      <c r="I3906" s="336"/>
      <c r="J3906" s="336"/>
      <c r="K3906" s="336"/>
      <c r="L3906" s="336"/>
      <c r="M3906" s="336"/>
      <c r="N3906" s="336"/>
      <c r="S3906" s="336"/>
      <c r="V3906" s="336"/>
      <c r="W3906" s="336"/>
      <c r="X3906" s="336"/>
      <c r="Y3906" s="336"/>
      <c r="Z3906" s="336"/>
      <c r="AA3906" s="336"/>
      <c r="AB3906" s="336"/>
      <c r="AC3906" s="336"/>
    </row>
    <row r="3907" spans="4:29">
      <c r="D3907" s="336"/>
      <c r="G3907" s="336"/>
      <c r="H3907" s="336"/>
      <c r="I3907" s="336"/>
      <c r="J3907" s="336"/>
      <c r="K3907" s="336"/>
      <c r="L3907" s="336"/>
      <c r="M3907" s="336"/>
      <c r="N3907" s="336"/>
      <c r="S3907" s="336"/>
      <c r="V3907" s="336"/>
      <c r="W3907" s="336"/>
      <c r="X3907" s="336"/>
      <c r="Y3907" s="336"/>
      <c r="Z3907" s="336"/>
      <c r="AA3907" s="336"/>
      <c r="AB3907" s="336"/>
      <c r="AC3907" s="336"/>
    </row>
    <row r="3908" spans="4:29">
      <c r="D3908" s="336"/>
      <c r="G3908" s="336"/>
      <c r="H3908" s="336"/>
      <c r="I3908" s="336"/>
      <c r="J3908" s="336"/>
      <c r="K3908" s="336"/>
      <c r="L3908" s="336"/>
      <c r="M3908" s="336"/>
      <c r="N3908" s="336"/>
      <c r="S3908" s="336"/>
      <c r="V3908" s="336"/>
      <c r="W3908" s="336"/>
      <c r="X3908" s="336"/>
      <c r="Y3908" s="336"/>
      <c r="Z3908" s="336"/>
      <c r="AA3908" s="336"/>
      <c r="AB3908" s="336"/>
      <c r="AC3908" s="336"/>
    </row>
    <row r="3909" spans="4:29">
      <c r="D3909" s="336"/>
      <c r="G3909" s="336"/>
      <c r="H3909" s="336"/>
      <c r="I3909" s="336"/>
      <c r="J3909" s="336"/>
      <c r="K3909" s="336"/>
      <c r="L3909" s="336"/>
      <c r="M3909" s="336"/>
      <c r="N3909" s="336"/>
      <c r="S3909" s="336"/>
      <c r="V3909" s="336"/>
      <c r="W3909" s="336"/>
      <c r="X3909" s="336"/>
      <c r="Y3909" s="336"/>
      <c r="Z3909" s="336"/>
      <c r="AA3909" s="336"/>
      <c r="AB3909" s="336"/>
      <c r="AC3909" s="336"/>
    </row>
    <row r="3910" spans="4:29">
      <c r="D3910" s="336"/>
      <c r="G3910" s="336"/>
      <c r="H3910" s="336"/>
      <c r="I3910" s="336"/>
      <c r="J3910" s="336"/>
      <c r="K3910" s="336"/>
      <c r="L3910" s="336"/>
      <c r="M3910" s="336"/>
      <c r="N3910" s="336"/>
      <c r="S3910" s="336"/>
      <c r="V3910" s="336"/>
      <c r="W3910" s="336"/>
      <c r="X3910" s="336"/>
      <c r="Y3910" s="336"/>
      <c r="Z3910" s="336"/>
      <c r="AA3910" s="336"/>
      <c r="AB3910" s="336"/>
      <c r="AC3910" s="336"/>
    </row>
    <row r="3911" spans="4:29">
      <c r="D3911" s="336"/>
      <c r="G3911" s="336"/>
      <c r="H3911" s="336"/>
      <c r="I3911" s="336"/>
      <c r="J3911" s="336"/>
      <c r="K3911" s="336"/>
      <c r="L3911" s="336"/>
      <c r="M3911" s="336"/>
      <c r="N3911" s="336"/>
      <c r="S3911" s="336"/>
      <c r="V3911" s="336"/>
      <c r="W3911" s="336"/>
      <c r="X3911" s="336"/>
      <c r="Y3911" s="336"/>
      <c r="Z3911" s="336"/>
      <c r="AA3911" s="336"/>
      <c r="AB3911" s="336"/>
      <c r="AC3911" s="336"/>
    </row>
    <row r="3912" spans="4:29">
      <c r="D3912" s="336"/>
      <c r="G3912" s="336"/>
      <c r="H3912" s="336"/>
      <c r="I3912" s="336"/>
      <c r="J3912" s="336"/>
      <c r="K3912" s="336"/>
      <c r="L3912" s="336"/>
      <c r="M3912" s="336"/>
      <c r="N3912" s="336"/>
      <c r="S3912" s="336"/>
      <c r="V3912" s="336"/>
      <c r="W3912" s="336"/>
      <c r="X3912" s="336"/>
      <c r="Y3912" s="336"/>
      <c r="Z3912" s="336"/>
      <c r="AA3912" s="336"/>
      <c r="AB3912" s="336"/>
      <c r="AC3912" s="336"/>
    </row>
    <row r="3913" spans="4:29">
      <c r="D3913" s="336"/>
      <c r="G3913" s="336"/>
      <c r="H3913" s="336"/>
      <c r="I3913" s="336"/>
      <c r="J3913" s="336"/>
      <c r="K3913" s="336"/>
      <c r="L3913" s="336"/>
      <c r="M3913" s="336"/>
      <c r="N3913" s="336"/>
      <c r="S3913" s="336"/>
      <c r="V3913" s="336"/>
      <c r="W3913" s="336"/>
      <c r="X3913" s="336"/>
      <c r="Y3913" s="336"/>
      <c r="Z3913" s="336"/>
      <c r="AA3913" s="336"/>
      <c r="AB3913" s="336"/>
      <c r="AC3913" s="336"/>
    </row>
    <row r="3914" spans="4:29">
      <c r="D3914" s="336"/>
      <c r="G3914" s="336"/>
      <c r="H3914" s="336"/>
      <c r="I3914" s="336"/>
      <c r="J3914" s="336"/>
      <c r="K3914" s="336"/>
      <c r="L3914" s="336"/>
      <c r="M3914" s="336"/>
      <c r="N3914" s="336"/>
      <c r="S3914" s="336"/>
      <c r="V3914" s="336"/>
      <c r="W3914" s="336"/>
      <c r="X3914" s="336"/>
      <c r="Y3914" s="336"/>
      <c r="Z3914" s="336"/>
      <c r="AA3914" s="336"/>
      <c r="AB3914" s="336"/>
      <c r="AC3914" s="336"/>
    </row>
    <row r="3915" spans="4:29">
      <c r="D3915" s="336"/>
      <c r="G3915" s="336"/>
      <c r="H3915" s="336"/>
      <c r="I3915" s="336"/>
      <c r="J3915" s="336"/>
      <c r="K3915" s="336"/>
      <c r="L3915" s="336"/>
      <c r="M3915" s="336"/>
      <c r="N3915" s="336"/>
      <c r="S3915" s="336"/>
      <c r="V3915" s="336"/>
      <c r="W3915" s="336"/>
      <c r="X3915" s="336"/>
      <c r="Y3915" s="336"/>
      <c r="Z3915" s="336"/>
      <c r="AA3915" s="336"/>
      <c r="AB3915" s="336"/>
      <c r="AC3915" s="336"/>
    </row>
    <row r="3916" spans="4:29">
      <c r="D3916" s="336"/>
      <c r="G3916" s="336"/>
      <c r="H3916" s="336"/>
      <c r="I3916" s="336"/>
      <c r="J3916" s="336"/>
      <c r="K3916" s="336"/>
      <c r="L3916" s="336"/>
      <c r="M3916" s="336"/>
      <c r="N3916" s="336"/>
      <c r="S3916" s="336"/>
      <c r="V3916" s="336"/>
      <c r="W3916" s="336"/>
      <c r="X3916" s="336"/>
      <c r="Y3916" s="336"/>
      <c r="Z3916" s="336"/>
      <c r="AA3916" s="336"/>
      <c r="AB3916" s="336"/>
      <c r="AC3916" s="336"/>
    </row>
    <row r="3917" spans="4:29">
      <c r="D3917" s="336"/>
      <c r="G3917" s="336"/>
      <c r="H3917" s="336"/>
      <c r="I3917" s="336"/>
      <c r="J3917" s="336"/>
      <c r="K3917" s="336"/>
      <c r="L3917" s="336"/>
      <c r="M3917" s="336"/>
      <c r="N3917" s="336"/>
      <c r="S3917" s="336"/>
      <c r="V3917" s="336"/>
      <c r="W3917" s="336"/>
      <c r="X3917" s="336"/>
      <c r="Y3917" s="336"/>
      <c r="Z3917" s="336"/>
      <c r="AA3917" s="336"/>
      <c r="AB3917" s="336"/>
      <c r="AC3917" s="336"/>
    </row>
    <row r="3918" spans="4:29">
      <c r="D3918" s="336"/>
      <c r="G3918" s="336"/>
      <c r="H3918" s="336"/>
      <c r="I3918" s="336"/>
      <c r="J3918" s="336"/>
      <c r="K3918" s="336"/>
      <c r="L3918" s="336"/>
      <c r="M3918" s="336"/>
      <c r="N3918" s="336"/>
      <c r="S3918" s="336"/>
      <c r="V3918" s="336"/>
      <c r="W3918" s="336"/>
      <c r="X3918" s="336"/>
      <c r="Y3918" s="336"/>
      <c r="Z3918" s="336"/>
      <c r="AA3918" s="336"/>
      <c r="AB3918" s="336"/>
      <c r="AC3918" s="336"/>
    </row>
    <row r="3919" spans="4:29">
      <c r="D3919" s="336"/>
      <c r="G3919" s="336"/>
      <c r="H3919" s="336"/>
      <c r="I3919" s="336"/>
      <c r="J3919" s="336"/>
      <c r="K3919" s="336"/>
      <c r="L3919" s="336"/>
      <c r="M3919" s="336"/>
      <c r="N3919" s="336"/>
      <c r="S3919" s="336"/>
      <c r="V3919" s="336"/>
      <c r="W3919" s="336"/>
      <c r="X3919" s="336"/>
      <c r="Y3919" s="336"/>
      <c r="Z3919" s="336"/>
      <c r="AA3919" s="336"/>
      <c r="AB3919" s="336"/>
      <c r="AC3919" s="336"/>
    </row>
    <row r="3920" spans="4:29">
      <c r="D3920" s="336"/>
      <c r="G3920" s="336"/>
      <c r="H3920" s="336"/>
      <c r="I3920" s="336"/>
      <c r="J3920" s="336"/>
      <c r="K3920" s="336"/>
      <c r="L3920" s="336"/>
      <c r="M3920" s="336"/>
      <c r="N3920" s="336"/>
      <c r="S3920" s="336"/>
      <c r="V3920" s="336"/>
      <c r="W3920" s="336"/>
      <c r="X3920" s="336"/>
      <c r="Y3920" s="336"/>
      <c r="Z3920" s="336"/>
      <c r="AA3920" s="336"/>
      <c r="AB3920" s="336"/>
      <c r="AC3920" s="336"/>
    </row>
    <row r="3921" spans="4:29">
      <c r="D3921" s="336"/>
      <c r="G3921" s="336"/>
      <c r="H3921" s="336"/>
      <c r="I3921" s="336"/>
      <c r="J3921" s="336"/>
      <c r="K3921" s="336"/>
      <c r="L3921" s="336"/>
      <c r="M3921" s="336"/>
      <c r="N3921" s="336"/>
      <c r="S3921" s="336"/>
      <c r="V3921" s="336"/>
      <c r="W3921" s="336"/>
      <c r="X3921" s="336"/>
      <c r="Y3921" s="336"/>
      <c r="Z3921" s="336"/>
      <c r="AA3921" s="336"/>
      <c r="AB3921" s="336"/>
      <c r="AC3921" s="336"/>
    </row>
    <row r="3922" spans="4:29">
      <c r="D3922" s="336"/>
      <c r="G3922" s="336"/>
      <c r="H3922" s="336"/>
      <c r="I3922" s="336"/>
      <c r="J3922" s="336"/>
      <c r="K3922" s="336"/>
      <c r="L3922" s="336"/>
      <c r="M3922" s="336"/>
      <c r="N3922" s="336"/>
      <c r="S3922" s="336"/>
      <c r="V3922" s="336"/>
      <c r="W3922" s="336"/>
      <c r="X3922" s="336"/>
      <c r="Y3922" s="336"/>
      <c r="Z3922" s="336"/>
      <c r="AA3922" s="336"/>
      <c r="AB3922" s="336"/>
      <c r="AC3922" s="336"/>
    </row>
    <row r="3923" spans="4:29">
      <c r="D3923" s="336"/>
      <c r="G3923" s="336"/>
      <c r="H3923" s="336"/>
      <c r="I3923" s="336"/>
      <c r="J3923" s="336"/>
      <c r="K3923" s="336"/>
      <c r="L3923" s="336"/>
      <c r="M3923" s="336"/>
      <c r="N3923" s="336"/>
      <c r="S3923" s="336"/>
      <c r="V3923" s="336"/>
      <c r="W3923" s="336"/>
      <c r="X3923" s="336"/>
      <c r="Y3923" s="336"/>
      <c r="Z3923" s="336"/>
      <c r="AA3923" s="336"/>
      <c r="AB3923" s="336"/>
      <c r="AC3923" s="336"/>
    </row>
    <row r="3924" spans="4:29">
      <c r="D3924" s="336"/>
      <c r="G3924" s="336"/>
      <c r="H3924" s="336"/>
      <c r="I3924" s="336"/>
      <c r="J3924" s="336"/>
      <c r="K3924" s="336"/>
      <c r="L3924" s="336"/>
      <c r="M3924" s="336"/>
      <c r="N3924" s="336"/>
      <c r="S3924" s="336"/>
      <c r="V3924" s="336"/>
      <c r="W3924" s="336"/>
      <c r="X3924" s="336"/>
      <c r="Y3924" s="336"/>
      <c r="Z3924" s="336"/>
      <c r="AA3924" s="336"/>
      <c r="AB3924" s="336"/>
      <c r="AC3924" s="336"/>
    </row>
    <row r="3925" spans="4:29">
      <c r="D3925" s="336"/>
      <c r="G3925" s="336"/>
      <c r="H3925" s="336"/>
      <c r="I3925" s="336"/>
      <c r="J3925" s="336"/>
      <c r="K3925" s="336"/>
      <c r="L3925" s="336"/>
      <c r="M3925" s="336"/>
      <c r="N3925" s="336"/>
      <c r="S3925" s="336"/>
      <c r="V3925" s="336"/>
      <c r="W3925" s="336"/>
      <c r="X3925" s="336"/>
      <c r="Y3925" s="336"/>
      <c r="Z3925" s="336"/>
      <c r="AA3925" s="336"/>
      <c r="AB3925" s="336"/>
      <c r="AC3925" s="336"/>
    </row>
    <row r="3926" spans="4:29">
      <c r="D3926" s="336"/>
      <c r="G3926" s="336"/>
      <c r="H3926" s="336"/>
      <c r="I3926" s="336"/>
      <c r="J3926" s="336"/>
      <c r="K3926" s="336"/>
      <c r="L3926" s="336"/>
      <c r="M3926" s="336"/>
      <c r="N3926" s="336"/>
      <c r="S3926" s="336"/>
      <c r="V3926" s="336"/>
      <c r="W3926" s="336"/>
      <c r="X3926" s="336"/>
      <c r="Y3926" s="336"/>
      <c r="Z3926" s="336"/>
      <c r="AA3926" s="336"/>
      <c r="AB3926" s="336"/>
      <c r="AC3926" s="336"/>
    </row>
    <row r="3927" spans="4:29">
      <c r="D3927" s="336"/>
      <c r="G3927" s="336"/>
      <c r="H3927" s="336"/>
      <c r="I3927" s="336"/>
      <c r="J3927" s="336"/>
      <c r="K3927" s="336"/>
      <c r="L3927" s="336"/>
      <c r="M3927" s="336"/>
      <c r="N3927" s="336"/>
      <c r="S3927" s="336"/>
      <c r="V3927" s="336"/>
      <c r="W3927" s="336"/>
      <c r="X3927" s="336"/>
      <c r="Y3927" s="336"/>
      <c r="Z3927" s="336"/>
      <c r="AA3927" s="336"/>
      <c r="AB3927" s="336"/>
      <c r="AC3927" s="336"/>
    </row>
    <row r="3928" spans="4:29">
      <c r="D3928" s="336"/>
      <c r="G3928" s="336"/>
      <c r="H3928" s="336"/>
      <c r="I3928" s="336"/>
      <c r="J3928" s="336"/>
      <c r="K3928" s="336"/>
      <c r="L3928" s="336"/>
      <c r="M3928" s="336"/>
      <c r="N3928" s="336"/>
      <c r="S3928" s="336"/>
      <c r="V3928" s="336"/>
      <c r="W3928" s="336"/>
      <c r="X3928" s="336"/>
      <c r="Y3928" s="336"/>
      <c r="Z3928" s="336"/>
      <c r="AA3928" s="336"/>
      <c r="AB3928" s="336"/>
      <c r="AC3928" s="336"/>
    </row>
    <row r="3929" spans="4:29">
      <c r="D3929" s="336"/>
      <c r="G3929" s="336"/>
      <c r="H3929" s="336"/>
      <c r="I3929" s="336"/>
      <c r="J3929" s="336"/>
      <c r="K3929" s="336"/>
      <c r="L3929" s="336"/>
      <c r="M3929" s="336"/>
      <c r="N3929" s="336"/>
      <c r="S3929" s="336"/>
      <c r="V3929" s="336"/>
      <c r="W3929" s="336"/>
      <c r="X3929" s="336"/>
      <c r="Y3929" s="336"/>
      <c r="Z3929" s="336"/>
      <c r="AA3929" s="336"/>
      <c r="AB3929" s="336"/>
      <c r="AC3929" s="336"/>
    </row>
    <row r="3930" spans="4:29">
      <c r="D3930" s="336"/>
      <c r="G3930" s="336"/>
      <c r="H3930" s="336"/>
      <c r="I3930" s="336"/>
      <c r="J3930" s="336"/>
      <c r="K3930" s="336"/>
      <c r="L3930" s="336"/>
      <c r="M3930" s="336"/>
      <c r="N3930" s="336"/>
      <c r="S3930" s="336"/>
      <c r="V3930" s="336"/>
      <c r="W3930" s="336"/>
      <c r="X3930" s="336"/>
      <c r="Y3930" s="336"/>
      <c r="Z3930" s="336"/>
      <c r="AA3930" s="336"/>
      <c r="AB3930" s="336"/>
      <c r="AC3930" s="336"/>
    </row>
    <row r="3931" spans="4:29">
      <c r="D3931" s="336"/>
      <c r="G3931" s="336"/>
      <c r="H3931" s="336"/>
      <c r="I3931" s="336"/>
      <c r="J3931" s="336"/>
      <c r="K3931" s="336"/>
      <c r="L3931" s="336"/>
      <c r="M3931" s="336"/>
      <c r="N3931" s="336"/>
      <c r="S3931" s="336"/>
      <c r="V3931" s="336"/>
      <c r="W3931" s="336"/>
      <c r="X3931" s="336"/>
      <c r="Y3931" s="336"/>
      <c r="Z3931" s="336"/>
      <c r="AA3931" s="336"/>
      <c r="AB3931" s="336"/>
      <c r="AC3931" s="336"/>
    </row>
    <row r="3932" spans="4:29">
      <c r="D3932" s="336"/>
      <c r="G3932" s="336"/>
      <c r="H3932" s="336"/>
      <c r="I3932" s="336"/>
      <c r="J3932" s="336"/>
      <c r="K3932" s="336"/>
      <c r="L3932" s="336"/>
      <c r="M3932" s="336"/>
      <c r="N3932" s="336"/>
      <c r="S3932" s="336"/>
      <c r="V3932" s="336"/>
      <c r="W3932" s="336"/>
      <c r="X3932" s="336"/>
      <c r="Y3932" s="336"/>
      <c r="Z3932" s="336"/>
      <c r="AA3932" s="336"/>
      <c r="AB3932" s="336"/>
      <c r="AC3932" s="336"/>
    </row>
    <row r="3933" spans="4:29">
      <c r="D3933" s="336"/>
      <c r="G3933" s="336"/>
      <c r="H3933" s="336"/>
      <c r="I3933" s="336"/>
      <c r="J3933" s="336"/>
      <c r="K3933" s="336"/>
      <c r="L3933" s="336"/>
      <c r="M3933" s="336"/>
      <c r="N3933" s="336"/>
      <c r="S3933" s="336"/>
      <c r="V3933" s="336"/>
      <c r="W3933" s="336"/>
      <c r="X3933" s="336"/>
      <c r="Y3933" s="336"/>
      <c r="Z3933" s="336"/>
      <c r="AA3933" s="336"/>
      <c r="AB3933" s="336"/>
      <c r="AC3933" s="336"/>
    </row>
    <row r="3934" spans="4:29">
      <c r="D3934" s="336"/>
      <c r="G3934" s="336"/>
      <c r="H3934" s="336"/>
      <c r="I3934" s="336"/>
      <c r="J3934" s="336"/>
      <c r="K3934" s="336"/>
      <c r="L3934" s="336"/>
      <c r="M3934" s="336"/>
      <c r="N3934" s="336"/>
      <c r="S3934" s="336"/>
      <c r="V3934" s="336"/>
      <c r="W3934" s="336"/>
      <c r="X3934" s="336"/>
      <c r="Y3934" s="336"/>
      <c r="Z3934" s="336"/>
      <c r="AA3934" s="336"/>
      <c r="AB3934" s="336"/>
      <c r="AC3934" s="336"/>
    </row>
    <row r="3935" spans="4:29">
      <c r="D3935" s="336"/>
      <c r="G3935" s="336"/>
      <c r="H3935" s="336"/>
      <c r="I3935" s="336"/>
      <c r="J3935" s="336"/>
      <c r="K3935" s="336"/>
      <c r="L3935" s="336"/>
      <c r="M3935" s="336"/>
      <c r="N3935" s="336"/>
      <c r="S3935" s="336"/>
      <c r="V3935" s="336"/>
      <c r="W3935" s="336"/>
      <c r="X3935" s="336"/>
      <c r="Y3935" s="336"/>
      <c r="Z3935" s="336"/>
      <c r="AA3935" s="336"/>
      <c r="AB3935" s="336"/>
      <c r="AC3935" s="336"/>
    </row>
    <row r="3936" spans="4:29">
      <c r="D3936" s="336"/>
      <c r="G3936" s="336"/>
      <c r="H3936" s="336"/>
      <c r="I3936" s="336"/>
      <c r="J3936" s="336"/>
      <c r="K3936" s="336"/>
      <c r="L3936" s="336"/>
      <c r="M3936" s="336"/>
      <c r="N3936" s="336"/>
      <c r="S3936" s="336"/>
      <c r="V3936" s="336"/>
      <c r="W3936" s="336"/>
      <c r="X3936" s="336"/>
      <c r="Y3936" s="336"/>
      <c r="Z3936" s="336"/>
      <c r="AA3936" s="336"/>
      <c r="AB3936" s="336"/>
      <c r="AC3936" s="336"/>
    </row>
    <row r="3937" spans="4:29">
      <c r="D3937" s="336"/>
      <c r="G3937" s="336"/>
      <c r="H3937" s="336"/>
      <c r="I3937" s="336"/>
      <c r="J3937" s="336"/>
      <c r="K3937" s="336"/>
      <c r="L3937" s="336"/>
      <c r="M3937" s="336"/>
      <c r="N3937" s="336"/>
      <c r="S3937" s="336"/>
      <c r="V3937" s="336"/>
      <c r="W3937" s="336"/>
      <c r="X3937" s="336"/>
      <c r="Y3937" s="336"/>
      <c r="Z3937" s="336"/>
      <c r="AA3937" s="336"/>
      <c r="AB3937" s="336"/>
      <c r="AC3937" s="336"/>
    </row>
    <row r="3938" spans="4:29">
      <c r="D3938" s="336"/>
      <c r="G3938" s="336"/>
      <c r="H3938" s="336"/>
      <c r="I3938" s="336"/>
      <c r="J3938" s="336"/>
      <c r="K3938" s="336"/>
      <c r="L3938" s="336"/>
      <c r="M3938" s="336"/>
      <c r="N3938" s="336"/>
      <c r="S3938" s="336"/>
      <c r="V3938" s="336"/>
      <c r="W3938" s="336"/>
      <c r="X3938" s="336"/>
      <c r="Y3938" s="336"/>
      <c r="Z3938" s="336"/>
      <c r="AA3938" s="336"/>
      <c r="AB3938" s="336"/>
      <c r="AC3938" s="336"/>
    </row>
    <row r="3939" spans="4:29">
      <c r="D3939" s="336"/>
      <c r="G3939" s="336"/>
      <c r="H3939" s="336"/>
      <c r="I3939" s="336"/>
      <c r="J3939" s="336"/>
      <c r="K3939" s="336"/>
      <c r="L3939" s="336"/>
      <c r="M3939" s="336"/>
      <c r="N3939" s="336"/>
      <c r="S3939" s="336"/>
      <c r="V3939" s="336"/>
      <c r="W3939" s="336"/>
      <c r="X3939" s="336"/>
      <c r="Y3939" s="336"/>
      <c r="Z3939" s="336"/>
      <c r="AA3939" s="336"/>
      <c r="AB3939" s="336"/>
      <c r="AC3939" s="336"/>
    </row>
    <row r="3940" spans="4:29">
      <c r="D3940" s="336"/>
      <c r="G3940" s="336"/>
      <c r="H3940" s="336"/>
      <c r="I3940" s="336"/>
      <c r="J3940" s="336"/>
      <c r="K3940" s="336"/>
      <c r="L3940" s="336"/>
      <c r="M3940" s="336"/>
      <c r="N3940" s="336"/>
      <c r="S3940" s="336"/>
      <c r="V3940" s="336"/>
      <c r="W3940" s="336"/>
      <c r="X3940" s="336"/>
      <c r="Y3940" s="336"/>
      <c r="Z3940" s="336"/>
      <c r="AA3940" s="336"/>
      <c r="AB3940" s="336"/>
      <c r="AC3940" s="336"/>
    </row>
    <row r="3941" spans="4:29">
      <c r="D3941" s="336"/>
      <c r="G3941" s="336"/>
      <c r="H3941" s="336"/>
      <c r="I3941" s="336"/>
      <c r="J3941" s="336"/>
      <c r="K3941" s="336"/>
      <c r="L3941" s="336"/>
      <c r="M3941" s="336"/>
      <c r="N3941" s="336"/>
      <c r="S3941" s="336"/>
      <c r="V3941" s="336"/>
      <c r="W3941" s="336"/>
      <c r="X3941" s="336"/>
      <c r="Y3941" s="336"/>
      <c r="Z3941" s="336"/>
      <c r="AA3941" s="336"/>
      <c r="AB3941" s="336"/>
      <c r="AC3941" s="336"/>
    </row>
    <row r="3942" spans="4:29">
      <c r="D3942" s="336"/>
      <c r="G3942" s="336"/>
      <c r="H3942" s="336"/>
      <c r="I3942" s="336"/>
      <c r="J3942" s="336"/>
      <c r="K3942" s="336"/>
      <c r="L3942" s="336"/>
      <c r="M3942" s="336"/>
      <c r="N3942" s="336"/>
      <c r="S3942" s="336"/>
      <c r="V3942" s="336"/>
      <c r="W3942" s="336"/>
      <c r="X3942" s="336"/>
      <c r="Y3942" s="336"/>
      <c r="Z3942" s="336"/>
      <c r="AA3942" s="336"/>
      <c r="AB3942" s="336"/>
      <c r="AC3942" s="336"/>
    </row>
    <row r="3943" spans="4:29">
      <c r="D3943" s="336"/>
      <c r="G3943" s="336"/>
      <c r="H3943" s="336"/>
      <c r="I3943" s="336"/>
      <c r="J3943" s="336"/>
      <c r="K3943" s="336"/>
      <c r="L3943" s="336"/>
      <c r="M3943" s="336"/>
      <c r="N3943" s="336"/>
      <c r="S3943" s="336"/>
      <c r="V3943" s="336"/>
      <c r="W3943" s="336"/>
      <c r="X3943" s="336"/>
      <c r="Y3943" s="336"/>
      <c r="Z3943" s="336"/>
      <c r="AA3943" s="336"/>
      <c r="AB3943" s="336"/>
      <c r="AC3943" s="336"/>
    </row>
    <row r="3944" spans="4:29">
      <c r="D3944" s="336"/>
      <c r="G3944" s="336"/>
      <c r="H3944" s="336"/>
      <c r="I3944" s="336"/>
      <c r="J3944" s="336"/>
      <c r="K3944" s="336"/>
      <c r="L3944" s="336"/>
      <c r="M3944" s="336"/>
      <c r="N3944" s="336"/>
      <c r="S3944" s="336"/>
      <c r="V3944" s="336"/>
      <c r="W3944" s="336"/>
      <c r="X3944" s="336"/>
      <c r="Y3944" s="336"/>
      <c r="Z3944" s="336"/>
      <c r="AA3944" s="336"/>
      <c r="AB3944" s="336"/>
      <c r="AC3944" s="336"/>
    </row>
    <row r="3945" spans="4:29">
      <c r="D3945" s="336"/>
      <c r="G3945" s="336"/>
      <c r="H3945" s="336"/>
      <c r="I3945" s="336"/>
      <c r="J3945" s="336"/>
      <c r="K3945" s="336"/>
      <c r="L3945" s="336"/>
      <c r="M3945" s="336"/>
      <c r="N3945" s="336"/>
      <c r="S3945" s="336"/>
      <c r="V3945" s="336"/>
      <c r="W3945" s="336"/>
      <c r="X3945" s="336"/>
      <c r="Y3945" s="336"/>
      <c r="Z3945" s="336"/>
      <c r="AA3945" s="336"/>
      <c r="AB3945" s="336"/>
      <c r="AC3945" s="336"/>
    </row>
    <row r="3946" spans="4:29">
      <c r="D3946" s="336"/>
      <c r="G3946" s="336"/>
      <c r="H3946" s="336"/>
      <c r="I3946" s="336"/>
      <c r="J3946" s="336"/>
      <c r="K3946" s="336"/>
      <c r="L3946" s="336"/>
      <c r="M3946" s="336"/>
      <c r="N3946" s="336"/>
      <c r="S3946" s="336"/>
      <c r="V3946" s="336"/>
      <c r="W3946" s="336"/>
      <c r="X3946" s="336"/>
      <c r="Y3946" s="336"/>
      <c r="Z3946" s="336"/>
      <c r="AA3946" s="336"/>
      <c r="AB3946" s="336"/>
      <c r="AC3946" s="336"/>
    </row>
    <row r="3947" spans="4:29">
      <c r="D3947" s="336"/>
      <c r="G3947" s="336"/>
      <c r="H3947" s="336"/>
      <c r="I3947" s="336"/>
      <c r="J3947" s="336"/>
      <c r="K3947" s="336"/>
      <c r="L3947" s="336"/>
      <c r="M3947" s="336"/>
      <c r="N3947" s="336"/>
      <c r="S3947" s="336"/>
      <c r="V3947" s="336"/>
      <c r="W3947" s="336"/>
      <c r="X3947" s="336"/>
      <c r="Y3947" s="336"/>
      <c r="Z3947" s="336"/>
      <c r="AA3947" s="336"/>
      <c r="AB3947" s="336"/>
      <c r="AC3947" s="336"/>
    </row>
    <row r="3948" spans="4:29">
      <c r="D3948" s="336"/>
      <c r="G3948" s="336"/>
      <c r="H3948" s="336"/>
      <c r="I3948" s="336"/>
      <c r="J3948" s="336"/>
      <c r="K3948" s="336"/>
      <c r="L3948" s="336"/>
      <c r="M3948" s="336"/>
      <c r="N3948" s="336"/>
      <c r="S3948" s="336"/>
      <c r="V3948" s="336"/>
      <c r="W3948" s="336"/>
      <c r="X3948" s="336"/>
      <c r="Y3948" s="336"/>
      <c r="Z3948" s="336"/>
      <c r="AA3948" s="336"/>
      <c r="AB3948" s="336"/>
      <c r="AC3948" s="336"/>
    </row>
    <row r="3949" spans="4:29">
      <c r="D3949" s="336"/>
      <c r="G3949" s="336"/>
      <c r="H3949" s="336"/>
      <c r="I3949" s="336"/>
      <c r="J3949" s="336"/>
      <c r="K3949" s="336"/>
      <c r="L3949" s="336"/>
      <c r="M3949" s="336"/>
      <c r="N3949" s="336"/>
      <c r="S3949" s="336"/>
      <c r="V3949" s="336"/>
      <c r="W3949" s="336"/>
      <c r="X3949" s="336"/>
      <c r="Y3949" s="336"/>
      <c r="Z3949" s="336"/>
      <c r="AA3949" s="336"/>
      <c r="AB3949" s="336"/>
      <c r="AC3949" s="336"/>
    </row>
    <row r="3950" spans="4:29">
      <c r="D3950" s="336"/>
      <c r="G3950" s="336"/>
      <c r="H3950" s="336"/>
      <c r="I3950" s="336"/>
      <c r="J3950" s="336"/>
      <c r="K3950" s="336"/>
      <c r="L3950" s="336"/>
      <c r="M3950" s="336"/>
      <c r="N3950" s="336"/>
      <c r="S3950" s="336"/>
      <c r="V3950" s="336"/>
      <c r="W3950" s="336"/>
      <c r="X3950" s="336"/>
      <c r="Y3950" s="336"/>
      <c r="Z3950" s="336"/>
      <c r="AA3950" s="336"/>
      <c r="AB3950" s="336"/>
      <c r="AC3950" s="336"/>
    </row>
    <row r="3951" spans="4:29">
      <c r="D3951" s="336"/>
      <c r="G3951" s="336"/>
      <c r="H3951" s="336"/>
      <c r="I3951" s="336"/>
      <c r="J3951" s="336"/>
      <c r="K3951" s="336"/>
      <c r="L3951" s="336"/>
      <c r="M3951" s="336"/>
      <c r="N3951" s="336"/>
      <c r="S3951" s="336"/>
      <c r="V3951" s="336"/>
      <c r="W3951" s="336"/>
      <c r="X3951" s="336"/>
      <c r="Y3951" s="336"/>
      <c r="Z3951" s="336"/>
      <c r="AA3951" s="336"/>
      <c r="AB3951" s="336"/>
      <c r="AC3951" s="336"/>
    </row>
    <row r="3952" spans="4:29">
      <c r="D3952" s="336"/>
      <c r="G3952" s="336"/>
      <c r="H3952" s="336"/>
      <c r="I3952" s="336"/>
      <c r="J3952" s="336"/>
      <c r="K3952" s="336"/>
      <c r="L3952" s="336"/>
      <c r="M3952" s="336"/>
      <c r="N3952" s="336"/>
      <c r="S3952" s="336"/>
      <c r="V3952" s="336"/>
      <c r="W3952" s="336"/>
      <c r="X3952" s="336"/>
      <c r="Y3952" s="336"/>
      <c r="Z3952" s="336"/>
      <c r="AA3952" s="336"/>
      <c r="AB3952" s="336"/>
      <c r="AC3952" s="336"/>
    </row>
    <row r="3953" spans="4:29">
      <c r="D3953" s="336"/>
      <c r="G3953" s="336"/>
      <c r="H3953" s="336"/>
      <c r="I3953" s="336"/>
      <c r="J3953" s="336"/>
      <c r="K3953" s="336"/>
      <c r="L3953" s="336"/>
      <c r="M3953" s="336"/>
      <c r="N3953" s="336"/>
      <c r="S3953" s="336"/>
      <c r="V3953" s="336"/>
      <c r="W3953" s="336"/>
      <c r="X3953" s="336"/>
      <c r="Y3953" s="336"/>
      <c r="Z3953" s="336"/>
      <c r="AA3953" s="336"/>
      <c r="AB3953" s="336"/>
      <c r="AC3953" s="336"/>
    </row>
    <row r="3954" spans="4:29">
      <c r="D3954" s="336"/>
      <c r="G3954" s="336"/>
      <c r="H3954" s="336"/>
      <c r="I3954" s="336"/>
      <c r="J3954" s="336"/>
      <c r="K3954" s="336"/>
      <c r="L3954" s="336"/>
      <c r="M3954" s="336"/>
      <c r="N3954" s="336"/>
      <c r="S3954" s="336"/>
      <c r="V3954" s="336"/>
      <c r="W3954" s="336"/>
      <c r="X3954" s="336"/>
      <c r="Y3954" s="336"/>
      <c r="Z3954" s="336"/>
      <c r="AA3954" s="336"/>
      <c r="AB3954" s="336"/>
      <c r="AC3954" s="336"/>
    </row>
    <row r="3955" spans="4:29">
      <c r="D3955" s="336"/>
      <c r="G3955" s="336"/>
      <c r="H3955" s="336"/>
      <c r="I3955" s="336"/>
      <c r="J3955" s="336"/>
      <c r="K3955" s="336"/>
      <c r="L3955" s="336"/>
      <c r="M3955" s="336"/>
      <c r="N3955" s="336"/>
      <c r="S3955" s="336"/>
      <c r="V3955" s="336"/>
      <c r="W3955" s="336"/>
      <c r="X3955" s="336"/>
      <c r="Y3955" s="336"/>
      <c r="Z3955" s="336"/>
      <c r="AA3955" s="336"/>
      <c r="AB3955" s="336"/>
      <c r="AC3955" s="336"/>
    </row>
    <row r="3956" spans="4:29">
      <c r="D3956" s="336"/>
      <c r="G3956" s="336"/>
      <c r="H3956" s="336"/>
      <c r="I3956" s="336"/>
      <c r="J3956" s="336"/>
      <c r="K3956" s="336"/>
      <c r="L3956" s="336"/>
      <c r="M3956" s="336"/>
      <c r="N3956" s="336"/>
      <c r="S3956" s="336"/>
      <c r="V3956" s="336"/>
      <c r="W3956" s="336"/>
      <c r="X3956" s="336"/>
      <c r="Y3956" s="336"/>
      <c r="Z3956" s="336"/>
      <c r="AA3956" s="336"/>
      <c r="AB3956" s="336"/>
      <c r="AC3956" s="336"/>
    </row>
    <row r="3957" spans="4:29">
      <c r="D3957" s="336"/>
      <c r="G3957" s="336"/>
      <c r="H3957" s="336"/>
      <c r="I3957" s="336"/>
      <c r="J3957" s="336"/>
      <c r="K3957" s="336"/>
      <c r="L3957" s="336"/>
      <c r="M3957" s="336"/>
      <c r="N3957" s="336"/>
      <c r="S3957" s="336"/>
      <c r="V3957" s="336"/>
      <c r="W3957" s="336"/>
      <c r="X3957" s="336"/>
      <c r="Y3957" s="336"/>
      <c r="Z3957" s="336"/>
      <c r="AA3957" s="336"/>
      <c r="AB3957" s="336"/>
      <c r="AC3957" s="336"/>
    </row>
    <row r="3958" spans="4:29">
      <c r="D3958" s="336"/>
      <c r="G3958" s="336"/>
      <c r="H3958" s="336"/>
      <c r="I3958" s="336"/>
      <c r="J3958" s="336"/>
      <c r="K3958" s="336"/>
      <c r="L3958" s="336"/>
      <c r="M3958" s="336"/>
      <c r="N3958" s="336"/>
      <c r="S3958" s="336"/>
      <c r="V3958" s="336"/>
      <c r="W3958" s="336"/>
      <c r="X3958" s="336"/>
      <c r="Y3958" s="336"/>
      <c r="Z3958" s="336"/>
      <c r="AA3958" s="336"/>
      <c r="AB3958" s="336"/>
      <c r="AC3958" s="336"/>
    </row>
    <row r="3959" spans="4:29">
      <c r="D3959" s="336"/>
      <c r="G3959" s="336"/>
      <c r="H3959" s="336"/>
      <c r="I3959" s="336"/>
      <c r="J3959" s="336"/>
      <c r="K3959" s="336"/>
      <c r="L3959" s="336"/>
      <c r="M3959" s="336"/>
      <c r="N3959" s="336"/>
      <c r="S3959" s="336"/>
      <c r="V3959" s="336"/>
      <c r="W3959" s="336"/>
      <c r="X3959" s="336"/>
      <c r="Y3959" s="336"/>
      <c r="Z3959" s="336"/>
      <c r="AA3959" s="336"/>
      <c r="AB3959" s="336"/>
      <c r="AC3959" s="336"/>
    </row>
    <row r="3960" spans="4:29">
      <c r="D3960" s="336"/>
      <c r="G3960" s="336"/>
      <c r="H3960" s="336"/>
      <c r="I3960" s="336"/>
      <c r="J3960" s="336"/>
      <c r="K3960" s="336"/>
      <c r="L3960" s="336"/>
      <c r="M3960" s="336"/>
      <c r="N3960" s="336"/>
      <c r="S3960" s="336"/>
      <c r="V3960" s="336"/>
      <c r="W3960" s="336"/>
      <c r="X3960" s="336"/>
      <c r="Y3960" s="336"/>
      <c r="Z3960" s="336"/>
      <c r="AA3960" s="336"/>
      <c r="AB3960" s="336"/>
      <c r="AC3960" s="336"/>
    </row>
    <row r="3961" spans="4:29">
      <c r="D3961" s="336"/>
      <c r="G3961" s="336"/>
      <c r="H3961" s="336"/>
      <c r="I3961" s="336"/>
      <c r="J3961" s="336"/>
      <c r="K3961" s="336"/>
      <c r="L3961" s="336"/>
      <c r="M3961" s="336"/>
      <c r="N3961" s="336"/>
      <c r="S3961" s="336"/>
      <c r="V3961" s="336"/>
      <c r="W3961" s="336"/>
      <c r="X3961" s="336"/>
      <c r="Y3961" s="336"/>
      <c r="Z3961" s="336"/>
      <c r="AA3961" s="336"/>
      <c r="AB3961" s="336"/>
      <c r="AC3961" s="336"/>
    </row>
    <row r="3962" spans="4:29">
      <c r="D3962" s="336"/>
      <c r="G3962" s="336"/>
      <c r="H3962" s="336"/>
      <c r="I3962" s="336"/>
      <c r="J3962" s="336"/>
      <c r="K3962" s="336"/>
      <c r="L3962" s="336"/>
      <c r="M3962" s="336"/>
      <c r="N3962" s="336"/>
      <c r="S3962" s="336"/>
      <c r="V3962" s="336"/>
      <c r="W3962" s="336"/>
      <c r="X3962" s="336"/>
      <c r="Y3962" s="336"/>
      <c r="Z3962" s="336"/>
      <c r="AA3962" s="336"/>
      <c r="AB3962" s="336"/>
      <c r="AC3962" s="336"/>
    </row>
    <row r="3963" spans="4:29">
      <c r="D3963" s="336"/>
      <c r="G3963" s="336"/>
      <c r="H3963" s="336"/>
      <c r="I3963" s="336"/>
      <c r="J3963" s="336"/>
      <c r="K3963" s="336"/>
      <c r="L3963" s="336"/>
      <c r="M3963" s="336"/>
      <c r="N3963" s="336"/>
      <c r="S3963" s="336"/>
      <c r="V3963" s="336"/>
      <c r="W3963" s="336"/>
      <c r="X3963" s="336"/>
      <c r="Y3963" s="336"/>
      <c r="Z3963" s="336"/>
      <c r="AA3963" s="336"/>
      <c r="AB3963" s="336"/>
      <c r="AC3963" s="336"/>
    </row>
    <row r="3964" spans="4:29">
      <c r="D3964" s="336"/>
      <c r="G3964" s="336"/>
      <c r="H3964" s="336"/>
      <c r="I3964" s="336"/>
      <c r="J3964" s="336"/>
      <c r="K3964" s="336"/>
      <c r="L3964" s="336"/>
      <c r="M3964" s="336"/>
      <c r="N3964" s="336"/>
      <c r="S3964" s="336"/>
      <c r="V3964" s="336"/>
      <c r="W3964" s="336"/>
      <c r="X3964" s="336"/>
      <c r="Y3964" s="336"/>
      <c r="Z3964" s="336"/>
      <c r="AA3964" s="336"/>
      <c r="AB3964" s="336"/>
      <c r="AC3964" s="336"/>
    </row>
    <row r="3965" spans="4:29">
      <c r="D3965" s="336"/>
      <c r="G3965" s="336"/>
      <c r="H3965" s="336"/>
      <c r="I3965" s="336"/>
      <c r="J3965" s="336"/>
      <c r="K3965" s="336"/>
      <c r="L3965" s="336"/>
      <c r="M3965" s="336"/>
      <c r="N3965" s="336"/>
      <c r="S3965" s="336"/>
      <c r="V3965" s="336"/>
      <c r="W3965" s="336"/>
      <c r="X3965" s="336"/>
      <c r="Y3965" s="336"/>
      <c r="Z3965" s="336"/>
      <c r="AA3965" s="336"/>
      <c r="AB3965" s="336"/>
      <c r="AC3965" s="336"/>
    </row>
    <row r="3966" spans="4:29">
      <c r="D3966" s="336"/>
      <c r="G3966" s="336"/>
      <c r="H3966" s="336"/>
      <c r="I3966" s="336"/>
      <c r="J3966" s="336"/>
      <c r="K3966" s="336"/>
      <c r="L3966" s="336"/>
      <c r="M3966" s="336"/>
      <c r="N3966" s="336"/>
      <c r="S3966" s="336"/>
      <c r="V3966" s="336"/>
      <c r="W3966" s="336"/>
      <c r="X3966" s="336"/>
      <c r="Y3966" s="336"/>
      <c r="Z3966" s="336"/>
      <c r="AA3966" s="336"/>
      <c r="AB3966" s="336"/>
      <c r="AC3966" s="336"/>
    </row>
    <row r="3967" spans="4:29">
      <c r="D3967" s="336"/>
      <c r="G3967" s="336"/>
      <c r="H3967" s="336"/>
      <c r="I3967" s="336"/>
      <c r="J3967" s="336"/>
      <c r="K3967" s="336"/>
      <c r="L3967" s="336"/>
      <c r="M3967" s="336"/>
      <c r="N3967" s="336"/>
      <c r="S3967" s="336"/>
      <c r="V3967" s="336"/>
      <c r="W3967" s="336"/>
      <c r="X3967" s="336"/>
      <c r="Y3967" s="336"/>
      <c r="Z3967" s="336"/>
      <c r="AA3967" s="336"/>
      <c r="AB3967" s="336"/>
      <c r="AC3967" s="336"/>
    </row>
    <row r="3968" spans="4:29">
      <c r="D3968" s="336"/>
      <c r="G3968" s="336"/>
      <c r="H3968" s="336"/>
      <c r="I3968" s="336"/>
      <c r="J3968" s="336"/>
      <c r="K3968" s="336"/>
      <c r="L3968" s="336"/>
      <c r="M3968" s="336"/>
      <c r="N3968" s="336"/>
      <c r="S3968" s="336"/>
      <c r="V3968" s="336"/>
      <c r="W3968" s="336"/>
      <c r="X3968" s="336"/>
      <c r="Y3968" s="336"/>
      <c r="Z3968" s="336"/>
      <c r="AA3968" s="336"/>
      <c r="AB3968" s="336"/>
      <c r="AC3968" s="336"/>
    </row>
    <row r="3969" spans="4:29">
      <c r="D3969" s="336"/>
      <c r="G3969" s="336"/>
      <c r="H3969" s="336"/>
      <c r="I3969" s="336"/>
      <c r="J3969" s="336"/>
      <c r="K3969" s="336"/>
      <c r="L3969" s="336"/>
      <c r="M3969" s="336"/>
      <c r="N3969" s="336"/>
      <c r="S3969" s="336"/>
      <c r="V3969" s="336"/>
      <c r="W3969" s="336"/>
      <c r="X3969" s="336"/>
      <c r="Y3969" s="336"/>
      <c r="Z3969" s="336"/>
      <c r="AA3969" s="336"/>
      <c r="AB3969" s="336"/>
      <c r="AC3969" s="336"/>
    </row>
    <row r="3970" spans="4:29">
      <c r="D3970" s="336"/>
      <c r="G3970" s="336"/>
      <c r="H3970" s="336"/>
      <c r="I3970" s="336"/>
      <c r="J3970" s="336"/>
      <c r="K3970" s="336"/>
      <c r="L3970" s="336"/>
      <c r="M3970" s="336"/>
      <c r="N3970" s="336"/>
      <c r="S3970" s="336"/>
      <c r="V3970" s="336"/>
      <c r="W3970" s="336"/>
      <c r="X3970" s="336"/>
      <c r="Y3970" s="336"/>
      <c r="Z3970" s="336"/>
      <c r="AA3970" s="336"/>
      <c r="AB3970" s="336"/>
      <c r="AC3970" s="336"/>
    </row>
    <row r="3971" spans="4:29">
      <c r="D3971" s="336"/>
      <c r="G3971" s="336"/>
      <c r="H3971" s="336"/>
      <c r="I3971" s="336"/>
      <c r="J3971" s="336"/>
      <c r="K3971" s="336"/>
      <c r="L3971" s="336"/>
      <c r="M3971" s="336"/>
      <c r="N3971" s="336"/>
      <c r="S3971" s="336"/>
      <c r="V3971" s="336"/>
      <c r="W3971" s="336"/>
      <c r="X3971" s="336"/>
      <c r="Y3971" s="336"/>
      <c r="Z3971" s="336"/>
      <c r="AA3971" s="336"/>
      <c r="AB3971" s="336"/>
      <c r="AC3971" s="336"/>
    </row>
    <row r="3972" spans="4:29">
      <c r="D3972" s="336"/>
      <c r="G3972" s="336"/>
      <c r="H3972" s="336"/>
      <c r="I3972" s="336"/>
      <c r="J3972" s="336"/>
      <c r="K3972" s="336"/>
      <c r="L3972" s="336"/>
      <c r="M3972" s="336"/>
      <c r="N3972" s="336"/>
      <c r="S3972" s="336"/>
      <c r="V3972" s="336"/>
      <c r="W3972" s="336"/>
      <c r="X3972" s="336"/>
      <c r="Y3972" s="336"/>
      <c r="Z3972" s="336"/>
      <c r="AA3972" s="336"/>
      <c r="AB3972" s="336"/>
      <c r="AC3972" s="336"/>
    </row>
    <row r="3973" spans="4:29">
      <c r="D3973" s="336"/>
      <c r="G3973" s="336"/>
      <c r="H3973" s="336"/>
      <c r="I3973" s="336"/>
      <c r="J3973" s="336"/>
      <c r="K3973" s="336"/>
      <c r="L3973" s="336"/>
      <c r="M3973" s="336"/>
      <c r="N3973" s="336"/>
      <c r="S3973" s="336"/>
      <c r="V3973" s="336"/>
      <c r="W3973" s="336"/>
      <c r="X3973" s="336"/>
      <c r="Y3973" s="336"/>
      <c r="Z3973" s="336"/>
      <c r="AA3973" s="336"/>
      <c r="AB3973" s="336"/>
      <c r="AC3973" s="336"/>
    </row>
    <row r="3974" spans="4:29">
      <c r="D3974" s="336"/>
      <c r="G3974" s="336"/>
      <c r="H3974" s="336"/>
      <c r="I3974" s="336"/>
      <c r="J3974" s="336"/>
      <c r="K3974" s="336"/>
      <c r="L3974" s="336"/>
      <c r="M3974" s="336"/>
      <c r="N3974" s="336"/>
      <c r="S3974" s="336"/>
      <c r="V3974" s="336"/>
      <c r="W3974" s="336"/>
      <c r="X3974" s="336"/>
      <c r="Y3974" s="336"/>
      <c r="Z3974" s="336"/>
      <c r="AA3974" s="336"/>
      <c r="AB3974" s="336"/>
      <c r="AC3974" s="336"/>
    </row>
    <row r="3975" spans="4:29">
      <c r="D3975" s="336"/>
      <c r="G3975" s="336"/>
      <c r="H3975" s="336"/>
      <c r="I3975" s="336"/>
      <c r="J3975" s="336"/>
      <c r="K3975" s="336"/>
      <c r="L3975" s="336"/>
      <c r="M3975" s="336"/>
      <c r="N3975" s="336"/>
      <c r="S3975" s="336"/>
      <c r="V3975" s="336"/>
      <c r="W3975" s="336"/>
      <c r="X3975" s="336"/>
      <c r="Y3975" s="336"/>
      <c r="Z3975" s="336"/>
      <c r="AA3975" s="336"/>
      <c r="AB3975" s="336"/>
      <c r="AC3975" s="336"/>
    </row>
    <row r="3976" spans="4:29">
      <c r="D3976" s="336"/>
      <c r="G3976" s="336"/>
      <c r="H3976" s="336"/>
      <c r="I3976" s="336"/>
      <c r="J3976" s="336"/>
      <c r="K3976" s="336"/>
      <c r="L3976" s="336"/>
      <c r="M3976" s="336"/>
      <c r="N3976" s="336"/>
      <c r="S3976" s="336"/>
      <c r="V3976" s="336"/>
      <c r="W3976" s="336"/>
      <c r="X3976" s="336"/>
      <c r="Y3976" s="336"/>
      <c r="Z3976" s="336"/>
      <c r="AA3976" s="336"/>
      <c r="AB3976" s="336"/>
      <c r="AC3976" s="336"/>
    </row>
    <row r="3977" spans="4:29">
      <c r="D3977" s="336"/>
      <c r="G3977" s="336"/>
      <c r="H3977" s="336"/>
      <c r="I3977" s="336"/>
      <c r="J3977" s="336"/>
      <c r="K3977" s="336"/>
      <c r="L3977" s="336"/>
      <c r="M3977" s="336"/>
      <c r="N3977" s="336"/>
      <c r="S3977" s="336"/>
      <c r="V3977" s="336"/>
      <c r="W3977" s="336"/>
      <c r="X3977" s="336"/>
      <c r="Y3977" s="336"/>
      <c r="Z3977" s="336"/>
      <c r="AA3977" s="336"/>
      <c r="AB3977" s="336"/>
      <c r="AC3977" s="336"/>
    </row>
    <row r="3978" spans="4:29">
      <c r="D3978" s="336"/>
      <c r="G3978" s="336"/>
      <c r="H3978" s="336"/>
      <c r="I3978" s="336"/>
      <c r="J3978" s="336"/>
      <c r="K3978" s="336"/>
      <c r="L3978" s="336"/>
      <c r="M3978" s="336"/>
      <c r="N3978" s="336"/>
      <c r="S3978" s="336"/>
      <c r="V3978" s="336"/>
      <c r="W3978" s="336"/>
      <c r="X3978" s="336"/>
      <c r="Y3978" s="336"/>
      <c r="Z3978" s="336"/>
      <c r="AA3978" s="336"/>
      <c r="AB3978" s="336"/>
      <c r="AC3978" s="336"/>
    </row>
    <row r="3979" spans="4:29">
      <c r="D3979" s="336"/>
      <c r="G3979" s="336"/>
      <c r="H3979" s="336"/>
      <c r="I3979" s="336"/>
      <c r="J3979" s="336"/>
      <c r="K3979" s="336"/>
      <c r="L3979" s="336"/>
      <c r="M3979" s="336"/>
      <c r="N3979" s="336"/>
      <c r="S3979" s="336"/>
      <c r="V3979" s="336"/>
      <c r="W3979" s="336"/>
      <c r="X3979" s="336"/>
      <c r="Y3979" s="336"/>
      <c r="Z3979" s="336"/>
      <c r="AA3979" s="336"/>
      <c r="AB3979" s="336"/>
      <c r="AC3979" s="336"/>
    </row>
    <row r="3980" spans="4:29">
      <c r="D3980" s="336"/>
      <c r="G3980" s="336"/>
      <c r="H3980" s="336"/>
      <c r="I3980" s="336"/>
      <c r="J3980" s="336"/>
      <c r="K3980" s="336"/>
      <c r="L3980" s="336"/>
      <c r="M3980" s="336"/>
      <c r="N3980" s="336"/>
      <c r="S3980" s="336"/>
      <c r="V3980" s="336"/>
      <c r="W3980" s="336"/>
      <c r="X3980" s="336"/>
      <c r="Y3980" s="336"/>
      <c r="Z3980" s="336"/>
      <c r="AA3980" s="336"/>
      <c r="AB3980" s="336"/>
      <c r="AC3980" s="336"/>
    </row>
    <row r="3981" spans="4:29">
      <c r="D3981" s="336"/>
      <c r="G3981" s="336"/>
      <c r="H3981" s="336"/>
      <c r="I3981" s="336"/>
      <c r="J3981" s="336"/>
      <c r="K3981" s="336"/>
      <c r="L3981" s="336"/>
      <c r="M3981" s="336"/>
      <c r="N3981" s="336"/>
      <c r="S3981" s="336"/>
      <c r="V3981" s="336"/>
      <c r="W3981" s="336"/>
      <c r="X3981" s="336"/>
      <c r="Y3981" s="336"/>
      <c r="Z3981" s="336"/>
      <c r="AA3981" s="336"/>
      <c r="AB3981" s="336"/>
      <c r="AC3981" s="336"/>
    </row>
    <row r="3982" spans="4:29">
      <c r="D3982" s="336"/>
      <c r="G3982" s="336"/>
      <c r="H3982" s="336"/>
      <c r="I3982" s="336"/>
      <c r="J3982" s="336"/>
      <c r="K3982" s="336"/>
      <c r="L3982" s="336"/>
      <c r="M3982" s="336"/>
      <c r="N3982" s="336"/>
      <c r="S3982" s="336"/>
      <c r="V3982" s="336"/>
      <c r="W3982" s="336"/>
      <c r="X3982" s="336"/>
      <c r="Y3982" s="336"/>
      <c r="Z3982" s="336"/>
      <c r="AA3982" s="336"/>
      <c r="AB3982" s="336"/>
      <c r="AC3982" s="336"/>
    </row>
    <row r="3983" spans="4:29">
      <c r="D3983" s="336"/>
      <c r="G3983" s="336"/>
      <c r="H3983" s="336"/>
      <c r="I3983" s="336"/>
      <c r="J3983" s="336"/>
      <c r="K3983" s="336"/>
      <c r="L3983" s="336"/>
      <c r="M3983" s="336"/>
      <c r="N3983" s="336"/>
      <c r="S3983" s="336"/>
      <c r="V3983" s="336"/>
      <c r="W3983" s="336"/>
      <c r="X3983" s="336"/>
      <c r="Y3983" s="336"/>
      <c r="Z3983" s="336"/>
      <c r="AA3983" s="336"/>
      <c r="AB3983" s="336"/>
      <c r="AC3983" s="336"/>
    </row>
    <row r="3984" spans="4:29">
      <c r="D3984" s="336"/>
      <c r="G3984" s="336"/>
      <c r="H3984" s="336"/>
      <c r="I3984" s="336"/>
      <c r="J3984" s="336"/>
      <c r="K3984" s="336"/>
      <c r="L3984" s="336"/>
      <c r="M3984" s="336"/>
      <c r="N3984" s="336"/>
      <c r="S3984" s="336"/>
      <c r="V3984" s="336"/>
      <c r="W3984" s="336"/>
      <c r="X3984" s="336"/>
      <c r="Y3984" s="336"/>
      <c r="Z3984" s="336"/>
      <c r="AA3984" s="336"/>
      <c r="AB3984" s="336"/>
      <c r="AC3984" s="336"/>
    </row>
    <row r="3985" spans="4:29">
      <c r="D3985" s="336"/>
      <c r="G3985" s="336"/>
      <c r="H3985" s="336"/>
      <c r="I3985" s="336"/>
      <c r="J3985" s="336"/>
      <c r="K3985" s="336"/>
      <c r="L3985" s="336"/>
      <c r="M3985" s="336"/>
      <c r="N3985" s="336"/>
      <c r="S3985" s="336"/>
      <c r="V3985" s="336"/>
      <c r="W3985" s="336"/>
      <c r="X3985" s="336"/>
      <c r="Y3985" s="336"/>
      <c r="Z3985" s="336"/>
      <c r="AA3985" s="336"/>
      <c r="AB3985" s="336"/>
      <c r="AC3985" s="336"/>
    </row>
    <row r="3986" spans="4:29">
      <c r="D3986" s="336"/>
      <c r="G3986" s="336"/>
      <c r="H3986" s="336"/>
      <c r="I3986" s="336"/>
      <c r="J3986" s="336"/>
      <c r="K3986" s="336"/>
      <c r="L3986" s="336"/>
      <c r="M3986" s="336"/>
      <c r="N3986" s="336"/>
      <c r="S3986" s="336"/>
      <c r="V3986" s="336"/>
      <c r="W3986" s="336"/>
      <c r="X3986" s="336"/>
      <c r="Y3986" s="336"/>
      <c r="Z3986" s="336"/>
      <c r="AA3986" s="336"/>
      <c r="AB3986" s="336"/>
      <c r="AC3986" s="336"/>
    </row>
    <row r="3987" spans="4:29">
      <c r="D3987" s="336"/>
      <c r="G3987" s="336"/>
      <c r="H3987" s="336"/>
      <c r="I3987" s="336"/>
      <c r="J3987" s="336"/>
      <c r="K3987" s="336"/>
      <c r="L3987" s="336"/>
      <c r="M3987" s="336"/>
      <c r="N3987" s="336"/>
      <c r="S3987" s="336"/>
      <c r="V3987" s="336"/>
      <c r="W3987" s="336"/>
      <c r="X3987" s="336"/>
      <c r="Y3987" s="336"/>
      <c r="Z3987" s="336"/>
      <c r="AA3987" s="336"/>
      <c r="AB3987" s="336"/>
      <c r="AC3987" s="336"/>
    </row>
    <row r="3988" spans="4:29">
      <c r="D3988" s="336"/>
      <c r="G3988" s="336"/>
      <c r="H3988" s="336"/>
      <c r="I3988" s="336"/>
      <c r="J3988" s="336"/>
      <c r="K3988" s="336"/>
      <c r="L3988" s="336"/>
      <c r="M3988" s="336"/>
      <c r="N3988" s="336"/>
      <c r="S3988" s="336"/>
      <c r="V3988" s="336"/>
      <c r="W3988" s="336"/>
      <c r="X3988" s="336"/>
      <c r="Y3988" s="336"/>
      <c r="Z3988" s="336"/>
      <c r="AA3988" s="336"/>
      <c r="AB3988" s="336"/>
      <c r="AC3988" s="336"/>
    </row>
    <row r="3989" spans="4:29">
      <c r="D3989" s="336"/>
      <c r="G3989" s="336"/>
      <c r="H3989" s="336"/>
      <c r="I3989" s="336"/>
      <c r="J3989" s="336"/>
      <c r="K3989" s="336"/>
      <c r="L3989" s="336"/>
      <c r="M3989" s="336"/>
      <c r="N3989" s="336"/>
      <c r="S3989" s="336"/>
      <c r="V3989" s="336"/>
      <c r="W3989" s="336"/>
      <c r="X3989" s="336"/>
      <c r="Y3989" s="336"/>
      <c r="Z3989" s="336"/>
      <c r="AA3989" s="336"/>
      <c r="AB3989" s="336"/>
      <c r="AC3989" s="336"/>
    </row>
    <row r="3990" spans="4:29">
      <c r="D3990" s="336"/>
      <c r="G3990" s="336"/>
      <c r="H3990" s="336"/>
      <c r="I3990" s="336"/>
      <c r="J3990" s="336"/>
      <c r="K3990" s="336"/>
      <c r="L3990" s="336"/>
      <c r="M3990" s="336"/>
      <c r="N3990" s="336"/>
      <c r="S3990" s="336"/>
      <c r="V3990" s="336"/>
      <c r="W3990" s="336"/>
      <c r="X3990" s="336"/>
      <c r="Y3990" s="336"/>
      <c r="Z3990" s="336"/>
      <c r="AA3990" s="336"/>
      <c r="AB3990" s="336"/>
      <c r="AC3990" s="336"/>
    </row>
    <row r="3991" spans="4:29">
      <c r="D3991" s="336"/>
      <c r="G3991" s="336"/>
      <c r="H3991" s="336"/>
      <c r="I3991" s="336"/>
      <c r="J3991" s="336"/>
      <c r="K3991" s="336"/>
      <c r="L3991" s="336"/>
      <c r="M3991" s="336"/>
      <c r="N3991" s="336"/>
      <c r="S3991" s="336"/>
      <c r="V3991" s="336"/>
      <c r="W3991" s="336"/>
      <c r="X3991" s="336"/>
      <c r="Y3991" s="336"/>
      <c r="Z3991" s="336"/>
      <c r="AA3991" s="336"/>
      <c r="AB3991" s="336"/>
      <c r="AC3991" s="336"/>
    </row>
    <row r="3992" spans="4:29">
      <c r="D3992" s="336"/>
      <c r="G3992" s="336"/>
      <c r="H3992" s="336"/>
      <c r="I3992" s="336"/>
      <c r="J3992" s="336"/>
      <c r="K3992" s="336"/>
      <c r="L3992" s="336"/>
      <c r="M3992" s="336"/>
      <c r="N3992" s="336"/>
      <c r="S3992" s="336"/>
      <c r="V3992" s="336"/>
      <c r="W3992" s="336"/>
      <c r="X3992" s="336"/>
      <c r="Y3992" s="336"/>
      <c r="Z3992" s="336"/>
      <c r="AA3992" s="336"/>
      <c r="AB3992" s="336"/>
      <c r="AC3992" s="336"/>
    </row>
    <row r="3993" spans="4:29">
      <c r="D3993" s="336"/>
      <c r="G3993" s="336"/>
      <c r="H3993" s="336"/>
      <c r="I3993" s="336"/>
      <c r="J3993" s="336"/>
      <c r="K3993" s="336"/>
      <c r="L3993" s="336"/>
      <c r="M3993" s="336"/>
      <c r="N3993" s="336"/>
      <c r="S3993" s="336"/>
      <c r="V3993" s="336"/>
      <c r="W3993" s="336"/>
      <c r="X3993" s="336"/>
      <c r="Y3993" s="336"/>
      <c r="Z3993" s="336"/>
      <c r="AA3993" s="336"/>
      <c r="AB3993" s="336"/>
      <c r="AC3993" s="336"/>
    </row>
    <row r="3994" spans="4:29">
      <c r="D3994" s="336"/>
      <c r="G3994" s="336"/>
      <c r="H3994" s="336"/>
      <c r="I3994" s="336"/>
      <c r="J3994" s="336"/>
      <c r="K3994" s="336"/>
      <c r="L3994" s="336"/>
      <c r="M3994" s="336"/>
      <c r="N3994" s="336"/>
      <c r="S3994" s="336"/>
      <c r="V3994" s="336"/>
      <c r="W3994" s="336"/>
      <c r="X3994" s="336"/>
      <c r="Y3994" s="336"/>
      <c r="Z3994" s="336"/>
      <c r="AA3994" s="336"/>
      <c r="AB3994" s="336"/>
      <c r="AC3994" s="336"/>
    </row>
    <row r="3995" spans="4:29">
      <c r="D3995" s="336"/>
      <c r="G3995" s="336"/>
      <c r="H3995" s="336"/>
      <c r="I3995" s="336"/>
      <c r="J3995" s="336"/>
      <c r="K3995" s="336"/>
      <c r="L3995" s="336"/>
      <c r="M3995" s="336"/>
      <c r="N3995" s="336"/>
      <c r="S3995" s="336"/>
      <c r="V3995" s="336"/>
      <c r="W3995" s="336"/>
      <c r="X3995" s="336"/>
      <c r="Y3995" s="336"/>
      <c r="Z3995" s="336"/>
      <c r="AA3995" s="336"/>
      <c r="AB3995" s="336"/>
      <c r="AC3995" s="336"/>
    </row>
    <row r="3996" spans="4:29">
      <c r="D3996" s="336"/>
      <c r="G3996" s="336"/>
      <c r="H3996" s="336"/>
      <c r="I3996" s="336"/>
      <c r="J3996" s="336"/>
      <c r="K3996" s="336"/>
      <c r="L3996" s="336"/>
      <c r="M3996" s="336"/>
      <c r="N3996" s="336"/>
      <c r="S3996" s="336"/>
      <c r="V3996" s="336"/>
      <c r="W3996" s="336"/>
      <c r="X3996" s="336"/>
      <c r="Y3996" s="336"/>
      <c r="Z3996" s="336"/>
      <c r="AA3996" s="336"/>
      <c r="AB3996" s="336"/>
      <c r="AC3996" s="336"/>
    </row>
    <row r="3997" spans="4:29">
      <c r="D3997" s="336"/>
      <c r="G3997" s="336"/>
      <c r="H3997" s="336"/>
      <c r="I3997" s="336"/>
      <c r="J3997" s="336"/>
      <c r="K3997" s="336"/>
      <c r="L3997" s="336"/>
      <c r="M3997" s="336"/>
      <c r="N3997" s="336"/>
      <c r="S3997" s="336"/>
      <c r="V3997" s="336"/>
      <c r="W3997" s="336"/>
      <c r="X3997" s="336"/>
      <c r="Y3997" s="336"/>
      <c r="Z3997" s="336"/>
      <c r="AA3997" s="336"/>
      <c r="AB3997" s="336"/>
      <c r="AC3997" s="336"/>
    </row>
    <row r="3998" spans="4:29">
      <c r="D3998" s="336"/>
      <c r="G3998" s="336"/>
      <c r="H3998" s="336"/>
      <c r="I3998" s="336"/>
      <c r="J3998" s="336"/>
      <c r="K3998" s="336"/>
      <c r="L3998" s="336"/>
      <c r="M3998" s="336"/>
      <c r="N3998" s="336"/>
      <c r="S3998" s="336"/>
      <c r="V3998" s="336"/>
      <c r="W3998" s="336"/>
      <c r="X3998" s="336"/>
      <c r="Y3998" s="336"/>
      <c r="Z3998" s="336"/>
      <c r="AA3998" s="336"/>
      <c r="AB3998" s="336"/>
      <c r="AC3998" s="336"/>
    </row>
    <row r="3999" spans="4:29">
      <c r="D3999" s="336"/>
      <c r="G3999" s="336"/>
      <c r="H3999" s="336"/>
      <c r="I3999" s="336"/>
      <c r="J3999" s="336"/>
      <c r="K3999" s="336"/>
      <c r="L3999" s="336"/>
      <c r="M3999" s="336"/>
      <c r="N3999" s="336"/>
      <c r="S3999" s="336"/>
      <c r="V3999" s="336"/>
      <c r="W3999" s="336"/>
      <c r="X3999" s="336"/>
      <c r="Y3999" s="336"/>
      <c r="Z3999" s="336"/>
      <c r="AA3999" s="336"/>
      <c r="AB3999" s="336"/>
      <c r="AC3999" s="336"/>
    </row>
    <row r="4000" spans="4:29">
      <c r="D4000" s="336"/>
      <c r="G4000" s="336"/>
      <c r="H4000" s="336"/>
      <c r="I4000" s="336"/>
      <c r="J4000" s="336"/>
      <c r="K4000" s="336"/>
      <c r="L4000" s="336"/>
      <c r="M4000" s="336"/>
      <c r="N4000" s="336"/>
      <c r="S4000" s="336"/>
      <c r="V4000" s="336"/>
      <c r="W4000" s="336"/>
      <c r="X4000" s="336"/>
      <c r="Y4000" s="336"/>
      <c r="Z4000" s="336"/>
      <c r="AA4000" s="336"/>
      <c r="AB4000" s="336"/>
      <c r="AC4000" s="336"/>
    </row>
    <row r="4001" spans="4:29">
      <c r="D4001" s="336"/>
      <c r="G4001" s="336"/>
      <c r="H4001" s="336"/>
      <c r="I4001" s="336"/>
      <c r="J4001" s="336"/>
      <c r="K4001" s="336"/>
      <c r="L4001" s="336"/>
      <c r="M4001" s="336"/>
      <c r="N4001" s="336"/>
      <c r="S4001" s="336"/>
      <c r="V4001" s="336"/>
      <c r="W4001" s="336"/>
      <c r="X4001" s="336"/>
      <c r="Y4001" s="336"/>
      <c r="Z4001" s="336"/>
      <c r="AA4001" s="336"/>
      <c r="AB4001" s="336"/>
      <c r="AC4001" s="336"/>
    </row>
    <row r="4002" spans="4:29">
      <c r="D4002" s="336"/>
      <c r="G4002" s="336"/>
      <c r="H4002" s="336"/>
      <c r="I4002" s="336"/>
      <c r="J4002" s="336"/>
      <c r="K4002" s="336"/>
      <c r="L4002" s="336"/>
      <c r="M4002" s="336"/>
      <c r="N4002" s="336"/>
      <c r="S4002" s="336"/>
      <c r="V4002" s="336"/>
      <c r="W4002" s="336"/>
      <c r="X4002" s="336"/>
      <c r="Y4002" s="336"/>
      <c r="Z4002" s="336"/>
      <c r="AA4002" s="336"/>
      <c r="AB4002" s="336"/>
      <c r="AC4002" s="336"/>
    </row>
    <row r="4003" spans="4:29">
      <c r="D4003" s="336"/>
      <c r="G4003" s="336"/>
      <c r="H4003" s="336"/>
      <c r="I4003" s="336"/>
      <c r="J4003" s="336"/>
      <c r="K4003" s="336"/>
      <c r="L4003" s="336"/>
      <c r="M4003" s="336"/>
      <c r="N4003" s="336"/>
      <c r="S4003" s="336"/>
      <c r="V4003" s="336"/>
      <c r="W4003" s="336"/>
      <c r="X4003" s="336"/>
      <c r="Y4003" s="336"/>
      <c r="Z4003" s="336"/>
      <c r="AA4003" s="336"/>
      <c r="AB4003" s="336"/>
      <c r="AC4003" s="336"/>
    </row>
    <row r="4004" spans="4:29">
      <c r="D4004" s="336"/>
      <c r="G4004" s="336"/>
      <c r="H4004" s="336"/>
      <c r="I4004" s="336"/>
      <c r="J4004" s="336"/>
      <c r="K4004" s="336"/>
      <c r="L4004" s="336"/>
      <c r="M4004" s="336"/>
      <c r="N4004" s="336"/>
      <c r="S4004" s="336"/>
      <c r="V4004" s="336"/>
      <c r="W4004" s="336"/>
      <c r="X4004" s="336"/>
      <c r="Y4004" s="336"/>
      <c r="Z4004" s="336"/>
      <c r="AA4004" s="336"/>
      <c r="AB4004" s="336"/>
      <c r="AC4004" s="336"/>
    </row>
    <row r="4005" spans="4:29">
      <c r="D4005" s="336"/>
      <c r="G4005" s="336"/>
      <c r="H4005" s="336"/>
      <c r="I4005" s="336"/>
      <c r="J4005" s="336"/>
      <c r="K4005" s="336"/>
      <c r="L4005" s="336"/>
      <c r="M4005" s="336"/>
      <c r="N4005" s="336"/>
      <c r="S4005" s="336"/>
      <c r="V4005" s="336"/>
      <c r="W4005" s="336"/>
      <c r="X4005" s="336"/>
      <c r="Y4005" s="336"/>
      <c r="Z4005" s="336"/>
      <c r="AA4005" s="336"/>
      <c r="AB4005" s="336"/>
      <c r="AC4005" s="336"/>
    </row>
    <row r="4006" spans="4:29">
      <c r="D4006" s="336"/>
      <c r="G4006" s="336"/>
      <c r="H4006" s="336"/>
      <c r="I4006" s="336"/>
      <c r="J4006" s="336"/>
      <c r="K4006" s="336"/>
      <c r="L4006" s="336"/>
      <c r="M4006" s="336"/>
      <c r="N4006" s="336"/>
      <c r="S4006" s="336"/>
      <c r="V4006" s="336"/>
      <c r="W4006" s="336"/>
      <c r="X4006" s="336"/>
      <c r="Y4006" s="336"/>
      <c r="Z4006" s="336"/>
      <c r="AA4006" s="336"/>
      <c r="AB4006" s="336"/>
      <c r="AC4006" s="336"/>
    </row>
    <row r="4007" spans="4:29">
      <c r="D4007" s="336"/>
      <c r="G4007" s="336"/>
      <c r="H4007" s="336"/>
      <c r="I4007" s="336"/>
      <c r="J4007" s="336"/>
      <c r="K4007" s="336"/>
      <c r="L4007" s="336"/>
      <c r="M4007" s="336"/>
      <c r="N4007" s="336"/>
      <c r="S4007" s="336"/>
      <c r="V4007" s="336"/>
      <c r="W4007" s="336"/>
      <c r="X4007" s="336"/>
      <c r="Y4007" s="336"/>
      <c r="Z4007" s="336"/>
      <c r="AA4007" s="336"/>
      <c r="AB4007" s="336"/>
      <c r="AC4007" s="336"/>
    </row>
    <row r="4008" spans="4:29">
      <c r="D4008" s="336"/>
      <c r="G4008" s="336"/>
      <c r="H4008" s="336"/>
      <c r="I4008" s="336"/>
      <c r="J4008" s="336"/>
      <c r="K4008" s="336"/>
      <c r="L4008" s="336"/>
      <c r="M4008" s="336"/>
      <c r="N4008" s="336"/>
      <c r="S4008" s="336"/>
      <c r="V4008" s="336"/>
      <c r="W4008" s="336"/>
      <c r="X4008" s="336"/>
      <c r="Y4008" s="336"/>
      <c r="Z4008" s="336"/>
      <c r="AA4008" s="336"/>
      <c r="AB4008" s="336"/>
      <c r="AC4008" s="336"/>
    </row>
    <row r="4009" spans="4:29">
      <c r="D4009" s="336"/>
      <c r="G4009" s="336"/>
      <c r="H4009" s="336"/>
      <c r="I4009" s="336"/>
      <c r="J4009" s="336"/>
      <c r="K4009" s="336"/>
      <c r="L4009" s="336"/>
      <c r="M4009" s="336"/>
      <c r="N4009" s="336"/>
      <c r="S4009" s="336"/>
      <c r="V4009" s="336"/>
      <c r="W4009" s="336"/>
      <c r="X4009" s="336"/>
      <c r="Y4009" s="336"/>
      <c r="Z4009" s="336"/>
      <c r="AA4009" s="336"/>
      <c r="AB4009" s="336"/>
      <c r="AC4009" s="336"/>
    </row>
    <row r="4010" spans="4:29">
      <c r="D4010" s="336"/>
      <c r="G4010" s="336"/>
      <c r="H4010" s="336"/>
      <c r="I4010" s="336"/>
      <c r="J4010" s="336"/>
      <c r="K4010" s="336"/>
      <c r="L4010" s="336"/>
      <c r="M4010" s="336"/>
      <c r="N4010" s="336"/>
      <c r="S4010" s="336"/>
      <c r="V4010" s="336"/>
      <c r="W4010" s="336"/>
      <c r="X4010" s="336"/>
      <c r="Y4010" s="336"/>
      <c r="Z4010" s="336"/>
      <c r="AA4010" s="336"/>
      <c r="AB4010" s="336"/>
      <c r="AC4010" s="336"/>
    </row>
    <row r="4011" spans="4:29">
      <c r="D4011" s="336"/>
      <c r="G4011" s="336"/>
      <c r="H4011" s="336"/>
      <c r="I4011" s="336"/>
      <c r="J4011" s="336"/>
      <c r="K4011" s="336"/>
      <c r="L4011" s="336"/>
      <c r="M4011" s="336"/>
      <c r="N4011" s="336"/>
      <c r="S4011" s="336"/>
      <c r="V4011" s="336"/>
      <c r="W4011" s="336"/>
      <c r="X4011" s="336"/>
      <c r="Y4011" s="336"/>
      <c r="Z4011" s="336"/>
      <c r="AA4011" s="336"/>
      <c r="AB4011" s="336"/>
      <c r="AC4011" s="336"/>
    </row>
    <row r="4012" spans="4:29">
      <c r="D4012" s="336"/>
      <c r="G4012" s="336"/>
      <c r="H4012" s="336"/>
      <c r="I4012" s="336"/>
      <c r="J4012" s="336"/>
      <c r="K4012" s="336"/>
      <c r="L4012" s="336"/>
      <c r="M4012" s="336"/>
      <c r="N4012" s="336"/>
      <c r="S4012" s="336"/>
      <c r="V4012" s="336"/>
      <c r="W4012" s="336"/>
      <c r="X4012" s="336"/>
      <c r="Y4012" s="336"/>
      <c r="Z4012" s="336"/>
      <c r="AA4012" s="336"/>
      <c r="AB4012" s="336"/>
      <c r="AC4012" s="336"/>
    </row>
    <row r="4013" spans="4:29">
      <c r="D4013" s="336"/>
      <c r="G4013" s="336"/>
      <c r="H4013" s="336"/>
      <c r="I4013" s="336"/>
      <c r="J4013" s="336"/>
      <c r="K4013" s="336"/>
      <c r="L4013" s="336"/>
      <c r="M4013" s="336"/>
      <c r="N4013" s="336"/>
      <c r="S4013" s="336"/>
      <c r="V4013" s="336"/>
      <c r="W4013" s="336"/>
      <c r="X4013" s="336"/>
      <c r="Y4013" s="336"/>
      <c r="Z4013" s="336"/>
      <c r="AA4013" s="336"/>
      <c r="AB4013" s="336"/>
      <c r="AC4013" s="336"/>
    </row>
    <row r="4014" spans="4:29">
      <c r="D4014" s="336"/>
      <c r="G4014" s="336"/>
      <c r="H4014" s="336"/>
      <c r="I4014" s="336"/>
      <c r="J4014" s="336"/>
      <c r="K4014" s="336"/>
      <c r="L4014" s="336"/>
      <c r="M4014" s="336"/>
      <c r="N4014" s="336"/>
      <c r="S4014" s="336"/>
      <c r="V4014" s="336"/>
      <c r="W4014" s="336"/>
      <c r="X4014" s="336"/>
      <c r="Y4014" s="336"/>
      <c r="Z4014" s="336"/>
      <c r="AA4014" s="336"/>
      <c r="AB4014" s="336"/>
      <c r="AC4014" s="336"/>
    </row>
    <row r="4015" spans="4:29">
      <c r="D4015" s="336"/>
      <c r="G4015" s="336"/>
      <c r="H4015" s="336"/>
      <c r="I4015" s="336"/>
      <c r="J4015" s="336"/>
      <c r="K4015" s="336"/>
      <c r="L4015" s="336"/>
      <c r="M4015" s="336"/>
      <c r="N4015" s="336"/>
      <c r="S4015" s="336"/>
      <c r="V4015" s="336"/>
      <c r="W4015" s="336"/>
      <c r="X4015" s="336"/>
      <c r="Y4015" s="336"/>
      <c r="Z4015" s="336"/>
      <c r="AA4015" s="336"/>
      <c r="AB4015" s="336"/>
      <c r="AC4015" s="336"/>
    </row>
    <row r="4016" spans="4:29">
      <c r="D4016" s="336"/>
      <c r="G4016" s="336"/>
      <c r="H4016" s="336"/>
      <c r="I4016" s="336"/>
      <c r="J4016" s="336"/>
      <c r="K4016" s="336"/>
      <c r="L4016" s="336"/>
      <c r="M4016" s="336"/>
      <c r="N4016" s="336"/>
      <c r="S4016" s="336"/>
      <c r="V4016" s="336"/>
      <c r="W4016" s="336"/>
      <c r="X4016" s="336"/>
      <c r="Y4016" s="336"/>
      <c r="Z4016" s="336"/>
      <c r="AA4016" s="336"/>
      <c r="AB4016" s="336"/>
      <c r="AC4016" s="336"/>
    </row>
    <row r="4017" spans="4:29">
      <c r="D4017" s="336"/>
      <c r="G4017" s="336"/>
      <c r="H4017" s="336"/>
      <c r="I4017" s="336"/>
      <c r="J4017" s="336"/>
      <c r="K4017" s="336"/>
      <c r="L4017" s="336"/>
      <c r="M4017" s="336"/>
      <c r="N4017" s="336"/>
      <c r="S4017" s="336"/>
      <c r="V4017" s="336"/>
      <c r="W4017" s="336"/>
      <c r="X4017" s="336"/>
      <c r="Y4017" s="336"/>
      <c r="Z4017" s="336"/>
      <c r="AA4017" s="336"/>
      <c r="AB4017" s="336"/>
      <c r="AC4017" s="336"/>
    </row>
    <row r="4018" spans="4:29">
      <c r="D4018" s="336"/>
      <c r="G4018" s="336"/>
      <c r="H4018" s="336"/>
      <c r="I4018" s="336"/>
      <c r="J4018" s="336"/>
      <c r="K4018" s="336"/>
      <c r="L4018" s="336"/>
      <c r="M4018" s="336"/>
      <c r="N4018" s="336"/>
      <c r="S4018" s="336"/>
      <c r="V4018" s="336"/>
      <c r="W4018" s="336"/>
      <c r="X4018" s="336"/>
      <c r="Y4018" s="336"/>
      <c r="Z4018" s="336"/>
      <c r="AA4018" s="336"/>
      <c r="AB4018" s="336"/>
      <c r="AC4018" s="336"/>
    </row>
    <row r="4019" spans="4:29">
      <c r="D4019" s="336"/>
      <c r="G4019" s="336"/>
      <c r="H4019" s="336"/>
      <c r="I4019" s="336"/>
      <c r="J4019" s="336"/>
      <c r="K4019" s="336"/>
      <c r="L4019" s="336"/>
      <c r="M4019" s="336"/>
      <c r="N4019" s="336"/>
      <c r="S4019" s="336"/>
      <c r="V4019" s="336"/>
      <c r="W4019" s="336"/>
      <c r="X4019" s="336"/>
      <c r="Y4019" s="336"/>
      <c r="Z4019" s="336"/>
      <c r="AA4019" s="336"/>
      <c r="AB4019" s="336"/>
      <c r="AC4019" s="336"/>
    </row>
    <row r="4020" spans="4:29">
      <c r="D4020" s="336"/>
      <c r="G4020" s="336"/>
      <c r="H4020" s="336"/>
      <c r="I4020" s="336"/>
      <c r="J4020" s="336"/>
      <c r="K4020" s="336"/>
      <c r="L4020" s="336"/>
      <c r="M4020" s="336"/>
      <c r="N4020" s="336"/>
      <c r="S4020" s="336"/>
      <c r="V4020" s="336"/>
      <c r="W4020" s="336"/>
      <c r="X4020" s="336"/>
      <c r="Y4020" s="336"/>
      <c r="Z4020" s="336"/>
      <c r="AA4020" s="336"/>
      <c r="AB4020" s="336"/>
      <c r="AC4020" s="336"/>
    </row>
    <row r="4021" spans="4:29">
      <c r="D4021" s="336"/>
      <c r="G4021" s="336"/>
      <c r="H4021" s="336"/>
      <c r="I4021" s="336"/>
      <c r="J4021" s="336"/>
      <c r="K4021" s="336"/>
      <c r="L4021" s="336"/>
      <c r="M4021" s="336"/>
      <c r="N4021" s="336"/>
      <c r="S4021" s="336"/>
      <c r="V4021" s="336"/>
      <c r="W4021" s="336"/>
      <c r="X4021" s="336"/>
      <c r="Y4021" s="336"/>
      <c r="Z4021" s="336"/>
      <c r="AA4021" s="336"/>
      <c r="AB4021" s="336"/>
      <c r="AC4021" s="336"/>
    </row>
    <row r="4022" spans="4:29">
      <c r="D4022" s="336"/>
      <c r="G4022" s="336"/>
      <c r="H4022" s="336"/>
      <c r="I4022" s="336"/>
      <c r="J4022" s="336"/>
      <c r="K4022" s="336"/>
      <c r="L4022" s="336"/>
      <c r="M4022" s="336"/>
      <c r="N4022" s="336"/>
      <c r="S4022" s="336"/>
      <c r="V4022" s="336"/>
      <c r="W4022" s="336"/>
      <c r="X4022" s="336"/>
      <c r="Y4022" s="336"/>
      <c r="Z4022" s="336"/>
      <c r="AA4022" s="336"/>
      <c r="AB4022" s="336"/>
      <c r="AC4022" s="336"/>
    </row>
    <row r="4023" spans="4:29">
      <c r="D4023" s="336"/>
      <c r="G4023" s="336"/>
      <c r="H4023" s="336"/>
      <c r="I4023" s="336"/>
      <c r="J4023" s="336"/>
      <c r="K4023" s="336"/>
      <c r="L4023" s="336"/>
      <c r="M4023" s="336"/>
      <c r="N4023" s="336"/>
      <c r="S4023" s="336"/>
      <c r="V4023" s="336"/>
      <c r="W4023" s="336"/>
      <c r="X4023" s="336"/>
      <c r="Y4023" s="336"/>
      <c r="Z4023" s="336"/>
      <c r="AA4023" s="336"/>
      <c r="AB4023" s="336"/>
      <c r="AC4023" s="336"/>
    </row>
    <row r="4024" spans="4:29">
      <c r="D4024" s="336"/>
      <c r="G4024" s="336"/>
      <c r="H4024" s="336"/>
      <c r="I4024" s="336"/>
      <c r="J4024" s="336"/>
      <c r="K4024" s="336"/>
      <c r="L4024" s="336"/>
      <c r="M4024" s="336"/>
      <c r="N4024" s="336"/>
      <c r="S4024" s="336"/>
      <c r="V4024" s="336"/>
      <c r="W4024" s="336"/>
      <c r="X4024" s="336"/>
      <c r="Y4024" s="336"/>
      <c r="Z4024" s="336"/>
      <c r="AA4024" s="336"/>
      <c r="AB4024" s="336"/>
      <c r="AC4024" s="336"/>
    </row>
    <row r="4025" spans="4:29">
      <c r="D4025" s="336"/>
      <c r="G4025" s="336"/>
      <c r="H4025" s="336"/>
      <c r="I4025" s="336"/>
      <c r="J4025" s="336"/>
      <c r="K4025" s="336"/>
      <c r="L4025" s="336"/>
      <c r="M4025" s="336"/>
      <c r="N4025" s="336"/>
      <c r="S4025" s="336"/>
      <c r="V4025" s="336"/>
      <c r="W4025" s="336"/>
      <c r="X4025" s="336"/>
      <c r="Y4025" s="336"/>
      <c r="Z4025" s="336"/>
      <c r="AA4025" s="336"/>
      <c r="AB4025" s="336"/>
      <c r="AC4025" s="336"/>
    </row>
    <row r="4026" spans="4:29">
      <c r="D4026" s="336"/>
      <c r="G4026" s="336"/>
      <c r="H4026" s="336"/>
      <c r="I4026" s="336"/>
      <c r="J4026" s="336"/>
      <c r="K4026" s="336"/>
      <c r="L4026" s="336"/>
      <c r="M4026" s="336"/>
      <c r="N4026" s="336"/>
      <c r="S4026" s="336"/>
      <c r="V4026" s="336"/>
      <c r="W4026" s="336"/>
      <c r="X4026" s="336"/>
      <c r="Y4026" s="336"/>
      <c r="Z4026" s="336"/>
      <c r="AA4026" s="336"/>
      <c r="AB4026" s="336"/>
      <c r="AC4026" s="336"/>
    </row>
    <row r="4027" spans="4:29">
      <c r="D4027" s="336"/>
      <c r="G4027" s="336"/>
      <c r="H4027" s="336"/>
      <c r="I4027" s="336"/>
      <c r="J4027" s="336"/>
      <c r="K4027" s="336"/>
      <c r="L4027" s="336"/>
      <c r="M4027" s="336"/>
      <c r="N4027" s="336"/>
      <c r="S4027" s="336"/>
      <c r="V4027" s="336"/>
      <c r="W4027" s="336"/>
      <c r="X4027" s="336"/>
      <c r="Y4027" s="336"/>
      <c r="Z4027" s="336"/>
      <c r="AA4027" s="336"/>
      <c r="AB4027" s="336"/>
      <c r="AC4027" s="336"/>
    </row>
    <row r="4028" spans="4:29">
      <c r="D4028" s="336"/>
      <c r="G4028" s="336"/>
      <c r="H4028" s="336"/>
      <c r="I4028" s="336"/>
      <c r="J4028" s="336"/>
      <c r="K4028" s="336"/>
      <c r="L4028" s="336"/>
      <c r="M4028" s="336"/>
      <c r="N4028" s="336"/>
      <c r="S4028" s="336"/>
      <c r="V4028" s="336"/>
      <c r="W4028" s="336"/>
      <c r="X4028" s="336"/>
      <c r="Y4028" s="336"/>
      <c r="Z4028" s="336"/>
      <c r="AA4028" s="336"/>
      <c r="AB4028" s="336"/>
      <c r="AC4028" s="336"/>
    </row>
    <row r="4029" spans="4:29">
      <c r="D4029" s="336"/>
      <c r="G4029" s="336"/>
      <c r="H4029" s="336"/>
      <c r="I4029" s="336"/>
      <c r="J4029" s="336"/>
      <c r="K4029" s="336"/>
      <c r="L4029" s="336"/>
      <c r="M4029" s="336"/>
      <c r="N4029" s="336"/>
      <c r="S4029" s="336"/>
      <c r="V4029" s="336"/>
      <c r="W4029" s="336"/>
      <c r="X4029" s="336"/>
      <c r="Y4029" s="336"/>
      <c r="Z4029" s="336"/>
      <c r="AA4029" s="336"/>
      <c r="AB4029" s="336"/>
      <c r="AC4029" s="336"/>
    </row>
    <row r="4030" spans="4:29">
      <c r="D4030" s="336"/>
      <c r="G4030" s="336"/>
      <c r="H4030" s="336"/>
      <c r="I4030" s="336"/>
      <c r="J4030" s="336"/>
      <c r="K4030" s="336"/>
      <c r="L4030" s="336"/>
      <c r="M4030" s="336"/>
      <c r="N4030" s="336"/>
      <c r="S4030" s="336"/>
      <c r="V4030" s="336"/>
      <c r="W4030" s="336"/>
      <c r="X4030" s="336"/>
      <c r="Y4030" s="336"/>
      <c r="Z4030" s="336"/>
      <c r="AA4030" s="336"/>
      <c r="AB4030" s="336"/>
      <c r="AC4030" s="336"/>
    </row>
    <row r="4031" spans="4:29">
      <c r="D4031" s="336"/>
      <c r="G4031" s="336"/>
      <c r="H4031" s="336"/>
      <c r="I4031" s="336"/>
      <c r="J4031" s="336"/>
      <c r="K4031" s="336"/>
      <c r="L4031" s="336"/>
      <c r="M4031" s="336"/>
      <c r="N4031" s="336"/>
      <c r="S4031" s="336"/>
      <c r="V4031" s="336"/>
      <c r="W4031" s="336"/>
      <c r="X4031" s="336"/>
      <c r="Y4031" s="336"/>
      <c r="Z4031" s="336"/>
      <c r="AA4031" s="336"/>
      <c r="AB4031" s="336"/>
      <c r="AC4031" s="336"/>
    </row>
    <row r="4032" spans="4:29">
      <c r="D4032" s="336"/>
      <c r="G4032" s="336"/>
      <c r="H4032" s="336"/>
      <c r="I4032" s="336"/>
      <c r="J4032" s="336"/>
      <c r="K4032" s="336"/>
      <c r="L4032" s="336"/>
      <c r="M4032" s="336"/>
      <c r="N4032" s="336"/>
      <c r="S4032" s="336"/>
      <c r="V4032" s="336"/>
      <c r="W4032" s="336"/>
      <c r="X4032" s="336"/>
      <c r="Y4032" s="336"/>
      <c r="Z4032" s="336"/>
      <c r="AA4032" s="336"/>
      <c r="AB4032" s="336"/>
      <c r="AC4032" s="336"/>
    </row>
    <row r="4033" spans="4:29">
      <c r="D4033" s="336"/>
      <c r="G4033" s="336"/>
      <c r="H4033" s="336"/>
      <c r="I4033" s="336"/>
      <c r="J4033" s="336"/>
      <c r="K4033" s="336"/>
      <c r="L4033" s="336"/>
      <c r="M4033" s="336"/>
      <c r="N4033" s="336"/>
      <c r="S4033" s="336"/>
      <c r="V4033" s="336"/>
      <c r="W4033" s="336"/>
      <c r="X4033" s="336"/>
      <c r="Y4033" s="336"/>
      <c r="Z4033" s="336"/>
      <c r="AA4033" s="336"/>
      <c r="AB4033" s="336"/>
      <c r="AC4033" s="336"/>
    </row>
    <row r="4034" spans="4:29">
      <c r="D4034" s="336"/>
      <c r="G4034" s="336"/>
      <c r="H4034" s="336"/>
      <c r="I4034" s="336"/>
      <c r="J4034" s="336"/>
      <c r="K4034" s="336"/>
      <c r="L4034" s="336"/>
      <c r="M4034" s="336"/>
      <c r="N4034" s="336"/>
      <c r="S4034" s="336"/>
      <c r="V4034" s="336"/>
      <c r="W4034" s="336"/>
      <c r="X4034" s="336"/>
      <c r="Y4034" s="336"/>
      <c r="Z4034" s="336"/>
      <c r="AA4034" s="336"/>
      <c r="AB4034" s="336"/>
      <c r="AC4034" s="336"/>
    </row>
    <row r="4035" spans="4:29">
      <c r="D4035" s="336"/>
      <c r="G4035" s="336"/>
      <c r="H4035" s="336"/>
      <c r="I4035" s="336"/>
      <c r="J4035" s="336"/>
      <c r="K4035" s="336"/>
      <c r="L4035" s="336"/>
      <c r="M4035" s="336"/>
      <c r="N4035" s="336"/>
      <c r="S4035" s="336"/>
      <c r="V4035" s="336"/>
      <c r="W4035" s="336"/>
      <c r="X4035" s="336"/>
      <c r="Y4035" s="336"/>
      <c r="Z4035" s="336"/>
      <c r="AA4035" s="336"/>
      <c r="AB4035" s="336"/>
      <c r="AC4035" s="336"/>
    </row>
    <row r="4036" spans="4:29">
      <c r="D4036" s="336"/>
      <c r="G4036" s="336"/>
      <c r="H4036" s="336"/>
      <c r="I4036" s="336"/>
      <c r="J4036" s="336"/>
      <c r="K4036" s="336"/>
      <c r="L4036" s="336"/>
      <c r="M4036" s="336"/>
      <c r="N4036" s="336"/>
      <c r="S4036" s="336"/>
      <c r="V4036" s="336"/>
      <c r="W4036" s="336"/>
      <c r="X4036" s="336"/>
      <c r="Y4036" s="336"/>
      <c r="Z4036" s="336"/>
      <c r="AA4036" s="336"/>
      <c r="AB4036" s="336"/>
      <c r="AC4036" s="336"/>
    </row>
    <row r="4037" spans="4:29">
      <c r="D4037" s="336"/>
      <c r="G4037" s="336"/>
      <c r="H4037" s="336"/>
      <c r="I4037" s="336"/>
      <c r="J4037" s="336"/>
      <c r="K4037" s="336"/>
      <c r="L4037" s="336"/>
      <c r="M4037" s="336"/>
      <c r="N4037" s="336"/>
      <c r="S4037" s="336"/>
      <c r="V4037" s="336"/>
      <c r="W4037" s="336"/>
      <c r="X4037" s="336"/>
      <c r="Y4037" s="336"/>
      <c r="Z4037" s="336"/>
      <c r="AA4037" s="336"/>
      <c r="AB4037" s="336"/>
      <c r="AC4037" s="336"/>
    </row>
    <row r="4038" spans="4:29">
      <c r="D4038" s="336"/>
      <c r="G4038" s="336"/>
      <c r="H4038" s="336"/>
      <c r="I4038" s="336"/>
      <c r="J4038" s="336"/>
      <c r="K4038" s="336"/>
      <c r="L4038" s="336"/>
      <c r="M4038" s="336"/>
      <c r="N4038" s="336"/>
      <c r="S4038" s="336"/>
      <c r="V4038" s="336"/>
      <c r="W4038" s="336"/>
      <c r="X4038" s="336"/>
      <c r="Y4038" s="336"/>
      <c r="Z4038" s="336"/>
      <c r="AA4038" s="336"/>
      <c r="AB4038" s="336"/>
      <c r="AC4038" s="336"/>
    </row>
    <row r="4039" spans="4:29">
      <c r="D4039" s="336"/>
      <c r="G4039" s="336"/>
      <c r="H4039" s="336"/>
      <c r="I4039" s="336"/>
      <c r="J4039" s="336"/>
      <c r="K4039" s="336"/>
      <c r="L4039" s="336"/>
      <c r="M4039" s="336"/>
      <c r="N4039" s="336"/>
      <c r="S4039" s="336"/>
      <c r="V4039" s="336"/>
      <c r="W4039" s="336"/>
      <c r="X4039" s="336"/>
      <c r="Y4039" s="336"/>
      <c r="Z4039" s="336"/>
      <c r="AA4039" s="336"/>
      <c r="AB4039" s="336"/>
      <c r="AC4039" s="336"/>
    </row>
    <row r="4040" spans="4:29">
      <c r="D4040" s="336"/>
      <c r="G4040" s="336"/>
      <c r="H4040" s="336"/>
      <c r="I4040" s="336"/>
      <c r="J4040" s="336"/>
      <c r="K4040" s="336"/>
      <c r="L4040" s="336"/>
      <c r="M4040" s="336"/>
      <c r="N4040" s="336"/>
      <c r="S4040" s="336"/>
      <c r="V4040" s="336"/>
      <c r="W4040" s="336"/>
      <c r="X4040" s="336"/>
      <c r="Y4040" s="336"/>
      <c r="Z4040" s="336"/>
      <c r="AA4040" s="336"/>
      <c r="AB4040" s="336"/>
      <c r="AC4040" s="336"/>
    </row>
    <row r="4041" spans="4:29">
      <c r="D4041" s="336"/>
      <c r="G4041" s="336"/>
      <c r="H4041" s="336"/>
      <c r="I4041" s="336"/>
      <c r="J4041" s="336"/>
      <c r="K4041" s="336"/>
      <c r="L4041" s="336"/>
      <c r="M4041" s="336"/>
      <c r="N4041" s="336"/>
      <c r="S4041" s="336"/>
      <c r="V4041" s="336"/>
      <c r="W4041" s="336"/>
      <c r="X4041" s="336"/>
      <c r="Y4041" s="336"/>
      <c r="Z4041" s="336"/>
      <c r="AA4041" s="336"/>
      <c r="AB4041" s="336"/>
      <c r="AC4041" s="336"/>
    </row>
    <row r="4042" spans="4:29">
      <c r="D4042" s="336"/>
      <c r="G4042" s="336"/>
      <c r="H4042" s="336"/>
      <c r="I4042" s="336"/>
      <c r="J4042" s="336"/>
      <c r="K4042" s="336"/>
      <c r="L4042" s="336"/>
      <c r="M4042" s="336"/>
      <c r="N4042" s="336"/>
      <c r="S4042" s="336"/>
      <c r="V4042" s="336"/>
      <c r="W4042" s="336"/>
      <c r="X4042" s="336"/>
      <c r="Y4042" s="336"/>
      <c r="Z4042" s="336"/>
      <c r="AA4042" s="336"/>
      <c r="AB4042" s="336"/>
      <c r="AC4042" s="336"/>
    </row>
    <row r="4043" spans="4:29">
      <c r="D4043" s="336"/>
      <c r="G4043" s="336"/>
      <c r="H4043" s="336"/>
      <c r="I4043" s="336"/>
      <c r="J4043" s="336"/>
      <c r="K4043" s="336"/>
      <c r="L4043" s="336"/>
      <c r="M4043" s="336"/>
      <c r="N4043" s="336"/>
      <c r="S4043" s="336"/>
      <c r="V4043" s="336"/>
      <c r="W4043" s="336"/>
      <c r="X4043" s="336"/>
      <c r="Y4043" s="336"/>
      <c r="Z4043" s="336"/>
      <c r="AA4043" s="336"/>
      <c r="AB4043" s="336"/>
      <c r="AC4043" s="336"/>
    </row>
    <row r="4044" spans="4:29">
      <c r="D4044" s="336"/>
      <c r="G4044" s="336"/>
      <c r="H4044" s="336"/>
      <c r="I4044" s="336"/>
      <c r="J4044" s="336"/>
      <c r="K4044" s="336"/>
      <c r="L4044" s="336"/>
      <c r="M4044" s="336"/>
      <c r="N4044" s="336"/>
      <c r="S4044" s="336"/>
      <c r="V4044" s="336"/>
      <c r="W4044" s="336"/>
      <c r="X4044" s="336"/>
      <c r="Y4044" s="336"/>
      <c r="Z4044" s="336"/>
      <c r="AA4044" s="336"/>
      <c r="AB4044" s="336"/>
      <c r="AC4044" s="336"/>
    </row>
    <row r="4045" spans="4:29">
      <c r="D4045" s="336"/>
      <c r="G4045" s="336"/>
      <c r="H4045" s="336"/>
      <c r="I4045" s="336"/>
      <c r="J4045" s="336"/>
      <c r="K4045" s="336"/>
      <c r="L4045" s="336"/>
      <c r="M4045" s="336"/>
      <c r="N4045" s="336"/>
      <c r="S4045" s="336"/>
      <c r="V4045" s="336"/>
      <c r="W4045" s="336"/>
      <c r="X4045" s="336"/>
      <c r="Y4045" s="336"/>
      <c r="Z4045" s="336"/>
      <c r="AA4045" s="336"/>
      <c r="AB4045" s="336"/>
      <c r="AC4045" s="336"/>
    </row>
    <row r="4046" spans="4:29">
      <c r="D4046" s="336"/>
      <c r="G4046" s="336"/>
      <c r="H4046" s="336"/>
      <c r="I4046" s="336"/>
      <c r="J4046" s="336"/>
      <c r="K4046" s="336"/>
      <c r="L4046" s="336"/>
      <c r="M4046" s="336"/>
      <c r="N4046" s="336"/>
      <c r="S4046" s="336"/>
      <c r="V4046" s="336"/>
      <c r="W4046" s="336"/>
      <c r="X4046" s="336"/>
      <c r="Y4046" s="336"/>
      <c r="Z4046" s="336"/>
      <c r="AA4046" s="336"/>
      <c r="AB4046" s="336"/>
      <c r="AC4046" s="336"/>
    </row>
    <row r="4047" spans="4:29">
      <c r="D4047" s="336"/>
      <c r="G4047" s="336"/>
      <c r="H4047" s="336"/>
      <c r="I4047" s="336"/>
      <c r="J4047" s="336"/>
      <c r="K4047" s="336"/>
      <c r="L4047" s="336"/>
      <c r="M4047" s="336"/>
      <c r="N4047" s="336"/>
      <c r="S4047" s="336"/>
      <c r="V4047" s="336"/>
      <c r="W4047" s="336"/>
      <c r="X4047" s="336"/>
      <c r="Y4047" s="336"/>
      <c r="Z4047" s="336"/>
      <c r="AA4047" s="336"/>
      <c r="AB4047" s="336"/>
      <c r="AC4047" s="336"/>
    </row>
    <row r="4048" spans="4:29">
      <c r="D4048" s="336"/>
      <c r="G4048" s="336"/>
      <c r="H4048" s="336"/>
      <c r="I4048" s="336"/>
      <c r="J4048" s="336"/>
      <c r="K4048" s="336"/>
      <c r="L4048" s="336"/>
      <c r="M4048" s="336"/>
      <c r="N4048" s="336"/>
      <c r="S4048" s="336"/>
      <c r="V4048" s="336"/>
      <c r="W4048" s="336"/>
      <c r="X4048" s="336"/>
      <c r="Y4048" s="336"/>
      <c r="Z4048" s="336"/>
      <c r="AA4048" s="336"/>
      <c r="AB4048" s="336"/>
      <c r="AC4048" s="336"/>
    </row>
    <row r="4049" spans="4:29">
      <c r="D4049" s="336"/>
      <c r="G4049" s="336"/>
      <c r="H4049" s="336"/>
      <c r="I4049" s="336"/>
      <c r="J4049" s="336"/>
      <c r="K4049" s="336"/>
      <c r="L4049" s="336"/>
      <c r="M4049" s="336"/>
      <c r="N4049" s="336"/>
      <c r="S4049" s="336"/>
      <c r="V4049" s="336"/>
      <c r="W4049" s="336"/>
      <c r="X4049" s="336"/>
      <c r="Y4049" s="336"/>
      <c r="Z4049" s="336"/>
      <c r="AA4049" s="336"/>
      <c r="AB4049" s="336"/>
      <c r="AC4049" s="336"/>
    </row>
    <row r="4050" spans="4:29">
      <c r="D4050" s="336"/>
      <c r="G4050" s="336"/>
      <c r="H4050" s="336"/>
      <c r="I4050" s="336"/>
      <c r="J4050" s="336"/>
      <c r="K4050" s="336"/>
      <c r="L4050" s="336"/>
      <c r="M4050" s="336"/>
      <c r="N4050" s="336"/>
      <c r="S4050" s="336"/>
      <c r="V4050" s="336"/>
      <c r="W4050" s="336"/>
      <c r="X4050" s="336"/>
      <c r="Y4050" s="336"/>
      <c r="Z4050" s="336"/>
      <c r="AA4050" s="336"/>
      <c r="AB4050" s="336"/>
      <c r="AC4050" s="336"/>
    </row>
    <row r="4051" spans="4:29">
      <c r="D4051" s="336"/>
      <c r="G4051" s="336"/>
      <c r="H4051" s="336"/>
      <c r="I4051" s="336"/>
      <c r="J4051" s="336"/>
      <c r="K4051" s="336"/>
      <c r="L4051" s="336"/>
      <c r="M4051" s="336"/>
      <c r="N4051" s="336"/>
      <c r="S4051" s="336"/>
      <c r="V4051" s="336"/>
      <c r="W4051" s="336"/>
      <c r="X4051" s="336"/>
      <c r="Y4051" s="336"/>
      <c r="Z4051" s="336"/>
      <c r="AA4051" s="336"/>
      <c r="AB4051" s="336"/>
      <c r="AC4051" s="336"/>
    </row>
    <row r="4052" spans="4:29">
      <c r="D4052" s="336"/>
      <c r="G4052" s="336"/>
      <c r="H4052" s="336"/>
      <c r="I4052" s="336"/>
      <c r="J4052" s="336"/>
      <c r="K4052" s="336"/>
      <c r="L4052" s="336"/>
      <c r="M4052" s="336"/>
      <c r="N4052" s="336"/>
      <c r="S4052" s="336"/>
      <c r="V4052" s="336"/>
      <c r="W4052" s="336"/>
      <c r="X4052" s="336"/>
      <c r="Y4052" s="336"/>
      <c r="Z4052" s="336"/>
      <c r="AA4052" s="336"/>
      <c r="AB4052" s="336"/>
      <c r="AC4052" s="336"/>
    </row>
    <row r="4053" spans="4:29">
      <c r="D4053" s="336"/>
      <c r="G4053" s="336"/>
      <c r="H4053" s="336"/>
      <c r="I4053" s="336"/>
      <c r="J4053" s="336"/>
      <c r="K4053" s="336"/>
      <c r="L4053" s="336"/>
      <c r="M4053" s="336"/>
      <c r="N4053" s="336"/>
      <c r="S4053" s="336"/>
      <c r="V4053" s="336"/>
      <c r="W4053" s="336"/>
      <c r="X4053" s="336"/>
      <c r="Y4053" s="336"/>
      <c r="Z4053" s="336"/>
      <c r="AA4053" s="336"/>
      <c r="AB4053" s="336"/>
      <c r="AC4053" s="336"/>
    </row>
    <row r="4054" spans="4:29">
      <c r="D4054" s="336"/>
      <c r="G4054" s="336"/>
      <c r="H4054" s="336"/>
      <c r="I4054" s="336"/>
      <c r="J4054" s="336"/>
      <c r="K4054" s="336"/>
      <c r="L4054" s="336"/>
      <c r="M4054" s="336"/>
      <c r="N4054" s="336"/>
      <c r="S4054" s="336"/>
      <c r="V4054" s="336"/>
      <c r="W4054" s="336"/>
      <c r="X4054" s="336"/>
      <c r="Y4054" s="336"/>
      <c r="Z4054" s="336"/>
      <c r="AA4054" s="336"/>
      <c r="AB4054" s="336"/>
      <c r="AC4054" s="336"/>
    </row>
    <row r="4055" spans="4:29">
      <c r="D4055" s="336"/>
      <c r="G4055" s="336"/>
      <c r="H4055" s="336"/>
      <c r="I4055" s="336"/>
      <c r="J4055" s="336"/>
      <c r="K4055" s="336"/>
      <c r="L4055" s="336"/>
      <c r="M4055" s="336"/>
      <c r="N4055" s="336"/>
      <c r="S4055" s="336"/>
      <c r="V4055" s="336"/>
      <c r="W4055" s="336"/>
      <c r="X4055" s="336"/>
      <c r="Y4055" s="336"/>
      <c r="Z4055" s="336"/>
      <c r="AA4055" s="336"/>
      <c r="AB4055" s="336"/>
      <c r="AC4055" s="336"/>
    </row>
    <row r="4056" spans="4:29">
      <c r="D4056" s="336"/>
      <c r="G4056" s="336"/>
      <c r="H4056" s="336"/>
      <c r="I4056" s="336"/>
      <c r="J4056" s="336"/>
      <c r="K4056" s="336"/>
      <c r="L4056" s="336"/>
      <c r="M4056" s="336"/>
      <c r="N4056" s="336"/>
      <c r="S4056" s="336"/>
      <c r="V4056" s="336"/>
      <c r="W4056" s="336"/>
      <c r="X4056" s="336"/>
      <c r="Y4056" s="336"/>
      <c r="Z4056" s="336"/>
      <c r="AA4056" s="336"/>
      <c r="AB4056" s="336"/>
      <c r="AC4056" s="336"/>
    </row>
    <row r="4057" spans="4:29">
      <c r="D4057" s="336"/>
      <c r="G4057" s="336"/>
      <c r="H4057" s="336"/>
      <c r="I4057" s="336"/>
      <c r="J4057" s="336"/>
      <c r="K4057" s="336"/>
      <c r="L4057" s="336"/>
      <c r="M4057" s="336"/>
      <c r="N4057" s="336"/>
      <c r="S4057" s="336"/>
      <c r="V4057" s="336"/>
      <c r="W4057" s="336"/>
      <c r="X4057" s="336"/>
      <c r="Y4057" s="336"/>
      <c r="Z4057" s="336"/>
      <c r="AA4057" s="336"/>
      <c r="AB4057" s="336"/>
      <c r="AC4057" s="336"/>
    </row>
    <row r="4058" spans="4:29">
      <c r="D4058" s="336"/>
      <c r="G4058" s="336"/>
      <c r="H4058" s="336"/>
      <c r="I4058" s="336"/>
      <c r="J4058" s="336"/>
      <c r="K4058" s="336"/>
      <c r="L4058" s="336"/>
      <c r="M4058" s="336"/>
      <c r="N4058" s="336"/>
      <c r="S4058" s="336"/>
      <c r="V4058" s="336"/>
      <c r="W4058" s="336"/>
      <c r="X4058" s="336"/>
      <c r="Y4058" s="336"/>
      <c r="Z4058" s="336"/>
      <c r="AA4058" s="336"/>
      <c r="AB4058" s="336"/>
      <c r="AC4058" s="336"/>
    </row>
    <row r="4059" spans="4:29">
      <c r="D4059" s="336"/>
      <c r="G4059" s="336"/>
      <c r="H4059" s="336"/>
      <c r="I4059" s="336"/>
      <c r="J4059" s="336"/>
      <c r="K4059" s="336"/>
      <c r="L4059" s="336"/>
      <c r="M4059" s="336"/>
      <c r="N4059" s="336"/>
      <c r="S4059" s="336"/>
      <c r="V4059" s="336"/>
      <c r="W4059" s="336"/>
      <c r="X4059" s="336"/>
      <c r="Y4059" s="336"/>
      <c r="Z4059" s="336"/>
      <c r="AA4059" s="336"/>
      <c r="AB4059" s="336"/>
      <c r="AC4059" s="336"/>
    </row>
    <row r="4060" spans="4:29">
      <c r="D4060" s="336"/>
      <c r="G4060" s="336"/>
      <c r="H4060" s="336"/>
      <c r="I4060" s="336"/>
      <c r="J4060" s="336"/>
      <c r="K4060" s="336"/>
      <c r="L4060" s="336"/>
      <c r="M4060" s="336"/>
      <c r="N4060" s="336"/>
      <c r="S4060" s="336"/>
      <c r="V4060" s="336"/>
      <c r="W4060" s="336"/>
      <c r="X4060" s="336"/>
      <c r="Y4060" s="336"/>
      <c r="Z4060" s="336"/>
      <c r="AA4060" s="336"/>
      <c r="AB4060" s="336"/>
      <c r="AC4060" s="336"/>
    </row>
    <row r="4061" spans="4:29">
      <c r="D4061" s="336"/>
      <c r="G4061" s="336"/>
      <c r="H4061" s="336"/>
      <c r="I4061" s="336"/>
      <c r="J4061" s="336"/>
      <c r="K4061" s="336"/>
      <c r="L4061" s="336"/>
      <c r="M4061" s="336"/>
      <c r="N4061" s="336"/>
      <c r="S4061" s="336"/>
      <c r="V4061" s="336"/>
      <c r="W4061" s="336"/>
      <c r="X4061" s="336"/>
      <c r="Y4061" s="336"/>
      <c r="Z4061" s="336"/>
      <c r="AA4061" s="336"/>
      <c r="AB4061" s="336"/>
      <c r="AC4061" s="336"/>
    </row>
    <row r="4062" spans="4:29">
      <c r="D4062" s="336"/>
      <c r="G4062" s="336"/>
      <c r="H4062" s="336"/>
      <c r="I4062" s="336"/>
      <c r="J4062" s="336"/>
      <c r="K4062" s="336"/>
      <c r="L4062" s="336"/>
      <c r="M4062" s="336"/>
      <c r="N4062" s="336"/>
      <c r="S4062" s="336"/>
      <c r="V4062" s="336"/>
      <c r="W4062" s="336"/>
      <c r="X4062" s="336"/>
      <c r="Y4062" s="336"/>
      <c r="Z4062" s="336"/>
      <c r="AA4062" s="336"/>
      <c r="AB4062" s="336"/>
      <c r="AC4062" s="336"/>
    </row>
    <row r="4063" spans="4:29">
      <c r="D4063" s="336"/>
      <c r="G4063" s="336"/>
      <c r="H4063" s="336"/>
      <c r="I4063" s="336"/>
      <c r="J4063" s="336"/>
      <c r="K4063" s="336"/>
      <c r="L4063" s="336"/>
      <c r="M4063" s="336"/>
      <c r="N4063" s="336"/>
      <c r="S4063" s="336"/>
      <c r="V4063" s="336"/>
      <c r="W4063" s="336"/>
      <c r="X4063" s="336"/>
      <c r="Y4063" s="336"/>
      <c r="Z4063" s="336"/>
      <c r="AA4063" s="336"/>
      <c r="AB4063" s="336"/>
      <c r="AC4063" s="336"/>
    </row>
    <row r="4064" spans="4:29">
      <c r="D4064" s="336"/>
      <c r="G4064" s="336"/>
      <c r="H4064" s="336"/>
      <c r="I4064" s="336"/>
      <c r="J4064" s="336"/>
      <c r="K4064" s="336"/>
      <c r="L4064" s="336"/>
      <c r="M4064" s="336"/>
      <c r="N4064" s="336"/>
      <c r="S4064" s="336"/>
      <c r="V4064" s="336"/>
      <c r="W4064" s="336"/>
      <c r="X4064" s="336"/>
      <c r="Y4064" s="336"/>
      <c r="Z4064" s="336"/>
      <c r="AA4064" s="336"/>
      <c r="AB4064" s="336"/>
      <c r="AC4064" s="336"/>
    </row>
    <row r="4065" spans="4:29">
      <c r="D4065" s="336"/>
      <c r="G4065" s="336"/>
      <c r="H4065" s="336"/>
      <c r="I4065" s="336"/>
      <c r="J4065" s="336"/>
      <c r="K4065" s="336"/>
      <c r="L4065" s="336"/>
      <c r="M4065" s="336"/>
      <c r="N4065" s="336"/>
      <c r="S4065" s="336"/>
      <c r="V4065" s="336"/>
      <c r="W4065" s="336"/>
      <c r="X4065" s="336"/>
      <c r="Y4065" s="336"/>
      <c r="Z4065" s="336"/>
      <c r="AA4065" s="336"/>
      <c r="AB4065" s="336"/>
      <c r="AC4065" s="336"/>
    </row>
    <row r="4066" spans="4:29">
      <c r="D4066" s="336"/>
      <c r="G4066" s="336"/>
      <c r="H4066" s="336"/>
      <c r="I4066" s="336"/>
      <c r="J4066" s="336"/>
      <c r="K4066" s="336"/>
      <c r="L4066" s="336"/>
      <c r="M4066" s="336"/>
      <c r="N4066" s="336"/>
      <c r="S4066" s="336"/>
      <c r="V4066" s="336"/>
      <c r="W4066" s="336"/>
      <c r="X4066" s="336"/>
      <c r="Y4066" s="336"/>
      <c r="Z4066" s="336"/>
      <c r="AA4066" s="336"/>
      <c r="AB4066" s="336"/>
      <c r="AC4066" s="336"/>
    </row>
    <row r="4067" spans="4:29">
      <c r="D4067" s="336"/>
      <c r="G4067" s="336"/>
      <c r="H4067" s="336"/>
      <c r="I4067" s="336"/>
      <c r="J4067" s="336"/>
      <c r="K4067" s="336"/>
      <c r="L4067" s="336"/>
      <c r="M4067" s="336"/>
      <c r="N4067" s="336"/>
      <c r="S4067" s="336"/>
      <c r="V4067" s="336"/>
      <c r="W4067" s="336"/>
      <c r="X4067" s="336"/>
      <c r="Y4067" s="336"/>
      <c r="Z4067" s="336"/>
      <c r="AA4067" s="336"/>
      <c r="AB4067" s="336"/>
      <c r="AC4067" s="336"/>
    </row>
    <row r="4068" spans="4:29">
      <c r="D4068" s="336"/>
      <c r="G4068" s="336"/>
      <c r="H4068" s="336"/>
      <c r="I4068" s="336"/>
      <c r="J4068" s="336"/>
      <c r="K4068" s="336"/>
      <c r="L4068" s="336"/>
      <c r="M4068" s="336"/>
      <c r="N4068" s="336"/>
      <c r="S4068" s="336"/>
      <c r="V4068" s="336"/>
      <c r="W4068" s="336"/>
      <c r="X4068" s="336"/>
      <c r="Y4068" s="336"/>
      <c r="Z4068" s="336"/>
      <c r="AA4068" s="336"/>
      <c r="AB4068" s="336"/>
      <c r="AC4068" s="336"/>
    </row>
    <row r="4069" spans="4:29">
      <c r="D4069" s="336"/>
      <c r="G4069" s="336"/>
      <c r="H4069" s="336"/>
      <c r="I4069" s="336"/>
      <c r="J4069" s="336"/>
      <c r="K4069" s="336"/>
      <c r="L4069" s="336"/>
      <c r="M4069" s="336"/>
      <c r="N4069" s="336"/>
      <c r="S4069" s="336"/>
      <c r="V4069" s="336"/>
      <c r="W4069" s="336"/>
      <c r="X4069" s="336"/>
      <c r="Y4069" s="336"/>
      <c r="Z4069" s="336"/>
      <c r="AA4069" s="336"/>
      <c r="AB4069" s="336"/>
      <c r="AC4069" s="336"/>
    </row>
    <row r="4070" spans="4:29">
      <c r="D4070" s="336"/>
      <c r="G4070" s="336"/>
      <c r="H4070" s="336"/>
      <c r="I4070" s="336"/>
      <c r="J4070" s="336"/>
      <c r="K4070" s="336"/>
      <c r="L4070" s="336"/>
      <c r="M4070" s="336"/>
      <c r="N4070" s="336"/>
      <c r="S4070" s="336"/>
      <c r="V4070" s="336"/>
      <c r="W4070" s="336"/>
      <c r="X4070" s="336"/>
      <c r="Y4070" s="336"/>
      <c r="Z4070" s="336"/>
      <c r="AA4070" s="336"/>
      <c r="AB4070" s="336"/>
      <c r="AC4070" s="336"/>
    </row>
    <row r="4071" spans="4:29">
      <c r="D4071" s="336"/>
      <c r="G4071" s="336"/>
      <c r="H4071" s="336"/>
      <c r="I4071" s="336"/>
      <c r="J4071" s="336"/>
      <c r="K4071" s="336"/>
      <c r="L4071" s="336"/>
      <c r="M4071" s="336"/>
      <c r="N4071" s="336"/>
      <c r="S4071" s="336"/>
      <c r="V4071" s="336"/>
      <c r="W4071" s="336"/>
      <c r="X4071" s="336"/>
      <c r="Y4071" s="336"/>
      <c r="Z4071" s="336"/>
      <c r="AA4071" s="336"/>
      <c r="AB4071" s="336"/>
      <c r="AC4071" s="336"/>
    </row>
    <row r="4072" spans="4:29">
      <c r="D4072" s="336"/>
      <c r="G4072" s="336"/>
      <c r="H4072" s="336"/>
      <c r="I4072" s="336"/>
      <c r="J4072" s="336"/>
      <c r="K4072" s="336"/>
      <c r="L4072" s="336"/>
      <c r="M4072" s="336"/>
      <c r="N4072" s="336"/>
      <c r="S4072" s="336"/>
      <c r="V4072" s="336"/>
      <c r="W4072" s="336"/>
      <c r="X4072" s="336"/>
      <c r="Y4072" s="336"/>
      <c r="Z4072" s="336"/>
      <c r="AA4072" s="336"/>
      <c r="AB4072" s="336"/>
      <c r="AC4072" s="336"/>
    </row>
    <row r="4073" spans="4:29">
      <c r="D4073" s="336"/>
      <c r="G4073" s="336"/>
      <c r="H4073" s="336"/>
      <c r="I4073" s="336"/>
      <c r="J4073" s="336"/>
      <c r="K4073" s="336"/>
      <c r="L4073" s="336"/>
      <c r="M4073" s="336"/>
      <c r="N4073" s="336"/>
      <c r="S4073" s="336"/>
      <c r="V4073" s="336"/>
      <c r="W4073" s="336"/>
      <c r="X4073" s="336"/>
      <c r="Y4073" s="336"/>
      <c r="Z4073" s="336"/>
      <c r="AA4073" s="336"/>
      <c r="AB4073" s="336"/>
      <c r="AC4073" s="336"/>
    </row>
    <row r="4074" spans="4:29">
      <c r="D4074" s="336"/>
      <c r="G4074" s="336"/>
      <c r="H4074" s="336"/>
      <c r="I4074" s="336"/>
      <c r="J4074" s="336"/>
      <c r="K4074" s="336"/>
      <c r="L4074" s="336"/>
      <c r="M4074" s="336"/>
      <c r="N4074" s="336"/>
      <c r="S4074" s="336"/>
      <c r="V4074" s="336"/>
      <c r="W4074" s="336"/>
      <c r="X4074" s="336"/>
      <c r="Y4074" s="336"/>
      <c r="Z4074" s="336"/>
      <c r="AA4074" s="336"/>
      <c r="AB4074" s="336"/>
      <c r="AC4074" s="336"/>
    </row>
    <row r="4075" spans="4:29">
      <c r="D4075" s="336"/>
      <c r="G4075" s="336"/>
      <c r="H4075" s="336"/>
      <c r="I4075" s="336"/>
      <c r="J4075" s="336"/>
      <c r="K4075" s="336"/>
      <c r="L4075" s="336"/>
      <c r="M4075" s="336"/>
      <c r="N4075" s="336"/>
      <c r="S4075" s="336"/>
      <c r="V4075" s="336"/>
      <c r="W4075" s="336"/>
      <c r="X4075" s="336"/>
      <c r="Y4075" s="336"/>
      <c r="Z4075" s="336"/>
      <c r="AA4075" s="336"/>
      <c r="AB4075" s="336"/>
      <c r="AC4075" s="336"/>
    </row>
    <row r="4076" spans="4:29">
      <c r="D4076" s="336"/>
      <c r="G4076" s="336"/>
      <c r="H4076" s="336"/>
      <c r="I4076" s="336"/>
      <c r="J4076" s="336"/>
      <c r="K4076" s="336"/>
      <c r="L4076" s="336"/>
      <c r="M4076" s="336"/>
      <c r="N4076" s="336"/>
      <c r="S4076" s="336"/>
      <c r="V4076" s="336"/>
      <c r="W4076" s="336"/>
      <c r="X4076" s="336"/>
      <c r="Y4076" s="336"/>
      <c r="Z4076" s="336"/>
      <c r="AA4076" s="336"/>
      <c r="AB4076" s="336"/>
      <c r="AC4076" s="336"/>
    </row>
    <row r="4077" spans="4:29">
      <c r="D4077" s="336"/>
      <c r="G4077" s="336"/>
      <c r="H4077" s="336"/>
      <c r="I4077" s="336"/>
      <c r="J4077" s="336"/>
      <c r="K4077" s="336"/>
      <c r="L4077" s="336"/>
      <c r="M4077" s="336"/>
      <c r="N4077" s="336"/>
      <c r="S4077" s="336"/>
      <c r="V4077" s="336"/>
      <c r="W4077" s="336"/>
      <c r="X4077" s="336"/>
      <c r="Y4077" s="336"/>
      <c r="Z4077" s="336"/>
      <c r="AA4077" s="336"/>
      <c r="AB4077" s="336"/>
      <c r="AC4077" s="336"/>
    </row>
    <row r="4078" spans="4:29">
      <c r="D4078" s="336"/>
      <c r="G4078" s="336"/>
      <c r="H4078" s="336"/>
      <c r="I4078" s="336"/>
      <c r="J4078" s="336"/>
      <c r="K4078" s="336"/>
      <c r="L4078" s="336"/>
      <c r="M4078" s="336"/>
      <c r="N4078" s="336"/>
      <c r="S4078" s="336"/>
      <c r="V4078" s="336"/>
      <c r="W4078" s="336"/>
      <c r="X4078" s="336"/>
      <c r="Y4078" s="336"/>
      <c r="Z4078" s="336"/>
      <c r="AA4078" s="336"/>
      <c r="AB4078" s="336"/>
      <c r="AC4078" s="336"/>
    </row>
    <row r="4079" spans="4:29">
      <c r="D4079" s="336"/>
      <c r="G4079" s="336"/>
      <c r="H4079" s="336"/>
      <c r="I4079" s="336"/>
      <c r="J4079" s="336"/>
      <c r="K4079" s="336"/>
      <c r="L4079" s="336"/>
      <c r="M4079" s="336"/>
      <c r="N4079" s="336"/>
      <c r="S4079" s="336"/>
      <c r="V4079" s="336"/>
      <c r="W4079" s="336"/>
      <c r="X4079" s="336"/>
      <c r="Y4079" s="336"/>
      <c r="Z4079" s="336"/>
      <c r="AA4079" s="336"/>
      <c r="AB4079" s="336"/>
      <c r="AC4079" s="336"/>
    </row>
    <row r="4080" spans="4:29">
      <c r="D4080" s="336"/>
      <c r="G4080" s="336"/>
      <c r="H4080" s="336"/>
      <c r="I4080" s="336"/>
      <c r="J4080" s="336"/>
      <c r="K4080" s="336"/>
      <c r="L4080" s="336"/>
      <c r="M4080" s="336"/>
      <c r="N4080" s="336"/>
      <c r="S4080" s="336"/>
      <c r="V4080" s="336"/>
      <c r="W4080" s="336"/>
      <c r="X4080" s="336"/>
      <c r="Y4080" s="336"/>
      <c r="Z4080" s="336"/>
      <c r="AA4080" s="336"/>
      <c r="AB4080" s="336"/>
      <c r="AC4080" s="336"/>
    </row>
    <row r="4081" spans="4:29">
      <c r="D4081" s="336"/>
      <c r="G4081" s="336"/>
      <c r="H4081" s="336"/>
      <c r="I4081" s="336"/>
      <c r="J4081" s="336"/>
      <c r="K4081" s="336"/>
      <c r="L4081" s="336"/>
      <c r="M4081" s="336"/>
      <c r="N4081" s="336"/>
      <c r="S4081" s="336"/>
      <c r="V4081" s="336"/>
      <c r="W4081" s="336"/>
      <c r="X4081" s="336"/>
      <c r="Y4081" s="336"/>
      <c r="Z4081" s="336"/>
      <c r="AA4081" s="336"/>
      <c r="AB4081" s="336"/>
      <c r="AC4081" s="336"/>
    </row>
    <row r="4082" spans="4:29">
      <c r="D4082" s="336"/>
      <c r="G4082" s="336"/>
      <c r="H4082" s="336"/>
      <c r="I4082" s="336"/>
      <c r="J4082" s="336"/>
      <c r="K4082" s="336"/>
      <c r="L4082" s="336"/>
      <c r="M4082" s="336"/>
      <c r="N4082" s="336"/>
      <c r="S4082" s="336"/>
      <c r="V4082" s="336"/>
      <c r="W4082" s="336"/>
      <c r="X4082" s="336"/>
      <c r="Y4082" s="336"/>
      <c r="Z4082" s="336"/>
      <c r="AA4082" s="336"/>
      <c r="AB4082" s="336"/>
      <c r="AC4082" s="336"/>
    </row>
    <row r="4083" spans="4:29">
      <c r="D4083" s="336"/>
      <c r="G4083" s="336"/>
      <c r="H4083" s="336"/>
      <c r="I4083" s="336"/>
      <c r="J4083" s="336"/>
      <c r="K4083" s="336"/>
      <c r="L4083" s="336"/>
      <c r="M4083" s="336"/>
      <c r="N4083" s="336"/>
      <c r="S4083" s="336"/>
      <c r="V4083" s="336"/>
      <c r="W4083" s="336"/>
      <c r="X4083" s="336"/>
      <c r="Y4083" s="336"/>
      <c r="Z4083" s="336"/>
      <c r="AA4083" s="336"/>
      <c r="AB4083" s="336"/>
      <c r="AC4083" s="336"/>
    </row>
    <row r="4084" spans="4:29">
      <c r="D4084" s="336"/>
      <c r="G4084" s="336"/>
      <c r="H4084" s="336"/>
      <c r="I4084" s="336"/>
      <c r="J4084" s="336"/>
      <c r="K4084" s="336"/>
      <c r="L4084" s="336"/>
      <c r="M4084" s="336"/>
      <c r="N4084" s="336"/>
      <c r="S4084" s="336"/>
      <c r="V4084" s="336"/>
      <c r="W4084" s="336"/>
      <c r="X4084" s="336"/>
      <c r="Y4084" s="336"/>
      <c r="Z4084" s="336"/>
      <c r="AA4084" s="336"/>
      <c r="AB4084" s="336"/>
      <c r="AC4084" s="336"/>
    </row>
    <row r="4085" spans="4:29">
      <c r="D4085" s="336"/>
      <c r="G4085" s="336"/>
      <c r="H4085" s="336"/>
      <c r="I4085" s="336"/>
      <c r="J4085" s="336"/>
      <c r="K4085" s="336"/>
      <c r="L4085" s="336"/>
      <c r="M4085" s="336"/>
      <c r="N4085" s="336"/>
      <c r="S4085" s="336"/>
      <c r="V4085" s="336"/>
      <c r="W4085" s="336"/>
      <c r="X4085" s="336"/>
      <c r="Y4085" s="336"/>
      <c r="Z4085" s="336"/>
      <c r="AA4085" s="336"/>
      <c r="AB4085" s="336"/>
      <c r="AC4085" s="336"/>
    </row>
    <row r="4086" spans="4:29">
      <c r="D4086" s="336"/>
      <c r="G4086" s="336"/>
      <c r="H4086" s="336"/>
      <c r="I4086" s="336"/>
      <c r="J4086" s="336"/>
      <c r="K4086" s="336"/>
      <c r="L4086" s="336"/>
      <c r="M4086" s="336"/>
      <c r="N4086" s="336"/>
      <c r="S4086" s="336"/>
      <c r="V4086" s="336"/>
      <c r="W4086" s="336"/>
      <c r="X4086" s="336"/>
      <c r="Y4086" s="336"/>
      <c r="Z4086" s="336"/>
      <c r="AA4086" s="336"/>
      <c r="AB4086" s="336"/>
      <c r="AC4086" s="336"/>
    </row>
    <row r="4087" spans="4:29">
      <c r="D4087" s="336"/>
      <c r="G4087" s="336"/>
      <c r="H4087" s="336"/>
      <c r="I4087" s="336"/>
      <c r="J4087" s="336"/>
      <c r="K4087" s="336"/>
      <c r="L4087" s="336"/>
      <c r="M4087" s="336"/>
      <c r="N4087" s="336"/>
      <c r="S4087" s="336"/>
      <c r="V4087" s="336"/>
      <c r="W4087" s="336"/>
      <c r="X4087" s="336"/>
      <c r="Y4087" s="336"/>
      <c r="Z4087" s="336"/>
      <c r="AA4087" s="336"/>
      <c r="AB4087" s="336"/>
      <c r="AC4087" s="336"/>
    </row>
    <row r="4088" spans="4:29">
      <c r="D4088" s="336"/>
      <c r="G4088" s="336"/>
      <c r="H4088" s="336"/>
      <c r="I4088" s="336"/>
      <c r="J4088" s="336"/>
      <c r="K4088" s="336"/>
      <c r="L4088" s="336"/>
      <c r="M4088" s="336"/>
      <c r="N4088" s="336"/>
      <c r="S4088" s="336"/>
      <c r="V4088" s="336"/>
      <c r="W4088" s="336"/>
      <c r="X4088" s="336"/>
      <c r="Y4088" s="336"/>
      <c r="Z4088" s="336"/>
      <c r="AA4088" s="336"/>
      <c r="AB4088" s="336"/>
      <c r="AC4088" s="336"/>
    </row>
    <row r="4089" spans="4:29">
      <c r="D4089" s="336"/>
      <c r="G4089" s="336"/>
      <c r="H4089" s="336"/>
      <c r="I4089" s="336"/>
      <c r="J4089" s="336"/>
      <c r="K4089" s="336"/>
      <c r="L4089" s="336"/>
      <c r="M4089" s="336"/>
      <c r="N4089" s="336"/>
      <c r="S4089" s="336"/>
      <c r="V4089" s="336"/>
      <c r="W4089" s="336"/>
      <c r="X4089" s="336"/>
      <c r="Y4089" s="336"/>
      <c r="Z4089" s="336"/>
      <c r="AA4089" s="336"/>
      <c r="AB4089" s="336"/>
      <c r="AC4089" s="336"/>
    </row>
    <row r="4090" spans="4:29">
      <c r="D4090" s="336"/>
      <c r="G4090" s="336"/>
      <c r="H4090" s="336"/>
      <c r="I4090" s="336"/>
      <c r="J4090" s="336"/>
      <c r="K4090" s="336"/>
      <c r="L4090" s="336"/>
      <c r="M4090" s="336"/>
      <c r="N4090" s="336"/>
      <c r="S4090" s="336"/>
      <c r="V4090" s="336"/>
      <c r="W4090" s="336"/>
      <c r="X4090" s="336"/>
      <c r="Y4090" s="336"/>
      <c r="Z4090" s="336"/>
      <c r="AA4090" s="336"/>
      <c r="AB4090" s="336"/>
      <c r="AC4090" s="336"/>
    </row>
    <row r="4091" spans="4:29">
      <c r="D4091" s="336"/>
      <c r="G4091" s="336"/>
      <c r="H4091" s="336"/>
      <c r="I4091" s="336"/>
      <c r="J4091" s="336"/>
      <c r="K4091" s="336"/>
      <c r="L4091" s="336"/>
      <c r="M4091" s="336"/>
      <c r="N4091" s="336"/>
      <c r="S4091" s="336"/>
      <c r="V4091" s="336"/>
      <c r="W4091" s="336"/>
      <c r="X4091" s="336"/>
      <c r="Y4091" s="336"/>
      <c r="Z4091" s="336"/>
      <c r="AA4091" s="336"/>
      <c r="AB4091" s="336"/>
      <c r="AC4091" s="336"/>
    </row>
    <row r="4092" spans="4:29">
      <c r="D4092" s="336"/>
      <c r="G4092" s="336"/>
      <c r="H4092" s="336"/>
      <c r="I4092" s="336"/>
      <c r="J4092" s="336"/>
      <c r="K4092" s="336"/>
      <c r="L4092" s="336"/>
      <c r="M4092" s="336"/>
      <c r="N4092" s="336"/>
      <c r="S4092" s="336"/>
      <c r="V4092" s="336"/>
      <c r="W4092" s="336"/>
      <c r="X4092" s="336"/>
      <c r="Y4092" s="336"/>
      <c r="Z4092" s="336"/>
      <c r="AA4092" s="336"/>
      <c r="AB4092" s="336"/>
      <c r="AC4092" s="336"/>
    </row>
    <row r="4093" spans="4:29">
      <c r="D4093" s="336"/>
      <c r="G4093" s="336"/>
      <c r="H4093" s="336"/>
      <c r="I4093" s="336"/>
      <c r="J4093" s="336"/>
      <c r="K4093" s="336"/>
      <c r="L4093" s="336"/>
      <c r="M4093" s="336"/>
      <c r="N4093" s="336"/>
      <c r="S4093" s="336"/>
      <c r="V4093" s="336"/>
      <c r="W4093" s="336"/>
      <c r="X4093" s="336"/>
      <c r="Y4093" s="336"/>
      <c r="Z4093" s="336"/>
      <c r="AA4093" s="336"/>
      <c r="AB4093" s="336"/>
      <c r="AC4093" s="336"/>
    </row>
    <row r="4094" spans="4:29">
      <c r="D4094" s="336"/>
      <c r="G4094" s="336"/>
      <c r="H4094" s="336"/>
      <c r="I4094" s="336"/>
      <c r="J4094" s="336"/>
      <c r="K4094" s="336"/>
      <c r="L4094" s="336"/>
      <c r="M4094" s="336"/>
      <c r="N4094" s="336"/>
      <c r="S4094" s="336"/>
      <c r="V4094" s="336"/>
      <c r="W4094" s="336"/>
      <c r="X4094" s="336"/>
      <c r="Y4094" s="336"/>
      <c r="Z4094" s="336"/>
      <c r="AA4094" s="336"/>
      <c r="AB4094" s="336"/>
      <c r="AC4094" s="336"/>
    </row>
    <row r="4095" spans="4:29">
      <c r="D4095" s="336"/>
      <c r="G4095" s="336"/>
      <c r="H4095" s="336"/>
      <c r="I4095" s="336"/>
      <c r="J4095" s="336"/>
      <c r="K4095" s="336"/>
      <c r="L4095" s="336"/>
      <c r="M4095" s="336"/>
      <c r="N4095" s="336"/>
      <c r="S4095" s="336"/>
      <c r="V4095" s="336"/>
      <c r="W4095" s="336"/>
      <c r="X4095" s="336"/>
      <c r="Y4095" s="336"/>
      <c r="Z4095" s="336"/>
      <c r="AA4095" s="336"/>
      <c r="AB4095" s="336"/>
      <c r="AC4095" s="336"/>
    </row>
    <row r="4096" spans="4:29">
      <c r="D4096" s="336"/>
      <c r="G4096" s="336"/>
      <c r="H4096" s="336"/>
      <c r="I4096" s="336"/>
      <c r="J4096" s="336"/>
      <c r="K4096" s="336"/>
      <c r="L4096" s="336"/>
      <c r="M4096" s="336"/>
      <c r="N4096" s="336"/>
      <c r="S4096" s="336"/>
      <c r="V4096" s="336"/>
      <c r="W4096" s="336"/>
      <c r="X4096" s="336"/>
      <c r="Y4096" s="336"/>
      <c r="Z4096" s="336"/>
      <c r="AA4096" s="336"/>
      <c r="AB4096" s="336"/>
      <c r="AC4096" s="336"/>
    </row>
    <row r="4097" spans="4:29">
      <c r="D4097" s="336"/>
      <c r="G4097" s="336"/>
      <c r="H4097" s="336"/>
      <c r="I4097" s="336"/>
      <c r="J4097" s="336"/>
      <c r="K4097" s="336"/>
      <c r="L4097" s="336"/>
      <c r="M4097" s="336"/>
      <c r="N4097" s="336"/>
      <c r="S4097" s="336"/>
      <c r="V4097" s="336"/>
      <c r="W4097" s="336"/>
      <c r="X4097" s="336"/>
      <c r="Y4097" s="336"/>
      <c r="Z4097" s="336"/>
      <c r="AA4097" s="336"/>
      <c r="AB4097" s="336"/>
      <c r="AC4097" s="336"/>
    </row>
    <row r="4098" spans="4:29">
      <c r="D4098" s="336"/>
      <c r="G4098" s="336"/>
      <c r="H4098" s="336"/>
      <c r="I4098" s="336"/>
      <c r="J4098" s="336"/>
      <c r="K4098" s="336"/>
      <c r="L4098" s="336"/>
      <c r="M4098" s="336"/>
      <c r="N4098" s="336"/>
      <c r="S4098" s="336"/>
      <c r="V4098" s="336"/>
      <c r="W4098" s="336"/>
      <c r="X4098" s="336"/>
      <c r="Y4098" s="336"/>
      <c r="Z4098" s="336"/>
      <c r="AA4098" s="336"/>
      <c r="AB4098" s="336"/>
      <c r="AC4098" s="336"/>
    </row>
    <row r="4099" spans="4:29">
      <c r="D4099" s="336"/>
      <c r="G4099" s="336"/>
      <c r="H4099" s="336"/>
      <c r="I4099" s="336"/>
      <c r="J4099" s="336"/>
      <c r="K4099" s="336"/>
      <c r="L4099" s="336"/>
      <c r="M4099" s="336"/>
      <c r="N4099" s="336"/>
      <c r="S4099" s="336"/>
      <c r="V4099" s="336"/>
      <c r="W4099" s="336"/>
      <c r="X4099" s="336"/>
      <c r="Y4099" s="336"/>
      <c r="Z4099" s="336"/>
      <c r="AA4099" s="336"/>
      <c r="AB4099" s="336"/>
      <c r="AC4099" s="336"/>
    </row>
    <row r="4100" spans="4:29">
      <c r="D4100" s="336"/>
      <c r="G4100" s="336"/>
      <c r="H4100" s="336"/>
      <c r="I4100" s="336"/>
      <c r="J4100" s="336"/>
      <c r="K4100" s="336"/>
      <c r="L4100" s="336"/>
      <c r="M4100" s="336"/>
      <c r="N4100" s="336"/>
      <c r="S4100" s="336"/>
      <c r="V4100" s="336"/>
      <c r="W4100" s="336"/>
      <c r="X4100" s="336"/>
      <c r="Y4100" s="336"/>
      <c r="Z4100" s="336"/>
      <c r="AA4100" s="336"/>
      <c r="AB4100" s="336"/>
      <c r="AC4100" s="336"/>
    </row>
    <row r="4101" spans="4:29">
      <c r="D4101" s="336"/>
      <c r="G4101" s="336"/>
      <c r="H4101" s="336"/>
      <c r="I4101" s="336"/>
      <c r="J4101" s="336"/>
      <c r="K4101" s="336"/>
      <c r="L4101" s="336"/>
      <c r="M4101" s="336"/>
      <c r="N4101" s="336"/>
      <c r="S4101" s="336"/>
      <c r="V4101" s="336"/>
      <c r="W4101" s="336"/>
      <c r="X4101" s="336"/>
      <c r="Y4101" s="336"/>
      <c r="Z4101" s="336"/>
      <c r="AA4101" s="336"/>
      <c r="AB4101" s="336"/>
      <c r="AC4101" s="336"/>
    </row>
    <row r="4102" spans="4:29">
      <c r="D4102" s="336"/>
      <c r="G4102" s="336"/>
      <c r="H4102" s="336"/>
      <c r="I4102" s="336"/>
      <c r="J4102" s="336"/>
      <c r="K4102" s="336"/>
      <c r="L4102" s="336"/>
      <c r="M4102" s="336"/>
      <c r="N4102" s="336"/>
      <c r="S4102" s="336"/>
      <c r="V4102" s="336"/>
      <c r="W4102" s="336"/>
      <c r="X4102" s="336"/>
      <c r="Y4102" s="336"/>
      <c r="Z4102" s="336"/>
      <c r="AA4102" s="336"/>
      <c r="AB4102" s="336"/>
      <c r="AC4102" s="336"/>
    </row>
    <row r="4103" spans="4:29">
      <c r="D4103" s="336"/>
      <c r="G4103" s="336"/>
      <c r="H4103" s="336"/>
      <c r="I4103" s="336"/>
      <c r="J4103" s="336"/>
      <c r="K4103" s="336"/>
      <c r="L4103" s="336"/>
      <c r="M4103" s="336"/>
      <c r="N4103" s="336"/>
      <c r="S4103" s="336"/>
      <c r="V4103" s="336"/>
      <c r="W4103" s="336"/>
      <c r="X4103" s="336"/>
      <c r="Y4103" s="336"/>
      <c r="Z4103" s="336"/>
      <c r="AA4103" s="336"/>
      <c r="AB4103" s="336"/>
      <c r="AC4103" s="336"/>
    </row>
    <row r="4104" spans="4:29">
      <c r="D4104" s="336"/>
      <c r="G4104" s="336"/>
      <c r="H4104" s="336"/>
      <c r="I4104" s="336"/>
      <c r="J4104" s="336"/>
      <c r="K4104" s="336"/>
      <c r="L4104" s="336"/>
      <c r="M4104" s="336"/>
      <c r="N4104" s="336"/>
      <c r="S4104" s="336"/>
      <c r="V4104" s="336"/>
      <c r="W4104" s="336"/>
      <c r="X4104" s="336"/>
      <c r="Y4104" s="336"/>
      <c r="Z4104" s="336"/>
      <c r="AA4104" s="336"/>
      <c r="AB4104" s="336"/>
      <c r="AC4104" s="336"/>
    </row>
    <row r="4105" spans="4:29">
      <c r="D4105" s="336"/>
      <c r="G4105" s="336"/>
      <c r="H4105" s="336"/>
      <c r="I4105" s="336"/>
      <c r="J4105" s="336"/>
      <c r="K4105" s="336"/>
      <c r="L4105" s="336"/>
      <c r="M4105" s="336"/>
      <c r="N4105" s="336"/>
      <c r="S4105" s="336"/>
      <c r="V4105" s="336"/>
      <c r="W4105" s="336"/>
      <c r="X4105" s="336"/>
      <c r="Y4105" s="336"/>
      <c r="Z4105" s="336"/>
      <c r="AA4105" s="336"/>
      <c r="AB4105" s="336"/>
      <c r="AC4105" s="336"/>
    </row>
    <row r="4106" spans="4:29">
      <c r="D4106" s="336"/>
      <c r="G4106" s="336"/>
      <c r="H4106" s="336"/>
      <c r="I4106" s="336"/>
      <c r="J4106" s="336"/>
      <c r="K4106" s="336"/>
      <c r="L4106" s="336"/>
      <c r="M4106" s="336"/>
      <c r="N4106" s="336"/>
      <c r="S4106" s="336"/>
      <c r="V4106" s="336"/>
      <c r="W4106" s="336"/>
      <c r="X4106" s="336"/>
      <c r="Y4106" s="336"/>
      <c r="Z4106" s="336"/>
      <c r="AA4106" s="336"/>
      <c r="AB4106" s="336"/>
      <c r="AC4106" s="336"/>
    </row>
    <row r="4107" spans="4:29">
      <c r="D4107" s="336"/>
      <c r="G4107" s="336"/>
      <c r="H4107" s="336"/>
      <c r="I4107" s="336"/>
      <c r="J4107" s="336"/>
      <c r="K4107" s="336"/>
      <c r="L4107" s="336"/>
      <c r="M4107" s="336"/>
      <c r="N4107" s="336"/>
      <c r="S4107" s="336"/>
      <c r="V4107" s="336"/>
      <c r="W4107" s="336"/>
      <c r="X4107" s="336"/>
      <c r="Y4107" s="336"/>
      <c r="Z4107" s="336"/>
      <c r="AA4107" s="336"/>
      <c r="AB4107" s="336"/>
      <c r="AC4107" s="336"/>
    </row>
    <row r="4108" spans="4:29">
      <c r="D4108" s="336"/>
      <c r="G4108" s="336"/>
      <c r="H4108" s="336"/>
      <c r="I4108" s="336"/>
      <c r="J4108" s="336"/>
      <c r="K4108" s="336"/>
      <c r="L4108" s="336"/>
      <c r="M4108" s="336"/>
      <c r="N4108" s="336"/>
      <c r="S4108" s="336"/>
      <c r="V4108" s="336"/>
      <c r="W4108" s="336"/>
      <c r="X4108" s="336"/>
      <c r="Y4108" s="336"/>
      <c r="Z4108" s="336"/>
      <c r="AA4108" s="336"/>
      <c r="AB4108" s="336"/>
      <c r="AC4108" s="336"/>
    </row>
    <row r="4109" spans="4:29">
      <c r="D4109" s="336"/>
      <c r="G4109" s="336"/>
      <c r="H4109" s="336"/>
      <c r="I4109" s="336"/>
      <c r="J4109" s="336"/>
      <c r="K4109" s="336"/>
      <c r="L4109" s="336"/>
      <c r="M4109" s="336"/>
      <c r="N4109" s="336"/>
      <c r="S4109" s="336"/>
      <c r="V4109" s="336"/>
      <c r="W4109" s="336"/>
      <c r="X4109" s="336"/>
      <c r="Y4109" s="336"/>
      <c r="Z4109" s="336"/>
      <c r="AA4109" s="336"/>
      <c r="AB4109" s="336"/>
      <c r="AC4109" s="336"/>
    </row>
    <row r="4110" spans="4:29">
      <c r="D4110" s="336"/>
      <c r="G4110" s="336"/>
      <c r="H4110" s="336"/>
      <c r="I4110" s="336"/>
      <c r="J4110" s="336"/>
      <c r="K4110" s="336"/>
      <c r="L4110" s="336"/>
      <c r="M4110" s="336"/>
      <c r="N4110" s="336"/>
      <c r="S4110" s="336"/>
      <c r="V4110" s="336"/>
      <c r="W4110" s="336"/>
      <c r="X4110" s="336"/>
      <c r="Y4110" s="336"/>
      <c r="Z4110" s="336"/>
      <c r="AA4110" s="336"/>
      <c r="AB4110" s="336"/>
      <c r="AC4110" s="336"/>
    </row>
    <row r="4111" spans="4:29">
      <c r="D4111" s="336"/>
      <c r="G4111" s="336"/>
      <c r="H4111" s="336"/>
      <c r="I4111" s="336"/>
      <c r="J4111" s="336"/>
      <c r="K4111" s="336"/>
      <c r="L4111" s="336"/>
      <c r="M4111" s="336"/>
      <c r="N4111" s="336"/>
      <c r="S4111" s="336"/>
      <c r="V4111" s="336"/>
      <c r="W4111" s="336"/>
      <c r="X4111" s="336"/>
      <c r="Y4111" s="336"/>
      <c r="Z4111" s="336"/>
      <c r="AA4111" s="336"/>
      <c r="AB4111" s="336"/>
      <c r="AC4111" s="336"/>
    </row>
    <row r="4112" spans="4:29">
      <c r="D4112" s="336"/>
      <c r="G4112" s="336"/>
      <c r="H4112" s="336"/>
      <c r="I4112" s="336"/>
      <c r="J4112" s="336"/>
      <c r="K4112" s="336"/>
      <c r="L4112" s="336"/>
      <c r="M4112" s="336"/>
      <c r="N4112" s="336"/>
      <c r="S4112" s="336"/>
      <c r="V4112" s="336"/>
      <c r="W4112" s="336"/>
      <c r="X4112" s="336"/>
      <c r="Y4112" s="336"/>
      <c r="Z4112" s="336"/>
      <c r="AA4112" s="336"/>
      <c r="AB4112" s="336"/>
      <c r="AC4112" s="336"/>
    </row>
    <row r="4113" spans="4:29">
      <c r="D4113" s="336"/>
      <c r="G4113" s="336"/>
      <c r="H4113" s="336"/>
      <c r="I4113" s="336"/>
      <c r="J4113" s="336"/>
      <c r="K4113" s="336"/>
      <c r="L4113" s="336"/>
      <c r="M4113" s="336"/>
      <c r="N4113" s="336"/>
      <c r="S4113" s="336"/>
      <c r="V4113" s="336"/>
      <c r="W4113" s="336"/>
      <c r="X4113" s="336"/>
      <c r="Y4113" s="336"/>
      <c r="Z4113" s="336"/>
      <c r="AA4113" s="336"/>
      <c r="AB4113" s="336"/>
      <c r="AC4113" s="336"/>
    </row>
    <row r="4114" spans="4:29">
      <c r="D4114" s="336"/>
      <c r="G4114" s="336"/>
      <c r="H4114" s="336"/>
      <c r="I4114" s="336"/>
      <c r="J4114" s="336"/>
      <c r="K4114" s="336"/>
      <c r="L4114" s="336"/>
      <c r="M4114" s="336"/>
      <c r="N4114" s="336"/>
      <c r="S4114" s="336"/>
      <c r="V4114" s="336"/>
      <c r="W4114" s="336"/>
      <c r="X4114" s="336"/>
      <c r="Y4114" s="336"/>
      <c r="Z4114" s="336"/>
      <c r="AA4114" s="336"/>
      <c r="AB4114" s="336"/>
      <c r="AC4114" s="336"/>
    </row>
    <row r="4115" spans="4:29">
      <c r="D4115" s="336"/>
      <c r="G4115" s="336"/>
      <c r="H4115" s="336"/>
      <c r="I4115" s="336"/>
      <c r="J4115" s="336"/>
      <c r="K4115" s="336"/>
      <c r="L4115" s="336"/>
      <c r="M4115" s="336"/>
      <c r="N4115" s="336"/>
      <c r="S4115" s="336"/>
      <c r="V4115" s="336"/>
      <c r="W4115" s="336"/>
      <c r="X4115" s="336"/>
      <c r="Y4115" s="336"/>
      <c r="Z4115" s="336"/>
      <c r="AA4115" s="336"/>
      <c r="AB4115" s="336"/>
      <c r="AC4115" s="336"/>
    </row>
    <row r="4116" spans="4:29">
      <c r="D4116" s="336"/>
      <c r="G4116" s="336"/>
      <c r="H4116" s="336"/>
      <c r="I4116" s="336"/>
      <c r="J4116" s="336"/>
      <c r="K4116" s="336"/>
      <c r="L4116" s="336"/>
      <c r="M4116" s="336"/>
      <c r="N4116" s="336"/>
      <c r="S4116" s="336"/>
      <c r="V4116" s="336"/>
      <c r="W4116" s="336"/>
      <c r="X4116" s="336"/>
      <c r="Y4116" s="336"/>
      <c r="Z4116" s="336"/>
      <c r="AA4116" s="336"/>
      <c r="AB4116" s="336"/>
      <c r="AC4116" s="336"/>
    </row>
    <row r="4117" spans="4:29">
      <c r="D4117" s="336"/>
      <c r="G4117" s="336"/>
      <c r="H4117" s="336"/>
      <c r="I4117" s="336"/>
      <c r="J4117" s="336"/>
      <c r="K4117" s="336"/>
      <c r="L4117" s="336"/>
      <c r="M4117" s="336"/>
      <c r="N4117" s="336"/>
      <c r="S4117" s="336"/>
      <c r="V4117" s="336"/>
      <c r="W4117" s="336"/>
      <c r="X4117" s="336"/>
      <c r="Y4117" s="336"/>
      <c r="Z4117" s="336"/>
      <c r="AA4117" s="336"/>
      <c r="AB4117" s="336"/>
      <c r="AC4117" s="336"/>
    </row>
    <row r="4118" spans="4:29">
      <c r="D4118" s="336"/>
      <c r="G4118" s="336"/>
      <c r="H4118" s="336"/>
      <c r="I4118" s="336"/>
      <c r="J4118" s="336"/>
      <c r="K4118" s="336"/>
      <c r="L4118" s="336"/>
      <c r="M4118" s="336"/>
      <c r="N4118" s="336"/>
      <c r="S4118" s="336"/>
      <c r="V4118" s="336"/>
      <c r="W4118" s="336"/>
      <c r="X4118" s="336"/>
      <c r="Y4118" s="336"/>
      <c r="Z4118" s="336"/>
      <c r="AA4118" s="336"/>
      <c r="AB4118" s="336"/>
      <c r="AC4118" s="336"/>
    </row>
    <row r="4119" spans="4:29">
      <c r="D4119" s="336"/>
      <c r="G4119" s="336"/>
      <c r="H4119" s="336"/>
      <c r="I4119" s="336"/>
      <c r="J4119" s="336"/>
      <c r="K4119" s="336"/>
      <c r="L4119" s="336"/>
      <c r="M4119" s="336"/>
      <c r="N4119" s="336"/>
      <c r="S4119" s="336"/>
      <c r="V4119" s="336"/>
      <c r="W4119" s="336"/>
      <c r="X4119" s="336"/>
      <c r="Y4119" s="336"/>
      <c r="Z4119" s="336"/>
      <c r="AA4119" s="336"/>
      <c r="AB4119" s="336"/>
      <c r="AC4119" s="336"/>
    </row>
    <row r="4120" spans="4:29">
      <c r="D4120" s="336"/>
      <c r="G4120" s="336"/>
      <c r="H4120" s="336"/>
      <c r="I4120" s="336"/>
      <c r="J4120" s="336"/>
      <c r="K4120" s="336"/>
      <c r="L4120" s="336"/>
      <c r="M4120" s="336"/>
      <c r="N4120" s="336"/>
      <c r="S4120" s="336"/>
      <c r="V4120" s="336"/>
      <c r="W4120" s="336"/>
      <c r="X4120" s="336"/>
      <c r="Y4120" s="336"/>
      <c r="Z4120" s="336"/>
      <c r="AA4120" s="336"/>
      <c r="AB4120" s="336"/>
      <c r="AC4120" s="336"/>
    </row>
    <row r="4121" spans="4:29">
      <c r="D4121" s="336"/>
      <c r="G4121" s="336"/>
      <c r="H4121" s="336"/>
      <c r="I4121" s="336"/>
      <c r="J4121" s="336"/>
      <c r="K4121" s="336"/>
      <c r="L4121" s="336"/>
      <c r="M4121" s="336"/>
      <c r="N4121" s="336"/>
      <c r="S4121" s="336"/>
      <c r="V4121" s="336"/>
      <c r="W4121" s="336"/>
      <c r="X4121" s="336"/>
      <c r="Y4121" s="336"/>
      <c r="Z4121" s="336"/>
      <c r="AA4121" s="336"/>
      <c r="AB4121" s="336"/>
      <c r="AC4121" s="336"/>
    </row>
    <row r="4122" spans="4:29">
      <c r="D4122" s="336"/>
      <c r="G4122" s="336"/>
      <c r="H4122" s="336"/>
      <c r="I4122" s="336"/>
      <c r="J4122" s="336"/>
      <c r="K4122" s="336"/>
      <c r="L4122" s="336"/>
      <c r="M4122" s="336"/>
      <c r="N4122" s="336"/>
      <c r="S4122" s="336"/>
      <c r="V4122" s="336"/>
      <c r="W4122" s="336"/>
      <c r="X4122" s="336"/>
      <c r="Y4122" s="336"/>
      <c r="Z4122" s="336"/>
      <c r="AA4122" s="336"/>
      <c r="AB4122" s="336"/>
      <c r="AC4122" s="336"/>
    </row>
    <row r="4123" spans="4:29">
      <c r="D4123" s="336"/>
      <c r="G4123" s="336"/>
      <c r="H4123" s="336"/>
      <c r="I4123" s="336"/>
      <c r="J4123" s="336"/>
      <c r="K4123" s="336"/>
      <c r="L4123" s="336"/>
      <c r="M4123" s="336"/>
      <c r="N4123" s="336"/>
      <c r="S4123" s="336"/>
      <c r="V4123" s="336"/>
      <c r="W4123" s="336"/>
      <c r="X4123" s="336"/>
      <c r="Y4123" s="336"/>
      <c r="Z4123" s="336"/>
      <c r="AA4123" s="336"/>
      <c r="AB4123" s="336"/>
      <c r="AC4123" s="336"/>
    </row>
    <row r="4124" spans="4:29">
      <c r="D4124" s="336"/>
      <c r="G4124" s="336"/>
      <c r="H4124" s="336"/>
      <c r="I4124" s="336"/>
      <c r="J4124" s="336"/>
      <c r="K4124" s="336"/>
      <c r="L4124" s="336"/>
      <c r="M4124" s="336"/>
      <c r="N4124" s="336"/>
      <c r="S4124" s="336"/>
      <c r="V4124" s="336"/>
      <c r="W4124" s="336"/>
      <c r="X4124" s="336"/>
      <c r="Y4124" s="336"/>
      <c r="Z4124" s="336"/>
      <c r="AA4124" s="336"/>
      <c r="AB4124" s="336"/>
      <c r="AC4124" s="336"/>
    </row>
    <row r="4125" spans="4:29">
      <c r="D4125" s="336"/>
      <c r="G4125" s="336"/>
      <c r="H4125" s="336"/>
      <c r="I4125" s="336"/>
      <c r="J4125" s="336"/>
      <c r="K4125" s="336"/>
      <c r="L4125" s="336"/>
      <c r="M4125" s="336"/>
      <c r="N4125" s="336"/>
      <c r="S4125" s="336"/>
      <c r="V4125" s="336"/>
      <c r="W4125" s="336"/>
      <c r="X4125" s="336"/>
      <c r="Y4125" s="336"/>
      <c r="Z4125" s="336"/>
      <c r="AA4125" s="336"/>
      <c r="AB4125" s="336"/>
      <c r="AC4125" s="336"/>
    </row>
    <row r="4126" spans="4:29">
      <c r="D4126" s="336"/>
      <c r="G4126" s="336"/>
      <c r="H4126" s="336"/>
      <c r="I4126" s="336"/>
      <c r="J4126" s="336"/>
      <c r="K4126" s="336"/>
      <c r="L4126" s="336"/>
      <c r="M4126" s="336"/>
      <c r="N4126" s="336"/>
      <c r="S4126" s="336"/>
      <c r="V4126" s="336"/>
      <c r="W4126" s="336"/>
      <c r="X4126" s="336"/>
      <c r="Y4126" s="336"/>
      <c r="Z4126" s="336"/>
      <c r="AA4126" s="336"/>
      <c r="AB4126" s="336"/>
      <c r="AC4126" s="336"/>
    </row>
    <row r="4127" spans="4:29">
      <c r="D4127" s="336"/>
      <c r="G4127" s="336"/>
      <c r="H4127" s="336"/>
      <c r="I4127" s="336"/>
      <c r="J4127" s="336"/>
      <c r="K4127" s="336"/>
      <c r="L4127" s="336"/>
      <c r="M4127" s="336"/>
      <c r="N4127" s="336"/>
      <c r="S4127" s="336"/>
      <c r="V4127" s="336"/>
      <c r="W4127" s="336"/>
      <c r="X4127" s="336"/>
      <c r="Y4127" s="336"/>
      <c r="Z4127" s="336"/>
      <c r="AA4127" s="336"/>
      <c r="AB4127" s="336"/>
      <c r="AC4127" s="336"/>
    </row>
    <row r="4128" spans="4:29">
      <c r="D4128" s="336"/>
      <c r="G4128" s="336"/>
      <c r="H4128" s="336"/>
      <c r="I4128" s="336"/>
      <c r="J4128" s="336"/>
      <c r="K4128" s="336"/>
      <c r="L4128" s="336"/>
      <c r="M4128" s="336"/>
      <c r="N4128" s="336"/>
      <c r="S4128" s="336"/>
      <c r="V4128" s="336"/>
      <c r="W4128" s="336"/>
      <c r="X4128" s="336"/>
      <c r="Y4128" s="336"/>
      <c r="Z4128" s="336"/>
      <c r="AA4128" s="336"/>
      <c r="AB4128" s="336"/>
      <c r="AC4128" s="336"/>
    </row>
    <row r="4129" spans="4:29">
      <c r="D4129" s="336"/>
      <c r="G4129" s="336"/>
      <c r="H4129" s="336"/>
      <c r="I4129" s="336"/>
      <c r="J4129" s="336"/>
      <c r="K4129" s="336"/>
      <c r="L4129" s="336"/>
      <c r="M4129" s="336"/>
      <c r="N4129" s="336"/>
      <c r="S4129" s="336"/>
      <c r="V4129" s="336"/>
      <c r="W4129" s="336"/>
      <c r="X4129" s="336"/>
      <c r="Y4129" s="336"/>
      <c r="Z4129" s="336"/>
      <c r="AA4129" s="336"/>
      <c r="AB4129" s="336"/>
      <c r="AC4129" s="336"/>
    </row>
    <row r="4130" spans="4:29">
      <c r="D4130" s="336"/>
      <c r="G4130" s="336"/>
      <c r="H4130" s="336"/>
      <c r="I4130" s="336"/>
      <c r="J4130" s="336"/>
      <c r="K4130" s="336"/>
      <c r="L4130" s="336"/>
      <c r="M4130" s="336"/>
      <c r="N4130" s="336"/>
      <c r="S4130" s="336"/>
      <c r="V4130" s="336"/>
      <c r="W4130" s="336"/>
      <c r="X4130" s="336"/>
      <c r="Y4130" s="336"/>
      <c r="Z4130" s="336"/>
      <c r="AA4130" s="336"/>
      <c r="AB4130" s="336"/>
      <c r="AC4130" s="336"/>
    </row>
    <row r="4131" spans="4:29">
      <c r="D4131" s="336"/>
      <c r="G4131" s="336"/>
      <c r="H4131" s="336"/>
      <c r="I4131" s="336"/>
      <c r="J4131" s="336"/>
      <c r="K4131" s="336"/>
      <c r="L4131" s="336"/>
      <c r="M4131" s="336"/>
      <c r="N4131" s="336"/>
      <c r="S4131" s="336"/>
      <c r="V4131" s="336"/>
      <c r="W4131" s="336"/>
      <c r="X4131" s="336"/>
      <c r="Y4131" s="336"/>
      <c r="Z4131" s="336"/>
      <c r="AA4131" s="336"/>
      <c r="AB4131" s="336"/>
      <c r="AC4131" s="336"/>
    </row>
    <row r="4132" spans="4:29">
      <c r="D4132" s="336"/>
      <c r="G4132" s="336"/>
      <c r="H4132" s="336"/>
      <c r="I4132" s="336"/>
      <c r="J4132" s="336"/>
      <c r="K4132" s="336"/>
      <c r="L4132" s="336"/>
      <c r="M4132" s="336"/>
      <c r="N4132" s="336"/>
      <c r="S4132" s="336"/>
      <c r="V4132" s="336"/>
      <c r="W4132" s="336"/>
      <c r="X4132" s="336"/>
      <c r="Y4132" s="336"/>
      <c r="Z4132" s="336"/>
      <c r="AA4132" s="336"/>
      <c r="AB4132" s="336"/>
      <c r="AC4132" s="336"/>
    </row>
    <row r="4133" spans="4:29">
      <c r="D4133" s="336"/>
      <c r="G4133" s="336"/>
      <c r="H4133" s="336"/>
      <c r="I4133" s="336"/>
      <c r="J4133" s="336"/>
      <c r="K4133" s="336"/>
      <c r="L4133" s="336"/>
      <c r="M4133" s="336"/>
      <c r="N4133" s="336"/>
      <c r="S4133" s="336"/>
      <c r="V4133" s="336"/>
      <c r="W4133" s="336"/>
      <c r="X4133" s="336"/>
      <c r="Y4133" s="336"/>
      <c r="Z4133" s="336"/>
      <c r="AA4133" s="336"/>
      <c r="AB4133" s="336"/>
      <c r="AC4133" s="336"/>
    </row>
    <row r="4134" spans="4:29">
      <c r="D4134" s="336"/>
      <c r="G4134" s="336"/>
      <c r="H4134" s="336"/>
      <c r="I4134" s="336"/>
      <c r="J4134" s="336"/>
      <c r="K4134" s="336"/>
      <c r="L4134" s="336"/>
      <c r="M4134" s="336"/>
      <c r="N4134" s="336"/>
      <c r="S4134" s="336"/>
      <c r="V4134" s="336"/>
      <c r="W4134" s="336"/>
      <c r="X4134" s="336"/>
      <c r="Y4134" s="336"/>
      <c r="Z4134" s="336"/>
      <c r="AA4134" s="336"/>
      <c r="AB4134" s="336"/>
      <c r="AC4134" s="336"/>
    </row>
    <row r="4135" spans="4:29">
      <c r="D4135" s="336"/>
      <c r="G4135" s="336"/>
      <c r="H4135" s="336"/>
      <c r="I4135" s="336"/>
      <c r="J4135" s="336"/>
      <c r="K4135" s="336"/>
      <c r="L4135" s="336"/>
      <c r="M4135" s="336"/>
      <c r="N4135" s="336"/>
      <c r="S4135" s="336"/>
      <c r="V4135" s="336"/>
      <c r="W4135" s="336"/>
      <c r="X4135" s="336"/>
      <c r="Y4135" s="336"/>
      <c r="Z4135" s="336"/>
      <c r="AA4135" s="336"/>
      <c r="AB4135" s="336"/>
      <c r="AC4135" s="336"/>
    </row>
    <row r="4136" spans="4:29">
      <c r="D4136" s="336"/>
      <c r="G4136" s="336"/>
      <c r="H4136" s="336"/>
      <c r="I4136" s="336"/>
      <c r="J4136" s="336"/>
      <c r="K4136" s="336"/>
      <c r="L4136" s="336"/>
      <c r="M4136" s="336"/>
      <c r="N4136" s="336"/>
      <c r="S4136" s="336"/>
      <c r="V4136" s="336"/>
      <c r="W4136" s="336"/>
      <c r="X4136" s="336"/>
      <c r="Y4136" s="336"/>
      <c r="Z4136" s="336"/>
      <c r="AA4136" s="336"/>
      <c r="AB4136" s="336"/>
      <c r="AC4136" s="336"/>
    </row>
    <row r="4137" spans="4:29">
      <c r="D4137" s="336"/>
      <c r="G4137" s="336"/>
      <c r="H4137" s="336"/>
      <c r="I4137" s="336"/>
      <c r="J4137" s="336"/>
      <c r="K4137" s="336"/>
      <c r="L4137" s="336"/>
      <c r="M4137" s="336"/>
      <c r="N4137" s="336"/>
      <c r="S4137" s="336"/>
      <c r="V4137" s="336"/>
      <c r="W4137" s="336"/>
      <c r="X4137" s="336"/>
      <c r="Y4137" s="336"/>
      <c r="Z4137" s="336"/>
      <c r="AA4137" s="336"/>
      <c r="AB4137" s="336"/>
      <c r="AC4137" s="336"/>
    </row>
    <row r="4138" spans="4:29">
      <c r="D4138" s="336"/>
      <c r="G4138" s="336"/>
      <c r="H4138" s="336"/>
      <c r="I4138" s="336"/>
      <c r="J4138" s="336"/>
      <c r="K4138" s="336"/>
      <c r="L4138" s="336"/>
      <c r="M4138" s="336"/>
      <c r="N4138" s="336"/>
      <c r="S4138" s="336"/>
      <c r="V4138" s="336"/>
      <c r="W4138" s="336"/>
      <c r="X4138" s="336"/>
      <c r="Y4138" s="336"/>
      <c r="Z4138" s="336"/>
      <c r="AA4138" s="336"/>
      <c r="AB4138" s="336"/>
      <c r="AC4138" s="336"/>
    </row>
    <row r="4139" spans="4:29">
      <c r="D4139" s="336"/>
      <c r="G4139" s="336"/>
      <c r="H4139" s="336"/>
      <c r="I4139" s="336"/>
      <c r="J4139" s="336"/>
      <c r="K4139" s="336"/>
      <c r="L4139" s="336"/>
      <c r="M4139" s="336"/>
      <c r="N4139" s="336"/>
      <c r="S4139" s="336"/>
      <c r="V4139" s="336"/>
      <c r="W4139" s="336"/>
      <c r="X4139" s="336"/>
      <c r="Y4139" s="336"/>
      <c r="Z4139" s="336"/>
      <c r="AA4139" s="336"/>
      <c r="AB4139" s="336"/>
      <c r="AC4139" s="336"/>
    </row>
    <row r="4140" spans="4:29">
      <c r="D4140" s="336"/>
      <c r="G4140" s="336"/>
      <c r="H4140" s="336"/>
      <c r="I4140" s="336"/>
      <c r="J4140" s="336"/>
      <c r="K4140" s="336"/>
      <c r="L4140" s="336"/>
      <c r="M4140" s="336"/>
      <c r="N4140" s="336"/>
      <c r="S4140" s="336"/>
      <c r="V4140" s="336"/>
      <c r="W4140" s="336"/>
      <c r="X4140" s="336"/>
      <c r="Y4140" s="336"/>
      <c r="Z4140" s="336"/>
      <c r="AA4140" s="336"/>
      <c r="AB4140" s="336"/>
      <c r="AC4140" s="336"/>
    </row>
    <row r="4141" spans="4:29">
      <c r="D4141" s="336"/>
      <c r="G4141" s="336"/>
      <c r="H4141" s="336"/>
      <c r="I4141" s="336"/>
      <c r="J4141" s="336"/>
      <c r="K4141" s="336"/>
      <c r="L4141" s="336"/>
      <c r="M4141" s="336"/>
      <c r="N4141" s="336"/>
      <c r="S4141" s="336"/>
      <c r="V4141" s="336"/>
      <c r="W4141" s="336"/>
      <c r="X4141" s="336"/>
      <c r="Y4141" s="336"/>
      <c r="Z4141" s="336"/>
      <c r="AA4141" s="336"/>
      <c r="AB4141" s="336"/>
      <c r="AC4141" s="336"/>
    </row>
    <row r="4142" spans="4:29">
      <c r="D4142" s="336"/>
      <c r="G4142" s="336"/>
      <c r="H4142" s="336"/>
      <c r="I4142" s="336"/>
      <c r="J4142" s="336"/>
      <c r="K4142" s="336"/>
      <c r="L4142" s="336"/>
      <c r="M4142" s="336"/>
      <c r="N4142" s="336"/>
      <c r="S4142" s="336"/>
      <c r="V4142" s="336"/>
      <c r="W4142" s="336"/>
      <c r="X4142" s="336"/>
      <c r="Y4142" s="336"/>
      <c r="Z4142" s="336"/>
      <c r="AA4142" s="336"/>
      <c r="AB4142" s="336"/>
      <c r="AC4142" s="336"/>
    </row>
    <row r="4143" spans="4:29">
      <c r="D4143" s="336"/>
      <c r="G4143" s="336"/>
      <c r="H4143" s="336"/>
      <c r="I4143" s="336"/>
      <c r="J4143" s="336"/>
      <c r="K4143" s="336"/>
      <c r="L4143" s="336"/>
      <c r="M4143" s="336"/>
      <c r="N4143" s="336"/>
      <c r="S4143" s="336"/>
      <c r="V4143" s="336"/>
      <c r="W4143" s="336"/>
      <c r="X4143" s="336"/>
      <c r="Y4143" s="336"/>
      <c r="Z4143" s="336"/>
      <c r="AA4143" s="336"/>
      <c r="AB4143" s="336"/>
      <c r="AC4143" s="336"/>
    </row>
    <row r="4144" spans="4:29">
      <c r="D4144" s="336"/>
      <c r="G4144" s="336"/>
      <c r="H4144" s="336"/>
      <c r="I4144" s="336"/>
      <c r="J4144" s="336"/>
      <c r="K4144" s="336"/>
      <c r="L4144" s="336"/>
      <c r="M4144" s="336"/>
      <c r="N4144" s="336"/>
      <c r="S4144" s="336"/>
      <c r="V4144" s="336"/>
      <c r="W4144" s="336"/>
      <c r="X4144" s="336"/>
      <c r="Y4144" s="336"/>
      <c r="Z4144" s="336"/>
      <c r="AA4144" s="336"/>
      <c r="AB4144" s="336"/>
      <c r="AC4144" s="336"/>
    </row>
    <row r="4145" spans="4:29">
      <c r="D4145" s="336"/>
      <c r="G4145" s="336"/>
      <c r="H4145" s="336"/>
      <c r="I4145" s="336"/>
      <c r="J4145" s="336"/>
      <c r="K4145" s="336"/>
      <c r="L4145" s="336"/>
      <c r="M4145" s="336"/>
      <c r="N4145" s="336"/>
      <c r="S4145" s="336"/>
      <c r="V4145" s="336"/>
      <c r="W4145" s="336"/>
      <c r="X4145" s="336"/>
      <c r="Y4145" s="336"/>
      <c r="Z4145" s="336"/>
      <c r="AA4145" s="336"/>
      <c r="AB4145" s="336"/>
      <c r="AC4145" s="336"/>
    </row>
    <row r="4146" spans="4:29">
      <c r="D4146" s="336"/>
      <c r="G4146" s="336"/>
      <c r="H4146" s="336"/>
      <c r="I4146" s="336"/>
      <c r="J4146" s="336"/>
      <c r="K4146" s="336"/>
      <c r="L4146" s="336"/>
      <c r="M4146" s="336"/>
      <c r="N4146" s="336"/>
      <c r="S4146" s="336"/>
      <c r="V4146" s="336"/>
      <c r="W4146" s="336"/>
      <c r="X4146" s="336"/>
      <c r="Y4146" s="336"/>
      <c r="Z4146" s="336"/>
      <c r="AA4146" s="336"/>
      <c r="AB4146" s="336"/>
      <c r="AC4146" s="336"/>
    </row>
    <row r="4147" spans="4:29">
      <c r="D4147" s="336"/>
      <c r="G4147" s="336"/>
      <c r="H4147" s="336"/>
      <c r="I4147" s="336"/>
      <c r="J4147" s="336"/>
      <c r="K4147" s="336"/>
      <c r="L4147" s="336"/>
      <c r="M4147" s="336"/>
      <c r="N4147" s="336"/>
      <c r="S4147" s="336"/>
      <c r="V4147" s="336"/>
      <c r="W4147" s="336"/>
      <c r="X4147" s="336"/>
      <c r="Y4147" s="336"/>
      <c r="Z4147" s="336"/>
      <c r="AA4147" s="336"/>
      <c r="AB4147" s="336"/>
      <c r="AC4147" s="336"/>
    </row>
    <row r="4148" spans="4:29">
      <c r="D4148" s="336"/>
      <c r="G4148" s="336"/>
      <c r="H4148" s="336"/>
      <c r="I4148" s="336"/>
      <c r="J4148" s="336"/>
      <c r="K4148" s="336"/>
      <c r="L4148" s="336"/>
      <c r="M4148" s="336"/>
      <c r="N4148" s="336"/>
      <c r="S4148" s="336"/>
      <c r="V4148" s="336"/>
      <c r="W4148" s="336"/>
      <c r="X4148" s="336"/>
      <c r="Y4148" s="336"/>
      <c r="Z4148" s="336"/>
      <c r="AA4148" s="336"/>
      <c r="AB4148" s="336"/>
      <c r="AC4148" s="336"/>
    </row>
    <row r="4149" spans="4:29">
      <c r="D4149" s="336"/>
      <c r="G4149" s="336"/>
      <c r="H4149" s="336"/>
      <c r="I4149" s="336"/>
      <c r="J4149" s="336"/>
      <c r="K4149" s="336"/>
      <c r="L4149" s="336"/>
      <c r="M4149" s="336"/>
      <c r="N4149" s="336"/>
      <c r="S4149" s="336"/>
      <c r="V4149" s="336"/>
      <c r="W4149" s="336"/>
      <c r="X4149" s="336"/>
      <c r="Y4149" s="336"/>
      <c r="Z4149" s="336"/>
      <c r="AA4149" s="336"/>
      <c r="AB4149" s="336"/>
      <c r="AC4149" s="336"/>
    </row>
    <row r="4150" spans="4:29">
      <c r="D4150" s="336"/>
      <c r="G4150" s="336"/>
      <c r="H4150" s="336"/>
      <c r="I4150" s="336"/>
      <c r="J4150" s="336"/>
      <c r="K4150" s="336"/>
      <c r="L4150" s="336"/>
      <c r="M4150" s="336"/>
      <c r="N4150" s="336"/>
      <c r="S4150" s="336"/>
      <c r="V4150" s="336"/>
      <c r="W4150" s="336"/>
      <c r="X4150" s="336"/>
      <c r="Y4150" s="336"/>
      <c r="Z4150" s="336"/>
      <c r="AA4150" s="336"/>
      <c r="AB4150" s="336"/>
      <c r="AC4150" s="336"/>
    </row>
    <row r="4151" spans="4:29">
      <c r="D4151" s="336"/>
      <c r="G4151" s="336"/>
      <c r="H4151" s="336"/>
      <c r="I4151" s="336"/>
      <c r="J4151" s="336"/>
      <c r="K4151" s="336"/>
      <c r="L4151" s="336"/>
      <c r="M4151" s="336"/>
      <c r="N4151" s="336"/>
      <c r="S4151" s="336"/>
      <c r="V4151" s="336"/>
      <c r="W4151" s="336"/>
      <c r="X4151" s="336"/>
      <c r="Y4151" s="336"/>
      <c r="Z4151" s="336"/>
      <c r="AA4151" s="336"/>
      <c r="AB4151" s="336"/>
      <c r="AC4151" s="336"/>
    </row>
    <row r="4152" spans="4:29">
      <c r="D4152" s="336"/>
      <c r="G4152" s="336"/>
      <c r="H4152" s="336"/>
      <c r="I4152" s="336"/>
      <c r="J4152" s="336"/>
      <c r="K4152" s="336"/>
      <c r="L4152" s="336"/>
      <c r="M4152" s="336"/>
      <c r="N4152" s="336"/>
      <c r="S4152" s="336"/>
      <c r="V4152" s="336"/>
      <c r="W4152" s="336"/>
      <c r="X4152" s="336"/>
      <c r="Y4152" s="336"/>
      <c r="Z4152" s="336"/>
      <c r="AA4152" s="336"/>
      <c r="AB4152" s="336"/>
      <c r="AC4152" s="336"/>
    </row>
    <row r="4153" spans="4:29">
      <c r="D4153" s="336"/>
      <c r="G4153" s="336"/>
      <c r="H4153" s="336"/>
      <c r="I4153" s="336"/>
      <c r="J4153" s="336"/>
      <c r="K4153" s="336"/>
      <c r="L4153" s="336"/>
      <c r="M4153" s="336"/>
      <c r="N4153" s="336"/>
      <c r="S4153" s="336"/>
      <c r="V4153" s="336"/>
      <c r="W4153" s="336"/>
      <c r="X4153" s="336"/>
      <c r="Y4153" s="336"/>
      <c r="Z4153" s="336"/>
      <c r="AA4153" s="336"/>
      <c r="AB4153" s="336"/>
      <c r="AC4153" s="336"/>
    </row>
    <row r="4154" spans="4:29">
      <c r="D4154" s="336"/>
      <c r="G4154" s="336"/>
      <c r="H4154" s="336"/>
      <c r="I4154" s="336"/>
      <c r="J4154" s="336"/>
      <c r="K4154" s="336"/>
      <c r="L4154" s="336"/>
      <c r="M4154" s="336"/>
      <c r="N4154" s="336"/>
      <c r="S4154" s="336"/>
      <c r="V4154" s="336"/>
      <c r="W4154" s="336"/>
      <c r="X4154" s="336"/>
      <c r="Y4154" s="336"/>
      <c r="Z4154" s="336"/>
      <c r="AA4154" s="336"/>
      <c r="AB4154" s="336"/>
      <c r="AC4154" s="336"/>
    </row>
    <row r="4155" spans="4:29">
      <c r="D4155" s="336"/>
      <c r="S4155" s="336"/>
    </row>
  </sheetData>
  <mergeCells count="44">
    <mergeCell ref="P27:P28"/>
    <mergeCell ref="Q27:Q28"/>
    <mergeCell ref="R27:S27"/>
    <mergeCell ref="T27:U27"/>
    <mergeCell ref="P39:P40"/>
    <mergeCell ref="Q39:Q40"/>
    <mergeCell ref="R39:S39"/>
    <mergeCell ref="T39:U39"/>
    <mergeCell ref="Z3:AA3"/>
    <mergeCell ref="AB3:AC3"/>
    <mergeCell ref="P14:U14"/>
    <mergeCell ref="P15:P16"/>
    <mergeCell ref="Q15:Q16"/>
    <mergeCell ref="R15:S15"/>
    <mergeCell ref="T15:U15"/>
    <mergeCell ref="P2:Y2"/>
    <mergeCell ref="P3:P4"/>
    <mergeCell ref="Q3:Q4"/>
    <mergeCell ref="R3:S3"/>
    <mergeCell ref="T3:U3"/>
    <mergeCell ref="V3:W3"/>
    <mergeCell ref="X3:Y3"/>
    <mergeCell ref="A27:A28"/>
    <mergeCell ref="B27:B28"/>
    <mergeCell ref="C27:D27"/>
    <mergeCell ref="E27:F27"/>
    <mergeCell ref="A39:A40"/>
    <mergeCell ref="B39:B40"/>
    <mergeCell ref="C39:D39"/>
    <mergeCell ref="E39:F39"/>
    <mergeCell ref="K3:L3"/>
    <mergeCell ref="M3:N3"/>
    <mergeCell ref="A14:F14"/>
    <mergeCell ref="A15:A16"/>
    <mergeCell ref="B15:B16"/>
    <mergeCell ref="C15:D15"/>
    <mergeCell ref="E15:F15"/>
    <mergeCell ref="A2:J2"/>
    <mergeCell ref="A3:A4"/>
    <mergeCell ref="B3:B4"/>
    <mergeCell ref="C3:D3"/>
    <mergeCell ref="E3:F3"/>
    <mergeCell ref="G3:H3"/>
    <mergeCell ref="I3:J3"/>
  </mergeCells>
  <pageMargins left="0.9055118110236221" right="0.51181102362204722" top="0.74803149606299213" bottom="0.55118110236220474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6"/>
  <sheetViews>
    <sheetView topLeftCell="F1" workbookViewId="0">
      <selection activeCell="J28" sqref="J28"/>
    </sheetView>
  </sheetViews>
  <sheetFormatPr defaultRowHeight="14.3"/>
  <cols>
    <col min="1" max="1" width="8.25" style="344" customWidth="1"/>
    <col min="2" max="2" width="37.375" style="344" customWidth="1"/>
    <col min="3" max="3" width="13" style="344" customWidth="1"/>
    <col min="4" max="5" width="9.125" style="344" customWidth="1"/>
    <col min="6" max="6" width="7" customWidth="1"/>
    <col min="7" max="7" width="9.125" style="344" customWidth="1"/>
    <col min="8" max="8" width="37.375" style="344" customWidth="1"/>
    <col min="9" max="9" width="13" style="344" customWidth="1"/>
    <col min="10" max="11" width="9.125" style="344" customWidth="1"/>
  </cols>
  <sheetData>
    <row r="1" spans="1:11" ht="32.299999999999997" customHeight="1">
      <c r="A1" s="666" t="s">
        <v>362</v>
      </c>
      <c r="B1" s="666"/>
      <c r="C1" s="666"/>
      <c r="D1" s="666"/>
      <c r="E1" s="666"/>
      <c r="G1" s="666" t="s">
        <v>431</v>
      </c>
      <c r="H1" s="666"/>
      <c r="I1" s="666"/>
      <c r="J1" s="666"/>
      <c r="K1" s="666"/>
    </row>
    <row r="2" spans="1:11" ht="14.95" customHeight="1">
      <c r="A2" s="667" t="s">
        <v>363</v>
      </c>
      <c r="B2" s="667"/>
      <c r="C2" s="667"/>
      <c r="D2" s="667"/>
      <c r="E2" s="667"/>
      <c r="G2" s="667" t="s">
        <v>363</v>
      </c>
      <c r="H2" s="667"/>
      <c r="I2" s="667"/>
      <c r="J2" s="667"/>
      <c r="K2" s="667"/>
    </row>
    <row r="3" spans="1:11" ht="52.3">
      <c r="A3" s="393" t="s">
        <v>95</v>
      </c>
      <c r="B3" s="394" t="s">
        <v>364</v>
      </c>
      <c r="C3" s="340" t="s">
        <v>365</v>
      </c>
      <c r="D3" s="395" t="s">
        <v>366</v>
      </c>
      <c r="E3" s="396" t="s">
        <v>367</v>
      </c>
      <c r="G3" s="393" t="s">
        <v>95</v>
      </c>
      <c r="H3" s="394" t="s">
        <v>364</v>
      </c>
      <c r="I3" s="340" t="s">
        <v>432</v>
      </c>
      <c r="J3" s="395" t="s">
        <v>366</v>
      </c>
      <c r="K3" s="396" t="s">
        <v>367</v>
      </c>
    </row>
    <row r="4" spans="1:11">
      <c r="A4" s="567">
        <v>1</v>
      </c>
      <c r="B4" s="398" t="s">
        <v>86</v>
      </c>
      <c r="C4" s="264">
        <v>136139.50323703705</v>
      </c>
      <c r="D4" s="400">
        <f>C4/40690.7*100</f>
        <v>334.57154395730981</v>
      </c>
      <c r="E4" s="401">
        <v>175.8</v>
      </c>
      <c r="G4" s="397">
        <v>1</v>
      </c>
      <c r="H4" s="255" t="s">
        <v>86</v>
      </c>
      <c r="I4" s="264">
        <v>169862.69924006908</v>
      </c>
      <c r="J4" s="400">
        <f>I4/42555*100</f>
        <v>399.16037889805915</v>
      </c>
      <c r="K4" s="401">
        <v>206</v>
      </c>
    </row>
    <row r="5" spans="1:11">
      <c r="A5" s="566">
        <v>2</v>
      </c>
      <c r="B5" s="258" t="s">
        <v>30</v>
      </c>
      <c r="C5" s="264">
        <v>113153.92384504192</v>
      </c>
      <c r="D5" s="400">
        <f t="shared" ref="D5:D68" si="0">C5/40690.7*100</f>
        <v>278.08301121642518</v>
      </c>
      <c r="E5" s="401">
        <v>210.5</v>
      </c>
      <c r="G5" s="402">
        <v>2</v>
      </c>
      <c r="H5" s="255" t="s">
        <v>30</v>
      </c>
      <c r="I5" s="264">
        <v>121415.60193078278</v>
      </c>
      <c r="J5" s="400">
        <f t="shared" ref="J5:J69" si="1">I5/42555*100</f>
        <v>285.31453866944611</v>
      </c>
      <c r="K5" s="401">
        <v>213.3</v>
      </c>
    </row>
    <row r="6" spans="1:11">
      <c r="A6" s="567">
        <v>3</v>
      </c>
      <c r="B6" s="258" t="s">
        <v>82</v>
      </c>
      <c r="C6" s="264">
        <v>69971.991653973542</v>
      </c>
      <c r="D6" s="400">
        <f t="shared" si="0"/>
        <v>171.96064863463531</v>
      </c>
      <c r="E6" s="401">
        <v>107.2</v>
      </c>
      <c r="G6" s="397">
        <v>3</v>
      </c>
      <c r="H6" s="255" t="s">
        <v>82</v>
      </c>
      <c r="I6" s="264">
        <v>97610.667417572025</v>
      </c>
      <c r="J6" s="400">
        <f t="shared" si="1"/>
        <v>229.37531998019512</v>
      </c>
      <c r="K6" s="401">
        <v>138.69999999999999</v>
      </c>
    </row>
    <row r="7" spans="1:11">
      <c r="A7" s="566">
        <v>4</v>
      </c>
      <c r="B7" s="258" t="s">
        <v>89</v>
      </c>
      <c r="C7" s="264">
        <v>69291.823831515707</v>
      </c>
      <c r="D7" s="400">
        <f t="shared" si="0"/>
        <v>170.2890926710912</v>
      </c>
      <c r="E7" s="403">
        <v>73.599999999999994</v>
      </c>
      <c r="G7" s="402">
        <v>4</v>
      </c>
      <c r="H7" s="255" t="s">
        <v>87</v>
      </c>
      <c r="I7" s="264">
        <v>72578.040275537758</v>
      </c>
      <c r="J7" s="400">
        <f t="shared" si="1"/>
        <v>170.55114622379921</v>
      </c>
      <c r="K7" s="568">
        <v>98.8</v>
      </c>
    </row>
    <row r="8" spans="1:11">
      <c r="A8" s="567">
        <v>5</v>
      </c>
      <c r="B8" s="258" t="s">
        <v>87</v>
      </c>
      <c r="C8" s="264">
        <v>68666.678874766032</v>
      </c>
      <c r="D8" s="400">
        <f t="shared" si="0"/>
        <v>168.75275892222555</v>
      </c>
      <c r="E8" s="403">
        <v>95.8</v>
      </c>
      <c r="G8" s="397">
        <v>5</v>
      </c>
      <c r="H8" s="255" t="s">
        <v>89</v>
      </c>
      <c r="I8" s="264">
        <v>57932.619824234032</v>
      </c>
      <c r="J8" s="400">
        <f t="shared" si="1"/>
        <v>136.13587081244046</v>
      </c>
      <c r="K8" s="568">
        <v>58.9</v>
      </c>
    </row>
    <row r="9" spans="1:11">
      <c r="A9" s="566">
        <v>6</v>
      </c>
      <c r="B9" s="258" t="s">
        <v>83</v>
      </c>
      <c r="C9" s="264">
        <v>50242.956174438572</v>
      </c>
      <c r="D9" s="400">
        <f t="shared" si="0"/>
        <v>123.4752810210652</v>
      </c>
      <c r="E9" s="401">
        <v>128.5</v>
      </c>
      <c r="G9" s="402">
        <v>6</v>
      </c>
      <c r="H9" s="255" t="s">
        <v>83</v>
      </c>
      <c r="I9" s="264">
        <v>55252.639373150465</v>
      </c>
      <c r="J9" s="400">
        <f t="shared" si="1"/>
        <v>129.83818440406642</v>
      </c>
      <c r="K9" s="401">
        <v>134.9</v>
      </c>
    </row>
    <row r="10" spans="1:11">
      <c r="A10" s="567">
        <v>7</v>
      </c>
      <c r="B10" s="258" t="s">
        <v>324</v>
      </c>
      <c r="C10" s="264">
        <v>48840.547500659719</v>
      </c>
      <c r="D10" s="400">
        <f t="shared" si="0"/>
        <v>120.02877193230816</v>
      </c>
      <c r="E10" s="401">
        <v>108.6</v>
      </c>
      <c r="G10" s="397">
        <v>7</v>
      </c>
      <c r="H10" s="255" t="s">
        <v>324</v>
      </c>
      <c r="I10" s="264">
        <v>49826.968591562807</v>
      </c>
      <c r="J10" s="400">
        <f t="shared" si="1"/>
        <v>117.08839993317544</v>
      </c>
      <c r="K10" s="401">
        <v>104.6</v>
      </c>
    </row>
    <row r="11" spans="1:11">
      <c r="A11" s="566">
        <v>8</v>
      </c>
      <c r="B11" s="258" t="s">
        <v>84</v>
      </c>
      <c r="C11" s="264">
        <v>41525.156421281419</v>
      </c>
      <c r="D11" s="400">
        <f t="shared" si="0"/>
        <v>102.05073007169064</v>
      </c>
      <c r="E11" s="403">
        <v>96.3</v>
      </c>
      <c r="G11" s="402">
        <v>8</v>
      </c>
      <c r="H11" s="255" t="s">
        <v>24</v>
      </c>
      <c r="I11" s="264">
        <v>42713.713528071741</v>
      </c>
      <c r="J11" s="400">
        <f t="shared" si="1"/>
        <v>100.37296094012864</v>
      </c>
      <c r="K11" s="401">
        <v>111.9</v>
      </c>
    </row>
    <row r="12" spans="1:11">
      <c r="A12" s="567">
        <v>9</v>
      </c>
      <c r="B12" s="258" t="s">
        <v>24</v>
      </c>
      <c r="C12" s="264">
        <v>40083.261397186412</v>
      </c>
      <c r="D12" s="400">
        <f t="shared" si="0"/>
        <v>98.50718074937619</v>
      </c>
      <c r="E12" s="401">
        <v>110</v>
      </c>
      <c r="G12" s="397">
        <v>9</v>
      </c>
      <c r="H12" s="255" t="s">
        <v>84</v>
      </c>
      <c r="I12" s="264">
        <v>42619.934012141268</v>
      </c>
      <c r="J12" s="400">
        <f t="shared" si="1"/>
        <v>100.15258844352313</v>
      </c>
      <c r="K12" s="568">
        <v>93.4</v>
      </c>
    </row>
    <row r="13" spans="1:11">
      <c r="A13" s="566">
        <v>10</v>
      </c>
      <c r="B13" s="258" t="s">
        <v>75</v>
      </c>
      <c r="C13" s="264">
        <v>39263.194248091451</v>
      </c>
      <c r="D13" s="400">
        <f t="shared" si="0"/>
        <v>96.491813235189994</v>
      </c>
      <c r="E13" s="401">
        <v>100.1</v>
      </c>
      <c r="G13" s="402">
        <v>10</v>
      </c>
      <c r="H13" s="255" t="s">
        <v>28</v>
      </c>
      <c r="I13" s="264">
        <v>39191.545370976353</v>
      </c>
      <c r="J13" s="400">
        <f t="shared" si="1"/>
        <v>92.096217532549289</v>
      </c>
      <c r="K13" s="401">
        <v>124.4</v>
      </c>
    </row>
    <row r="14" spans="1:11">
      <c r="A14" s="567">
        <v>11</v>
      </c>
      <c r="B14" s="258" t="s">
        <v>28</v>
      </c>
      <c r="C14" s="264">
        <v>37006.879038009189</v>
      </c>
      <c r="D14" s="400">
        <f t="shared" si="0"/>
        <v>90.946774172007835</v>
      </c>
      <c r="E14" s="401">
        <v>121.9</v>
      </c>
      <c r="G14" s="397">
        <v>11</v>
      </c>
      <c r="H14" s="255" t="s">
        <v>75</v>
      </c>
      <c r="I14" s="264">
        <v>39027.669984705914</v>
      </c>
      <c r="J14" s="400">
        <f t="shared" si="1"/>
        <v>91.711126741172393</v>
      </c>
      <c r="K14" s="568">
        <v>94.7</v>
      </c>
    </row>
    <row r="15" spans="1:11">
      <c r="A15" s="566">
        <v>12</v>
      </c>
      <c r="B15" s="258" t="s">
        <v>322</v>
      </c>
      <c r="C15" s="264">
        <v>36063.292037580206</v>
      </c>
      <c r="D15" s="400">
        <f t="shared" si="0"/>
        <v>88.627848716242795</v>
      </c>
      <c r="E15" s="403">
        <v>75.599999999999994</v>
      </c>
      <c r="G15" s="402">
        <v>12</v>
      </c>
      <c r="H15" s="255" t="s">
        <v>323</v>
      </c>
      <c r="I15" s="264">
        <v>38825.054127212403</v>
      </c>
      <c r="J15" s="400">
        <f t="shared" si="1"/>
        <v>91.234999711461413</v>
      </c>
      <c r="K15" s="568">
        <v>46.9</v>
      </c>
    </row>
    <row r="16" spans="1:11">
      <c r="A16" s="567">
        <v>13</v>
      </c>
      <c r="B16" s="258" t="s">
        <v>323</v>
      </c>
      <c r="C16" s="264">
        <v>35571.077018124117</v>
      </c>
      <c r="D16" s="400">
        <f t="shared" si="0"/>
        <v>87.418198797573197</v>
      </c>
      <c r="E16" s="403">
        <v>44.9</v>
      </c>
      <c r="G16" s="397">
        <v>13</v>
      </c>
      <c r="H16" s="255" t="s">
        <v>325</v>
      </c>
      <c r="I16" s="264">
        <v>38140.967513494565</v>
      </c>
      <c r="J16" s="400">
        <f t="shared" si="1"/>
        <v>89.627464489471421</v>
      </c>
      <c r="K16" s="568">
        <v>64.5</v>
      </c>
    </row>
    <row r="17" spans="1:11">
      <c r="A17" s="566">
        <v>14</v>
      </c>
      <c r="B17" s="258" t="s">
        <v>325</v>
      </c>
      <c r="C17" s="264">
        <v>35558.27049770447</v>
      </c>
      <c r="D17" s="400">
        <f t="shared" si="0"/>
        <v>87.386725953853031</v>
      </c>
      <c r="E17" s="403">
        <v>60.8</v>
      </c>
      <c r="G17" s="402">
        <v>14</v>
      </c>
      <c r="H17" s="255" t="s">
        <v>322</v>
      </c>
      <c r="I17" s="264">
        <v>37323.910652153369</v>
      </c>
      <c r="J17" s="400">
        <f t="shared" si="1"/>
        <v>87.707462465405641</v>
      </c>
      <c r="K17" s="568">
        <v>75.3</v>
      </c>
    </row>
    <row r="18" spans="1:11">
      <c r="A18" s="567">
        <v>15</v>
      </c>
      <c r="B18" s="258" t="s">
        <v>29</v>
      </c>
      <c r="C18" s="264">
        <v>34096.90658607478</v>
      </c>
      <c r="D18" s="400">
        <f t="shared" si="0"/>
        <v>83.795330594152432</v>
      </c>
      <c r="E18" s="403">
        <v>83.7</v>
      </c>
      <c r="G18" s="397">
        <v>15</v>
      </c>
      <c r="H18" s="255" t="s">
        <v>29</v>
      </c>
      <c r="I18" s="264">
        <v>34412.47839222262</v>
      </c>
      <c r="J18" s="400">
        <f t="shared" si="1"/>
        <v>80.865887421507736</v>
      </c>
      <c r="K18" s="568">
        <v>82.4</v>
      </c>
    </row>
    <row r="19" spans="1:11">
      <c r="A19" s="566">
        <v>16</v>
      </c>
      <c r="B19" s="551" t="s">
        <v>106</v>
      </c>
      <c r="C19" s="264">
        <v>31971.889096633848</v>
      </c>
      <c r="D19" s="400">
        <f t="shared" si="0"/>
        <v>78.572964084259667</v>
      </c>
      <c r="E19" s="401">
        <v>112.9</v>
      </c>
      <c r="G19" s="402">
        <v>16</v>
      </c>
      <c r="H19" s="255" t="s">
        <v>4</v>
      </c>
      <c r="I19" s="264">
        <v>31505.209283239579</v>
      </c>
      <c r="J19" s="400">
        <f t="shared" si="1"/>
        <v>74.034095366559939</v>
      </c>
      <c r="K19" s="401">
        <v>103</v>
      </c>
    </row>
    <row r="20" spans="1:11">
      <c r="A20" s="567">
        <v>17</v>
      </c>
      <c r="B20" s="258" t="s">
        <v>25</v>
      </c>
      <c r="C20" s="264">
        <v>30974.469224980203</v>
      </c>
      <c r="D20" s="400">
        <f t="shared" si="0"/>
        <v>76.12174090143499</v>
      </c>
      <c r="E20" s="403">
        <v>65</v>
      </c>
      <c r="G20" s="397">
        <v>17</v>
      </c>
      <c r="H20" s="255" t="s">
        <v>25</v>
      </c>
      <c r="I20" s="264">
        <v>30879.327462023222</v>
      </c>
      <c r="J20" s="400">
        <f t="shared" si="1"/>
        <v>72.563335593991823</v>
      </c>
      <c r="K20" s="568">
        <v>61.5</v>
      </c>
    </row>
    <row r="21" spans="1:11">
      <c r="A21" s="566">
        <v>18</v>
      </c>
      <c r="B21" s="255" t="s">
        <v>4</v>
      </c>
      <c r="C21" s="264">
        <v>30724.231544700233</v>
      </c>
      <c r="D21" s="400">
        <f t="shared" si="0"/>
        <v>75.50676578358258</v>
      </c>
      <c r="E21" s="401">
        <v>103.7</v>
      </c>
      <c r="G21" s="402">
        <v>18</v>
      </c>
      <c r="H21" s="269" t="s">
        <v>106</v>
      </c>
      <c r="I21" s="264">
        <v>30696.423227643023</v>
      </c>
      <c r="J21" s="400">
        <f t="shared" si="1"/>
        <v>72.133528909982431</v>
      </c>
      <c r="K21" s="401">
        <v>104.5</v>
      </c>
    </row>
    <row r="22" spans="1:11">
      <c r="A22" s="567">
        <v>19</v>
      </c>
      <c r="B22" s="258" t="s">
        <v>85</v>
      </c>
      <c r="C22" s="264">
        <v>28241.198477184644</v>
      </c>
      <c r="D22" s="400">
        <f t="shared" si="0"/>
        <v>69.404553072777432</v>
      </c>
      <c r="E22" s="403">
        <v>72.599999999999994</v>
      </c>
      <c r="G22" s="397">
        <v>19</v>
      </c>
      <c r="H22" s="255" t="s">
        <v>85</v>
      </c>
      <c r="I22" s="264">
        <v>28949.353944518105</v>
      </c>
      <c r="J22" s="400">
        <f>I22/42555*100</f>
        <v>68.028090575768076</v>
      </c>
      <c r="K22" s="568">
        <v>71.8</v>
      </c>
    </row>
    <row r="23" spans="1:11">
      <c r="A23" s="566">
        <v>20</v>
      </c>
      <c r="B23" s="258" t="s">
        <v>27</v>
      </c>
      <c r="C23" s="264">
        <v>27871.805542744496</v>
      </c>
      <c r="D23" s="400">
        <f t="shared" si="0"/>
        <v>68.496746290293601</v>
      </c>
      <c r="E23" s="403">
        <v>81.7</v>
      </c>
      <c r="G23" s="402">
        <v>20</v>
      </c>
      <c r="H23" s="255" t="s">
        <v>27</v>
      </c>
      <c r="I23" s="264">
        <v>28360.585058046716</v>
      </c>
      <c r="J23" s="400">
        <f t="shared" si="1"/>
        <v>66.644542493353825</v>
      </c>
      <c r="K23" s="568">
        <v>81.5</v>
      </c>
    </row>
    <row r="24" spans="1:11">
      <c r="A24" s="567">
        <v>21</v>
      </c>
      <c r="B24" s="258" t="s">
        <v>79</v>
      </c>
      <c r="C24" s="264">
        <v>27471.764283463424</v>
      </c>
      <c r="D24" s="400">
        <f t="shared" si="0"/>
        <v>67.513619287609757</v>
      </c>
      <c r="E24" s="403">
        <v>70.3</v>
      </c>
      <c r="G24" s="397">
        <v>21</v>
      </c>
      <c r="H24" s="255" t="s">
        <v>81</v>
      </c>
      <c r="I24" s="264">
        <v>28073.808334066958</v>
      </c>
      <c r="J24" s="400">
        <f t="shared" si="1"/>
        <v>65.970645832609463</v>
      </c>
      <c r="K24" s="568">
        <v>42.1</v>
      </c>
    </row>
    <row r="25" spans="1:11">
      <c r="A25" s="566">
        <v>22</v>
      </c>
      <c r="B25" s="258" t="s">
        <v>81</v>
      </c>
      <c r="C25" s="264">
        <v>26856.277058488282</v>
      </c>
      <c r="D25" s="400">
        <f t="shared" si="0"/>
        <v>66.001020032804263</v>
      </c>
      <c r="E25" s="403">
        <v>43.3</v>
      </c>
      <c r="G25" s="402">
        <v>22</v>
      </c>
      <c r="H25" s="255" t="s">
        <v>13</v>
      </c>
      <c r="I25" s="264">
        <v>27847.190600444737</v>
      </c>
      <c r="J25" s="400">
        <f t="shared" si="1"/>
        <v>65.438116791081512</v>
      </c>
      <c r="K25" s="568">
        <v>90.3</v>
      </c>
    </row>
    <row r="26" spans="1:11">
      <c r="A26" s="567">
        <v>23</v>
      </c>
      <c r="B26" s="258" t="s">
        <v>60</v>
      </c>
      <c r="C26" s="264">
        <v>26845.337623577005</v>
      </c>
      <c r="D26" s="400">
        <f t="shared" si="0"/>
        <v>65.974135671239381</v>
      </c>
      <c r="E26" s="403">
        <v>86.6</v>
      </c>
      <c r="G26" s="397">
        <v>23</v>
      </c>
      <c r="H26" s="255" t="s">
        <v>10</v>
      </c>
      <c r="I26" s="264">
        <v>27826.549290594648</v>
      </c>
      <c r="J26" s="400">
        <f t="shared" si="1"/>
        <v>65.389611774397011</v>
      </c>
      <c r="K26" s="568">
        <v>76.2</v>
      </c>
    </row>
    <row r="27" spans="1:11">
      <c r="A27" s="566">
        <v>24</v>
      </c>
      <c r="B27" s="258" t="s">
        <v>20</v>
      </c>
      <c r="C27" s="264">
        <v>26798.980662518952</v>
      </c>
      <c r="D27" s="400">
        <f t="shared" si="0"/>
        <v>65.860210471972607</v>
      </c>
      <c r="E27" s="403">
        <v>82.8</v>
      </c>
      <c r="G27" s="402">
        <v>24</v>
      </c>
      <c r="H27" s="255" t="s">
        <v>20</v>
      </c>
      <c r="I27" s="264">
        <v>27817.604338272005</v>
      </c>
      <c r="J27" s="400">
        <f t="shared" si="1"/>
        <v>65.368592029777943</v>
      </c>
      <c r="K27" s="568">
        <v>83.1</v>
      </c>
    </row>
    <row r="28" spans="1:11">
      <c r="A28" s="567">
        <v>25</v>
      </c>
      <c r="B28" s="258" t="s">
        <v>10</v>
      </c>
      <c r="C28" s="264">
        <v>26709.736494024201</v>
      </c>
      <c r="D28" s="400">
        <f t="shared" si="0"/>
        <v>65.640887215074216</v>
      </c>
      <c r="E28" s="403">
        <v>75.400000000000006</v>
      </c>
      <c r="G28" s="397">
        <v>25</v>
      </c>
      <c r="H28" s="255" t="s">
        <v>79</v>
      </c>
      <c r="I28" s="264">
        <v>27294.891584810375</v>
      </c>
      <c r="J28" s="400">
        <f t="shared" si="1"/>
        <v>64.140269262860699</v>
      </c>
      <c r="K28" s="568">
        <v>65.8</v>
      </c>
    </row>
    <row r="29" spans="1:11">
      <c r="A29" s="566">
        <v>26</v>
      </c>
      <c r="B29" s="258" t="s">
        <v>13</v>
      </c>
      <c r="C29" s="264">
        <v>26552.990956348702</v>
      </c>
      <c r="D29" s="400">
        <f t="shared" si="0"/>
        <v>65.255675022422082</v>
      </c>
      <c r="E29" s="403">
        <v>89.9</v>
      </c>
      <c r="G29" s="402">
        <v>26</v>
      </c>
      <c r="H29" s="255" t="s">
        <v>43</v>
      </c>
      <c r="I29" s="264">
        <v>27271.035184492815</v>
      </c>
      <c r="J29" s="400">
        <f t="shared" si="1"/>
        <v>64.08420910467116</v>
      </c>
      <c r="K29" s="568">
        <v>83.6</v>
      </c>
    </row>
    <row r="30" spans="1:11">
      <c r="A30" s="567">
        <v>27</v>
      </c>
      <c r="B30" s="258" t="s">
        <v>18</v>
      </c>
      <c r="C30" s="264">
        <v>25800.73144181148</v>
      </c>
      <c r="D30" s="400">
        <f t="shared" si="0"/>
        <v>63.406949110758681</v>
      </c>
      <c r="E30" s="401">
        <v>106</v>
      </c>
      <c r="G30" s="397">
        <v>27</v>
      </c>
      <c r="H30" s="255" t="s">
        <v>18</v>
      </c>
      <c r="I30" s="264">
        <v>27110.573236298711</v>
      </c>
      <c r="J30" s="400">
        <f t="shared" si="1"/>
        <v>63.707139551871016</v>
      </c>
      <c r="K30" s="401">
        <v>105.6</v>
      </c>
    </row>
    <row r="31" spans="1:11">
      <c r="A31" s="566">
        <v>28</v>
      </c>
      <c r="B31" s="258" t="s">
        <v>88</v>
      </c>
      <c r="C31" s="264">
        <v>25445.31109227872</v>
      </c>
      <c r="D31" s="400">
        <f t="shared" si="0"/>
        <v>62.533480850117407</v>
      </c>
      <c r="E31" s="403">
        <v>70.2</v>
      </c>
      <c r="G31" s="402">
        <v>28</v>
      </c>
      <c r="H31" s="255" t="s">
        <v>12</v>
      </c>
      <c r="I31" s="264">
        <v>26992.760253110991</v>
      </c>
      <c r="J31" s="400">
        <f>I31/42555*100</f>
        <v>63.43029080745152</v>
      </c>
      <c r="K31" s="568">
        <v>92.3</v>
      </c>
    </row>
    <row r="32" spans="1:11">
      <c r="A32" s="567">
        <v>29</v>
      </c>
      <c r="B32" s="258" t="s">
        <v>66</v>
      </c>
      <c r="C32" s="264">
        <v>24833.057596295141</v>
      </c>
      <c r="D32" s="400">
        <f t="shared" si="0"/>
        <v>61.028828691310657</v>
      </c>
      <c r="E32" s="403">
        <v>38.299999999999997</v>
      </c>
      <c r="G32" s="404"/>
      <c r="H32" s="405" t="s">
        <v>320</v>
      </c>
      <c r="I32" s="406">
        <v>26381.722493583598</v>
      </c>
      <c r="J32" s="407">
        <f>I32/42555*100</f>
        <v>61.99441309736482</v>
      </c>
      <c r="K32" s="408"/>
    </row>
    <row r="33" spans="1:11">
      <c r="A33" s="404"/>
      <c r="B33" s="405" t="s">
        <v>320</v>
      </c>
      <c r="C33" s="406">
        <v>24733.195517479882</v>
      </c>
      <c r="D33" s="407">
        <f t="shared" si="0"/>
        <v>60.783411240111093</v>
      </c>
      <c r="E33" s="408"/>
      <c r="G33" s="562">
        <v>29</v>
      </c>
      <c r="H33" s="417" t="s">
        <v>5</v>
      </c>
      <c r="I33" s="416">
        <v>26219.443359980098</v>
      </c>
      <c r="J33" s="412">
        <f>I33/42555*100</f>
        <v>61.613073340336264</v>
      </c>
      <c r="K33" s="413">
        <v>97.8</v>
      </c>
    </row>
    <row r="34" spans="1:11">
      <c r="A34" s="409">
        <v>30</v>
      </c>
      <c r="B34" s="410" t="s">
        <v>65</v>
      </c>
      <c r="C34" s="411">
        <v>24591.694756917252</v>
      </c>
      <c r="D34" s="412">
        <f t="shared" si="0"/>
        <v>60.435664063083841</v>
      </c>
      <c r="E34" s="413">
        <v>71.2</v>
      </c>
      <c r="G34" s="409">
        <v>30</v>
      </c>
      <c r="H34" s="417" t="s">
        <v>66</v>
      </c>
      <c r="I34" s="416">
        <v>25959.537870599466</v>
      </c>
      <c r="J34" s="412">
        <f t="shared" si="1"/>
        <v>61.002321397249361</v>
      </c>
      <c r="K34" s="413">
        <v>37.700000000000003</v>
      </c>
    </row>
    <row r="35" spans="1:11">
      <c r="A35" s="414">
        <v>31</v>
      </c>
      <c r="B35" s="415" t="s">
        <v>5</v>
      </c>
      <c r="C35" s="416">
        <v>24418.305737792271</v>
      </c>
      <c r="D35" s="412">
        <f t="shared" si="0"/>
        <v>60.009549449363789</v>
      </c>
      <c r="E35" s="413">
        <v>96.5</v>
      </c>
      <c r="G35" s="414">
        <v>31</v>
      </c>
      <c r="H35" s="417" t="s">
        <v>321</v>
      </c>
      <c r="I35" s="416">
        <v>25656.246952132478</v>
      </c>
      <c r="J35" s="412">
        <f t="shared" si="1"/>
        <v>60.28961802874511</v>
      </c>
      <c r="K35" s="413">
        <v>84.5</v>
      </c>
    </row>
    <row r="36" spans="1:11">
      <c r="A36" s="409">
        <v>32</v>
      </c>
      <c r="B36" s="415" t="s">
        <v>12</v>
      </c>
      <c r="C36" s="416">
        <v>24358.984264657018</v>
      </c>
      <c r="D36" s="412">
        <f t="shared" si="0"/>
        <v>59.863763131764799</v>
      </c>
      <c r="E36" s="413">
        <v>87.1</v>
      </c>
      <c r="G36" s="409">
        <v>32</v>
      </c>
      <c r="H36" s="417" t="s">
        <v>16</v>
      </c>
      <c r="I36" s="416">
        <v>25503.469918342809</v>
      </c>
      <c r="J36" s="412">
        <f t="shared" si="1"/>
        <v>59.930607257297162</v>
      </c>
      <c r="K36" s="413">
        <v>81.3</v>
      </c>
    </row>
    <row r="37" spans="1:11">
      <c r="A37" s="414">
        <v>33</v>
      </c>
      <c r="B37" s="415" t="s">
        <v>74</v>
      </c>
      <c r="C37" s="416">
        <v>23916.075989324763</v>
      </c>
      <c r="D37" s="412">
        <f t="shared" si="0"/>
        <v>58.775287693071796</v>
      </c>
      <c r="E37" s="413">
        <v>57.1</v>
      </c>
      <c r="G37" s="414">
        <v>33</v>
      </c>
      <c r="H37" s="417" t="s">
        <v>59</v>
      </c>
      <c r="I37" s="416">
        <v>25261.138620742389</v>
      </c>
      <c r="J37" s="412">
        <f t="shared" si="1"/>
        <v>59.361152909745954</v>
      </c>
      <c r="K37" s="413">
        <v>89.8</v>
      </c>
    </row>
    <row r="38" spans="1:11">
      <c r="A38" s="409">
        <v>34</v>
      </c>
      <c r="B38" s="415" t="s">
        <v>21</v>
      </c>
      <c r="C38" s="416">
        <v>23915.209960666518</v>
      </c>
      <c r="D38" s="412">
        <f t="shared" si="0"/>
        <v>58.77315937220672</v>
      </c>
      <c r="E38" s="413">
        <v>74.900000000000006</v>
      </c>
      <c r="G38" s="409">
        <v>34</v>
      </c>
      <c r="H38" s="417" t="s">
        <v>65</v>
      </c>
      <c r="I38" s="416">
        <v>25196.88807115543</v>
      </c>
      <c r="J38" s="412">
        <f t="shared" si="1"/>
        <v>59.210170534967524</v>
      </c>
      <c r="K38" s="413">
        <v>68.599999999999994</v>
      </c>
    </row>
    <row r="39" spans="1:11">
      <c r="A39" s="414">
        <v>35</v>
      </c>
      <c r="B39" s="415" t="s">
        <v>43</v>
      </c>
      <c r="C39" s="416">
        <v>23638.851842964879</v>
      </c>
      <c r="D39" s="412">
        <f t="shared" si="0"/>
        <v>58.093991607332583</v>
      </c>
      <c r="E39" s="413">
        <v>75.3</v>
      </c>
      <c r="G39" s="414">
        <v>35</v>
      </c>
      <c r="H39" s="417" t="s">
        <v>70</v>
      </c>
      <c r="I39" s="416">
        <v>25123.282022318894</v>
      </c>
      <c r="J39" s="412">
        <f t="shared" si="1"/>
        <v>59.037203671293369</v>
      </c>
      <c r="K39" s="413">
        <v>70.5</v>
      </c>
    </row>
    <row r="40" spans="1:11">
      <c r="A40" s="409">
        <v>36</v>
      </c>
      <c r="B40" s="415" t="s">
        <v>50</v>
      </c>
      <c r="C40" s="416">
        <v>23500.518815319032</v>
      </c>
      <c r="D40" s="412">
        <f t="shared" si="0"/>
        <v>57.754029336725679</v>
      </c>
      <c r="E40" s="413">
        <v>91</v>
      </c>
      <c r="G40" s="409">
        <v>36</v>
      </c>
      <c r="H40" s="417" t="s">
        <v>15</v>
      </c>
      <c r="I40" s="416">
        <v>24989.219694007403</v>
      </c>
      <c r="J40" s="412">
        <f t="shared" si="1"/>
        <v>58.722170588667375</v>
      </c>
      <c r="K40" s="413">
        <v>95</v>
      </c>
    </row>
    <row r="41" spans="1:11">
      <c r="A41" s="414">
        <v>37</v>
      </c>
      <c r="B41" s="415" t="s">
        <v>321</v>
      </c>
      <c r="C41" s="416">
        <v>23221.681626516071</v>
      </c>
      <c r="D41" s="412">
        <f t="shared" si="0"/>
        <v>57.068769095926278</v>
      </c>
      <c r="E41" s="413">
        <v>80.400000000000006</v>
      </c>
      <c r="G41" s="414">
        <v>37</v>
      </c>
      <c r="H41" s="417" t="s">
        <v>74</v>
      </c>
      <c r="I41" s="416">
        <v>24636.36548992194</v>
      </c>
      <c r="J41" s="412">
        <f t="shared" si="1"/>
        <v>57.89299844888248</v>
      </c>
      <c r="K41" s="413">
        <v>55.5</v>
      </c>
    </row>
    <row r="42" spans="1:11">
      <c r="A42" s="409">
        <v>38</v>
      </c>
      <c r="B42" s="415" t="s">
        <v>67</v>
      </c>
      <c r="C42" s="416">
        <v>22787.143269860371</v>
      </c>
      <c r="D42" s="412">
        <f t="shared" si="0"/>
        <v>56.000863268167848</v>
      </c>
      <c r="E42" s="413">
        <v>68.599999999999994</v>
      </c>
      <c r="G42" s="409">
        <v>38</v>
      </c>
      <c r="H42" s="417" t="s">
        <v>21</v>
      </c>
      <c r="I42" s="416">
        <v>24416.021512486197</v>
      </c>
      <c r="J42" s="412">
        <f t="shared" si="1"/>
        <v>57.375212107827977</v>
      </c>
      <c r="K42" s="413">
        <v>73.900000000000006</v>
      </c>
    </row>
    <row r="43" spans="1:11">
      <c r="A43" s="414">
        <v>39</v>
      </c>
      <c r="B43" s="415" t="s">
        <v>16</v>
      </c>
      <c r="C43" s="416">
        <v>22644.037124961782</v>
      </c>
      <c r="D43" s="412">
        <f t="shared" si="0"/>
        <v>55.649170756368861</v>
      </c>
      <c r="E43" s="413">
        <v>76.599999999999994</v>
      </c>
      <c r="G43" s="414">
        <v>39</v>
      </c>
      <c r="H43" s="417" t="s">
        <v>60</v>
      </c>
      <c r="I43" s="416">
        <v>23998.466501519146</v>
      </c>
      <c r="J43" s="412">
        <f t="shared" si="1"/>
        <v>56.393999533589813</v>
      </c>
      <c r="K43" s="413">
        <v>73.400000000000006</v>
      </c>
    </row>
    <row r="44" spans="1:11">
      <c r="A44" s="409">
        <v>40</v>
      </c>
      <c r="B44" s="415" t="s">
        <v>70</v>
      </c>
      <c r="C44" s="416">
        <v>22430.347258689795</v>
      </c>
      <c r="D44" s="412">
        <f t="shared" si="0"/>
        <v>55.124014230990859</v>
      </c>
      <c r="E44" s="413">
        <v>68.099999999999994</v>
      </c>
      <c r="G44" s="409">
        <v>40</v>
      </c>
      <c r="H44" s="417" t="s">
        <v>47</v>
      </c>
      <c r="I44" s="416">
        <v>23632.271986817548</v>
      </c>
      <c r="J44" s="412">
        <f t="shared" si="1"/>
        <v>55.5334789961639</v>
      </c>
      <c r="K44" s="413">
        <v>79.7</v>
      </c>
    </row>
    <row r="45" spans="1:11">
      <c r="A45" s="414">
        <v>41</v>
      </c>
      <c r="B45" s="415" t="s">
        <v>51</v>
      </c>
      <c r="C45" s="416">
        <v>22248.643462049004</v>
      </c>
      <c r="D45" s="412">
        <f t="shared" si="0"/>
        <v>54.677465519268544</v>
      </c>
      <c r="E45" s="413">
        <v>89.7</v>
      </c>
      <c r="G45" s="414">
        <v>41</v>
      </c>
      <c r="H45" s="417" t="s">
        <v>6</v>
      </c>
      <c r="I45" s="416">
        <v>23564.643568162926</v>
      </c>
      <c r="J45" s="412">
        <f t="shared" si="1"/>
        <v>55.374558966426804</v>
      </c>
      <c r="K45" s="413">
        <v>78.3</v>
      </c>
    </row>
    <row r="46" spans="1:11">
      <c r="A46" s="409">
        <v>42</v>
      </c>
      <c r="B46" s="415" t="s">
        <v>15</v>
      </c>
      <c r="C46" s="416">
        <v>22081.845108800866</v>
      </c>
      <c r="D46" s="412">
        <f t="shared" si="0"/>
        <v>54.267547888831771</v>
      </c>
      <c r="E46" s="413">
        <v>88</v>
      </c>
      <c r="G46" s="409">
        <v>42</v>
      </c>
      <c r="H46" s="417" t="s">
        <v>67</v>
      </c>
      <c r="I46" s="416">
        <v>23561.817032830128</v>
      </c>
      <c r="J46" s="412">
        <f t="shared" si="1"/>
        <v>55.367916890682942</v>
      </c>
      <c r="K46" s="413">
        <v>68.7</v>
      </c>
    </row>
    <row r="47" spans="1:11">
      <c r="A47" s="414">
        <v>43</v>
      </c>
      <c r="B47" s="415" t="s">
        <v>47</v>
      </c>
      <c r="C47" s="416">
        <v>21949.893336473389</v>
      </c>
      <c r="D47" s="412">
        <f t="shared" si="0"/>
        <v>53.943267961655593</v>
      </c>
      <c r="E47" s="413">
        <v>77</v>
      </c>
      <c r="G47" s="414">
        <v>43</v>
      </c>
      <c r="H47" s="417" t="s">
        <v>50</v>
      </c>
      <c r="I47" s="416">
        <v>23561.594761131877</v>
      </c>
      <c r="J47" s="412">
        <f t="shared" si="1"/>
        <v>55.367394574390502</v>
      </c>
      <c r="K47" s="413">
        <v>87.7</v>
      </c>
    </row>
    <row r="48" spans="1:11">
      <c r="A48" s="409">
        <v>44</v>
      </c>
      <c r="B48" s="415" t="s">
        <v>35</v>
      </c>
      <c r="C48" s="416">
        <v>21851.96626136488</v>
      </c>
      <c r="D48" s="412">
        <f t="shared" si="0"/>
        <v>53.702605905931534</v>
      </c>
      <c r="E48" s="413">
        <v>87.4</v>
      </c>
      <c r="G48" s="409">
        <v>44</v>
      </c>
      <c r="H48" s="417" t="s">
        <v>51</v>
      </c>
      <c r="I48" s="416">
        <v>23209.97332998184</v>
      </c>
      <c r="J48" s="412">
        <f t="shared" si="1"/>
        <v>54.541119327885887</v>
      </c>
      <c r="K48" s="413">
        <v>90.3</v>
      </c>
    </row>
    <row r="49" spans="1:11">
      <c r="A49" s="414">
        <v>45</v>
      </c>
      <c r="B49" s="415" t="s">
        <v>19</v>
      </c>
      <c r="C49" s="416">
        <v>21825.39678084309</v>
      </c>
      <c r="D49" s="412">
        <f t="shared" si="0"/>
        <v>53.637309706746485</v>
      </c>
      <c r="E49" s="413">
        <v>77</v>
      </c>
      <c r="G49" s="414">
        <v>45</v>
      </c>
      <c r="H49" s="417" t="s">
        <v>88</v>
      </c>
      <c r="I49" s="416">
        <v>23169.929333385426</v>
      </c>
      <c r="J49" s="412">
        <f t="shared" si="1"/>
        <v>54.447019935108507</v>
      </c>
      <c r="K49" s="413">
        <v>61.5</v>
      </c>
    </row>
    <row r="50" spans="1:11">
      <c r="A50" s="409">
        <v>46</v>
      </c>
      <c r="B50" s="415" t="s">
        <v>17</v>
      </c>
      <c r="C50" s="416">
        <v>21089.465648665424</v>
      </c>
      <c r="D50" s="412">
        <f t="shared" si="0"/>
        <v>51.828711839966935</v>
      </c>
      <c r="E50" s="413">
        <v>78.3</v>
      </c>
      <c r="G50" s="409">
        <v>46</v>
      </c>
      <c r="H50" s="417" t="s">
        <v>35</v>
      </c>
      <c r="I50" s="416">
        <v>22906.460797196673</v>
      </c>
      <c r="J50" s="412">
        <f t="shared" si="1"/>
        <v>53.827895187866694</v>
      </c>
      <c r="K50" s="413">
        <v>87.1</v>
      </c>
    </row>
    <row r="51" spans="1:11">
      <c r="A51" s="414">
        <v>47</v>
      </c>
      <c r="B51" s="417" t="s">
        <v>40</v>
      </c>
      <c r="C51" s="416">
        <v>20549.714055795339</v>
      </c>
      <c r="D51" s="412">
        <f t="shared" si="0"/>
        <v>50.502237749154823</v>
      </c>
      <c r="E51" s="413">
        <v>87.1</v>
      </c>
      <c r="G51" s="414">
        <v>47</v>
      </c>
      <c r="H51" s="417" t="s">
        <v>44</v>
      </c>
      <c r="I51" s="416">
        <v>22604.983303021141</v>
      </c>
      <c r="J51" s="412">
        <f t="shared" si="1"/>
        <v>53.119453185339303</v>
      </c>
      <c r="K51" s="413">
        <v>81.7</v>
      </c>
    </row>
    <row r="52" spans="1:11">
      <c r="A52" s="409">
        <v>48</v>
      </c>
      <c r="B52" s="415" t="s">
        <v>44</v>
      </c>
      <c r="C52" s="416">
        <v>20547.143103600465</v>
      </c>
      <c r="D52" s="412">
        <f t="shared" si="0"/>
        <v>50.495919469560533</v>
      </c>
      <c r="E52" s="413">
        <v>77.3</v>
      </c>
      <c r="G52" s="409">
        <v>48</v>
      </c>
      <c r="H52" s="417" t="s">
        <v>40</v>
      </c>
      <c r="I52" s="416">
        <v>22513.85871461585</v>
      </c>
      <c r="J52" s="412">
        <f t="shared" si="1"/>
        <v>52.905319503268359</v>
      </c>
      <c r="K52" s="413">
        <v>92</v>
      </c>
    </row>
    <row r="53" spans="1:11">
      <c r="A53" s="414">
        <v>49</v>
      </c>
      <c r="B53" s="415" t="s">
        <v>6</v>
      </c>
      <c r="C53" s="416">
        <v>20467.438310354944</v>
      </c>
      <c r="D53" s="412">
        <f t="shared" si="0"/>
        <v>50.300039837984954</v>
      </c>
      <c r="E53" s="413">
        <v>71.8</v>
      </c>
      <c r="G53" s="414">
        <v>49</v>
      </c>
      <c r="H53" s="417" t="s">
        <v>19</v>
      </c>
      <c r="I53" s="416">
        <v>22239.499843906608</v>
      </c>
      <c r="J53" s="412">
        <f t="shared" si="1"/>
        <v>52.260603557529329</v>
      </c>
      <c r="K53" s="413">
        <v>74.8</v>
      </c>
    </row>
    <row r="54" spans="1:11">
      <c r="A54" s="414">
        <v>50</v>
      </c>
      <c r="B54" s="415" t="s">
        <v>56</v>
      </c>
      <c r="C54" s="416">
        <v>20463.144494225351</v>
      </c>
      <c r="D54" s="412">
        <f t="shared" si="0"/>
        <v>50.289487509984724</v>
      </c>
      <c r="E54" s="413">
        <v>79.400000000000006</v>
      </c>
      <c r="G54" s="418">
        <v>50</v>
      </c>
      <c r="H54" s="452" t="s">
        <v>46</v>
      </c>
      <c r="I54" s="420">
        <v>21196.790754273774</v>
      </c>
      <c r="J54" s="421">
        <f t="shared" si="1"/>
        <v>49.810341333036718</v>
      </c>
      <c r="K54" s="422">
        <v>71.2</v>
      </c>
    </row>
    <row r="55" spans="1:11">
      <c r="A55" s="418">
        <v>51</v>
      </c>
      <c r="B55" s="419" t="s">
        <v>59</v>
      </c>
      <c r="C55" s="420">
        <v>20219.884546101883</v>
      </c>
      <c r="D55" s="421">
        <f t="shared" si="0"/>
        <v>49.691660615575266</v>
      </c>
      <c r="E55" s="422">
        <v>80.7</v>
      </c>
      <c r="G55" s="418">
        <v>51</v>
      </c>
      <c r="H55" s="452" t="s">
        <v>56</v>
      </c>
      <c r="I55" s="420">
        <v>21031.465237882658</v>
      </c>
      <c r="J55" s="421">
        <f t="shared" si="1"/>
        <v>49.421842880701817</v>
      </c>
      <c r="K55" s="422">
        <v>78.099999999999994</v>
      </c>
    </row>
    <row r="56" spans="1:11">
      <c r="A56" s="423">
        <v>52</v>
      </c>
      <c r="B56" s="419" t="s">
        <v>53</v>
      </c>
      <c r="C56" s="420">
        <v>19947.428552869875</v>
      </c>
      <c r="D56" s="421">
        <f t="shared" si="0"/>
        <v>49.022082571373495</v>
      </c>
      <c r="E56" s="422">
        <v>66.900000000000006</v>
      </c>
      <c r="G56" s="423">
        <v>52</v>
      </c>
      <c r="H56" s="452" t="s">
        <v>52</v>
      </c>
      <c r="I56" s="420">
        <v>20728.364873179711</v>
      </c>
      <c r="J56" s="421">
        <f t="shared" si="1"/>
        <v>48.709587294512303</v>
      </c>
      <c r="K56" s="422">
        <v>61.1</v>
      </c>
    </row>
    <row r="57" spans="1:11">
      <c r="A57" s="418">
        <v>53</v>
      </c>
      <c r="B57" s="419" t="s">
        <v>52</v>
      </c>
      <c r="C57" s="420">
        <v>19899.986854600611</v>
      </c>
      <c r="D57" s="421">
        <f t="shared" si="0"/>
        <v>48.905491560972443</v>
      </c>
      <c r="E57" s="422">
        <v>61.3</v>
      </c>
      <c r="G57" s="418">
        <v>53</v>
      </c>
      <c r="H57" s="452" t="s">
        <v>53</v>
      </c>
      <c r="I57" s="420">
        <v>20473.266054887117</v>
      </c>
      <c r="J57" s="421">
        <f t="shared" si="1"/>
        <v>48.110130548436416</v>
      </c>
      <c r="K57" s="422">
        <v>65.400000000000006</v>
      </c>
    </row>
    <row r="58" spans="1:11">
      <c r="A58" s="423">
        <v>54</v>
      </c>
      <c r="B58" s="419" t="s">
        <v>46</v>
      </c>
      <c r="C58" s="420">
        <v>19732.215967924465</v>
      </c>
      <c r="D58" s="421">
        <f t="shared" si="0"/>
        <v>48.493183867381163</v>
      </c>
      <c r="E58" s="422">
        <v>68.599999999999994</v>
      </c>
      <c r="G58" s="423">
        <v>54</v>
      </c>
      <c r="H58" s="452" t="s">
        <v>78</v>
      </c>
      <c r="I58" s="420">
        <v>20443.885497745316</v>
      </c>
      <c r="J58" s="421">
        <f t="shared" si="1"/>
        <v>48.041089173411621</v>
      </c>
      <c r="K58" s="422">
        <v>62.4</v>
      </c>
    </row>
    <row r="59" spans="1:11">
      <c r="A59" s="418">
        <v>55</v>
      </c>
      <c r="B59" s="419" t="s">
        <v>76</v>
      </c>
      <c r="C59" s="420">
        <v>19463.74922933826</v>
      </c>
      <c r="D59" s="421">
        <f t="shared" si="0"/>
        <v>47.833409671837209</v>
      </c>
      <c r="E59" s="422">
        <v>56.3</v>
      </c>
      <c r="G59" s="418">
        <v>55</v>
      </c>
      <c r="H59" s="452" t="s">
        <v>90</v>
      </c>
      <c r="I59" s="420">
        <v>20275.674538789735</v>
      </c>
      <c r="J59" s="421">
        <f t="shared" si="1"/>
        <v>47.645810219221559</v>
      </c>
      <c r="K59" s="422">
        <v>53.1</v>
      </c>
    </row>
    <row r="60" spans="1:11">
      <c r="A60" s="423">
        <v>56</v>
      </c>
      <c r="B60" s="424" t="s">
        <v>105</v>
      </c>
      <c r="C60" s="420">
        <v>19310.127106741573</v>
      </c>
      <c r="D60" s="421">
        <f t="shared" si="0"/>
        <v>47.45587347168167</v>
      </c>
      <c r="E60" s="422">
        <v>70.8</v>
      </c>
      <c r="G60" s="423">
        <v>56</v>
      </c>
      <c r="H60" s="450" t="s">
        <v>105</v>
      </c>
      <c r="I60" s="420">
        <v>20074.42593726319</v>
      </c>
      <c r="J60" s="421">
        <f t="shared" si="1"/>
        <v>47.172896104484053</v>
      </c>
      <c r="K60" s="422">
        <v>69.599999999999994</v>
      </c>
    </row>
    <row r="61" spans="1:11">
      <c r="A61" s="418">
        <v>57</v>
      </c>
      <c r="B61" s="419" t="s">
        <v>78</v>
      </c>
      <c r="C61" s="420">
        <v>19167.960457054629</v>
      </c>
      <c r="D61" s="421">
        <f t="shared" si="0"/>
        <v>47.106489829505591</v>
      </c>
      <c r="E61" s="422">
        <v>60.8</v>
      </c>
      <c r="G61" s="418">
        <v>57</v>
      </c>
      <c r="H61" s="452" t="s">
        <v>76</v>
      </c>
      <c r="I61" s="420">
        <v>19999.679849401411</v>
      </c>
      <c r="J61" s="421">
        <f t="shared" si="1"/>
        <v>46.997250262957138</v>
      </c>
      <c r="K61" s="422">
        <v>55.2</v>
      </c>
    </row>
    <row r="62" spans="1:11">
      <c r="A62" s="423">
        <v>58</v>
      </c>
      <c r="B62" s="419" t="s">
        <v>77</v>
      </c>
      <c r="C62" s="420">
        <v>18793.368925104322</v>
      </c>
      <c r="D62" s="421">
        <f t="shared" si="0"/>
        <v>46.185907160860644</v>
      </c>
      <c r="E62" s="422">
        <v>56.2</v>
      </c>
      <c r="G62" s="423">
        <v>58</v>
      </c>
      <c r="H62" s="452" t="s">
        <v>77</v>
      </c>
      <c r="I62" s="420">
        <v>19727.043046143506</v>
      </c>
      <c r="J62" s="421">
        <f t="shared" si="1"/>
        <v>46.35658100374458</v>
      </c>
      <c r="K62" s="422">
        <v>57.1</v>
      </c>
    </row>
    <row r="63" spans="1:11">
      <c r="A63" s="418">
        <v>59</v>
      </c>
      <c r="B63" s="419" t="s">
        <v>55</v>
      </c>
      <c r="C63" s="420">
        <v>18563.215994160691</v>
      </c>
      <c r="D63" s="421">
        <f t="shared" si="0"/>
        <v>45.620291600195358</v>
      </c>
      <c r="E63" s="422">
        <v>55.8</v>
      </c>
      <c r="G63" s="418">
        <v>59</v>
      </c>
      <c r="H63" s="452" t="s">
        <v>72</v>
      </c>
      <c r="I63" s="420">
        <v>19671.252538785753</v>
      </c>
      <c r="J63" s="421">
        <f t="shared" si="1"/>
        <v>46.225478883293981</v>
      </c>
      <c r="K63" s="422">
        <v>52.1</v>
      </c>
    </row>
    <row r="64" spans="1:11">
      <c r="A64" s="423">
        <v>60</v>
      </c>
      <c r="B64" s="419" t="s">
        <v>73</v>
      </c>
      <c r="C64" s="420">
        <v>18506.645680379217</v>
      </c>
      <c r="D64" s="421">
        <f t="shared" si="0"/>
        <v>45.481266432819339</v>
      </c>
      <c r="E64" s="422">
        <v>79.400000000000006</v>
      </c>
      <c r="G64" s="423">
        <v>60</v>
      </c>
      <c r="H64" s="452" t="s">
        <v>73</v>
      </c>
      <c r="I64" s="420">
        <v>19505.560297013359</v>
      </c>
      <c r="J64" s="421">
        <f t="shared" si="1"/>
        <v>45.836118662938219</v>
      </c>
      <c r="K64" s="422">
        <v>79.900000000000006</v>
      </c>
    </row>
    <row r="65" spans="1:11">
      <c r="A65" s="418">
        <v>61</v>
      </c>
      <c r="B65" s="419" t="s">
        <v>31</v>
      </c>
      <c r="C65" s="420">
        <v>18477.095383124324</v>
      </c>
      <c r="D65" s="421">
        <f t="shared" si="0"/>
        <v>45.40864468570048</v>
      </c>
      <c r="E65" s="422">
        <v>62</v>
      </c>
      <c r="G65" s="418">
        <v>61</v>
      </c>
      <c r="H65" s="452" t="s">
        <v>55</v>
      </c>
      <c r="I65" s="420">
        <v>19144.336670802299</v>
      </c>
      <c r="J65" s="421">
        <f t="shared" si="1"/>
        <v>44.987279217018674</v>
      </c>
      <c r="K65" s="422">
        <v>55.2</v>
      </c>
    </row>
    <row r="66" spans="1:11">
      <c r="A66" s="423">
        <v>62</v>
      </c>
      <c r="B66" s="419" t="s">
        <v>11</v>
      </c>
      <c r="C66" s="420">
        <v>18135.484493897042</v>
      </c>
      <c r="D66" s="421">
        <f t="shared" si="0"/>
        <v>44.569114057750404</v>
      </c>
      <c r="E66" s="422">
        <v>71.8</v>
      </c>
      <c r="G66" s="423">
        <v>62</v>
      </c>
      <c r="H66" s="452" t="s">
        <v>31</v>
      </c>
      <c r="I66" s="420">
        <v>19005.020619883438</v>
      </c>
      <c r="J66" s="421">
        <f t="shared" si="1"/>
        <v>44.659900410958613</v>
      </c>
      <c r="K66" s="422">
        <v>61.9</v>
      </c>
    </row>
    <row r="67" spans="1:11">
      <c r="A67" s="418">
        <v>63</v>
      </c>
      <c r="B67" s="419" t="s">
        <v>57</v>
      </c>
      <c r="C67" s="420">
        <v>17641.967878610565</v>
      </c>
      <c r="D67" s="421">
        <f t="shared" si="0"/>
        <v>43.356265384008061</v>
      </c>
      <c r="E67" s="422">
        <v>57.2</v>
      </c>
      <c r="G67" s="418">
        <v>63</v>
      </c>
      <c r="H67" s="452" t="s">
        <v>17</v>
      </c>
      <c r="I67" s="420">
        <v>18956.263889062066</v>
      </c>
      <c r="J67" s="421">
        <f t="shared" si="1"/>
        <v>44.545326962899928</v>
      </c>
      <c r="K67" s="422">
        <v>66.900000000000006</v>
      </c>
    </row>
    <row r="68" spans="1:11">
      <c r="A68" s="423">
        <v>64</v>
      </c>
      <c r="B68" s="419" t="s">
        <v>72</v>
      </c>
      <c r="C68" s="420">
        <v>17578.527267794441</v>
      </c>
      <c r="D68" s="421">
        <f t="shared" si="0"/>
        <v>43.200356021878321</v>
      </c>
      <c r="E68" s="422">
        <v>49.9</v>
      </c>
      <c r="G68" s="423">
        <v>64</v>
      </c>
      <c r="H68" s="452" t="s">
        <v>9</v>
      </c>
      <c r="I68" s="420">
        <v>18888.293053243262</v>
      </c>
      <c r="J68" s="421">
        <f t="shared" si="1"/>
        <v>44.385602287024469</v>
      </c>
      <c r="K68" s="422">
        <v>75.900000000000006</v>
      </c>
    </row>
    <row r="69" spans="1:11">
      <c r="A69" s="418">
        <v>65</v>
      </c>
      <c r="B69" s="419" t="s">
        <v>64</v>
      </c>
      <c r="C69" s="420">
        <v>17372.037683069357</v>
      </c>
      <c r="D69" s="421">
        <f t="shared" ref="D69:D85" si="2">C69/40690.7*100</f>
        <v>42.692894649316329</v>
      </c>
      <c r="E69" s="422">
        <v>67.099999999999994</v>
      </c>
      <c r="G69" s="418">
        <v>65</v>
      </c>
      <c r="H69" s="452" t="s">
        <v>57</v>
      </c>
      <c r="I69" s="420">
        <v>18655.957844156448</v>
      </c>
      <c r="J69" s="421">
        <f t="shared" si="1"/>
        <v>43.839637749163316</v>
      </c>
      <c r="K69" s="422">
        <v>58.1</v>
      </c>
    </row>
    <row r="70" spans="1:11">
      <c r="A70" s="423">
        <v>66</v>
      </c>
      <c r="B70" s="419" t="s">
        <v>9</v>
      </c>
      <c r="C70" s="420">
        <v>17340.785001895052</v>
      </c>
      <c r="D70" s="421">
        <f t="shared" si="2"/>
        <v>42.616089184740133</v>
      </c>
      <c r="E70" s="422">
        <v>72.900000000000006</v>
      </c>
      <c r="G70" s="423">
        <v>66</v>
      </c>
      <c r="H70" s="452" t="s">
        <v>11</v>
      </c>
      <c r="I70" s="420">
        <v>18458.114776113744</v>
      </c>
      <c r="J70" s="421">
        <f t="shared" ref="J70:J86" si="3">I70/42555*100</f>
        <v>43.374726297999629</v>
      </c>
      <c r="K70" s="422">
        <v>69.3</v>
      </c>
    </row>
    <row r="71" spans="1:11">
      <c r="A71" s="418">
        <v>67</v>
      </c>
      <c r="B71" s="419" t="s">
        <v>49</v>
      </c>
      <c r="C71" s="420">
        <v>17139.53176788587</v>
      </c>
      <c r="D71" s="421">
        <f t="shared" si="2"/>
        <v>42.121496479259072</v>
      </c>
      <c r="E71" s="422">
        <v>55.7</v>
      </c>
      <c r="G71" s="418">
        <v>67</v>
      </c>
      <c r="H71" s="452" t="s">
        <v>32</v>
      </c>
      <c r="I71" s="420">
        <v>18032.665413136332</v>
      </c>
      <c r="J71" s="421">
        <f t="shared" si="3"/>
        <v>42.374962784952018</v>
      </c>
      <c r="K71" s="422">
        <v>69.8</v>
      </c>
    </row>
    <row r="72" spans="1:11">
      <c r="A72" s="423">
        <v>68</v>
      </c>
      <c r="B72" s="419" t="s">
        <v>90</v>
      </c>
      <c r="C72" s="420">
        <v>17041.007690267834</v>
      </c>
      <c r="D72" s="421">
        <f t="shared" si="2"/>
        <v>41.879367251651693</v>
      </c>
      <c r="E72" s="422">
        <v>47.1</v>
      </c>
      <c r="G72" s="423">
        <v>68</v>
      </c>
      <c r="H72" s="452" t="s">
        <v>64</v>
      </c>
      <c r="I72" s="420">
        <v>17959.347818827096</v>
      </c>
      <c r="J72" s="421">
        <f t="shared" si="3"/>
        <v>42.202673760608853</v>
      </c>
      <c r="K72" s="422">
        <v>65.900000000000006</v>
      </c>
    </row>
    <row r="73" spans="1:11">
      <c r="A73" s="418">
        <v>69</v>
      </c>
      <c r="B73" s="419" t="s">
        <v>54</v>
      </c>
      <c r="C73" s="420">
        <v>16908.424817149695</v>
      </c>
      <c r="D73" s="421">
        <f t="shared" si="2"/>
        <v>41.553536353883558</v>
      </c>
      <c r="E73" s="422">
        <v>67.8</v>
      </c>
      <c r="G73" s="418">
        <v>69</v>
      </c>
      <c r="H73" s="452" t="s">
        <v>54</v>
      </c>
      <c r="I73" s="420">
        <v>17450.73540905118</v>
      </c>
      <c r="J73" s="421">
        <f t="shared" si="3"/>
        <v>41.00748539314106</v>
      </c>
      <c r="K73" s="422">
        <v>66.8</v>
      </c>
    </row>
    <row r="74" spans="1:11">
      <c r="A74" s="418">
        <v>70</v>
      </c>
      <c r="B74" s="419" t="s">
        <v>32</v>
      </c>
      <c r="C74" s="420">
        <v>16455.860100003192</v>
      </c>
      <c r="D74" s="421">
        <f t="shared" si="2"/>
        <v>40.441329591290376</v>
      </c>
      <c r="E74" s="422">
        <v>65.5</v>
      </c>
      <c r="G74" s="563">
        <v>70</v>
      </c>
      <c r="H74" s="427" t="s">
        <v>58</v>
      </c>
      <c r="I74" s="425">
        <v>16811.320735661222</v>
      </c>
      <c r="J74" s="564">
        <f t="shared" si="3"/>
        <v>39.504924769501166</v>
      </c>
      <c r="K74" s="426">
        <v>56.5</v>
      </c>
    </row>
    <row r="75" spans="1:11">
      <c r="A75" s="496">
        <v>71</v>
      </c>
      <c r="B75" s="497" t="s">
        <v>37</v>
      </c>
      <c r="C75" s="457">
        <v>16080.796403339757</v>
      </c>
      <c r="D75" s="498">
        <f t="shared" si="2"/>
        <v>39.519586547638056</v>
      </c>
      <c r="E75" s="401">
        <v>63.9</v>
      </c>
      <c r="G75" s="563">
        <v>71</v>
      </c>
      <c r="H75" s="427" t="s">
        <v>49</v>
      </c>
      <c r="I75" s="425">
        <v>16636.667658928101</v>
      </c>
      <c r="J75" s="564">
        <f t="shared" si="3"/>
        <v>39.094507481913055</v>
      </c>
      <c r="K75" s="426">
        <v>51.9</v>
      </c>
    </row>
    <row r="76" spans="1:11">
      <c r="A76" s="499">
        <v>72</v>
      </c>
      <c r="B76" s="497" t="s">
        <v>58</v>
      </c>
      <c r="C76" s="457">
        <v>15880.371462900299</v>
      </c>
      <c r="D76" s="498">
        <f t="shared" si="2"/>
        <v>39.027029426626477</v>
      </c>
      <c r="E76" s="401">
        <v>55.5</v>
      </c>
      <c r="G76" s="565">
        <v>72</v>
      </c>
      <c r="H76" s="427" t="s">
        <v>61</v>
      </c>
      <c r="I76" s="425">
        <v>16631.452001029549</v>
      </c>
      <c r="J76" s="564">
        <f t="shared" si="3"/>
        <v>39.082251206743152</v>
      </c>
      <c r="K76" s="426">
        <v>63.2</v>
      </c>
    </row>
    <row r="77" spans="1:11">
      <c r="A77" s="496">
        <v>73</v>
      </c>
      <c r="B77" s="497" t="s">
        <v>61</v>
      </c>
      <c r="C77" s="457">
        <v>15706.393884193349</v>
      </c>
      <c r="D77" s="498">
        <f t="shared" si="2"/>
        <v>38.599468390058043</v>
      </c>
      <c r="E77" s="401">
        <v>61.6</v>
      </c>
      <c r="G77" s="563">
        <v>73</v>
      </c>
      <c r="H77" s="427" t="s">
        <v>62</v>
      </c>
      <c r="I77" s="425">
        <v>16335.538679735604</v>
      </c>
      <c r="J77" s="564">
        <f t="shared" si="3"/>
        <v>38.386884454789339</v>
      </c>
      <c r="K77" s="426">
        <v>60.2</v>
      </c>
    </row>
    <row r="78" spans="1:11">
      <c r="A78" s="499">
        <v>74</v>
      </c>
      <c r="B78" s="497" t="s">
        <v>62</v>
      </c>
      <c r="C78" s="457">
        <v>15496.342638131027</v>
      </c>
      <c r="D78" s="498">
        <f t="shared" si="2"/>
        <v>38.083254006765742</v>
      </c>
      <c r="E78" s="401">
        <v>58.2</v>
      </c>
      <c r="G78" s="565">
        <v>74</v>
      </c>
      <c r="H78" s="427" t="s">
        <v>37</v>
      </c>
      <c r="I78" s="425">
        <v>16257.3902288188</v>
      </c>
      <c r="J78" s="564">
        <f t="shared" si="3"/>
        <v>38.203243399879682</v>
      </c>
      <c r="K78" s="426">
        <v>61.7</v>
      </c>
    </row>
    <row r="79" spans="1:11">
      <c r="A79" s="496">
        <v>75</v>
      </c>
      <c r="B79" s="497" t="s">
        <v>45</v>
      </c>
      <c r="C79" s="457">
        <v>14646.566040904781</v>
      </c>
      <c r="D79" s="498">
        <f t="shared" si="2"/>
        <v>35.994873621994174</v>
      </c>
      <c r="E79" s="401">
        <v>47.8</v>
      </c>
      <c r="G79" s="563">
        <v>75</v>
      </c>
      <c r="H79" s="427" t="s">
        <v>45</v>
      </c>
      <c r="I79" s="425">
        <v>16083.697853147305</v>
      </c>
      <c r="J79" s="564">
        <f t="shared" si="3"/>
        <v>37.795083663840458</v>
      </c>
      <c r="K79" s="426">
        <v>48.9</v>
      </c>
    </row>
    <row r="80" spans="1:11">
      <c r="A80" s="499">
        <v>76</v>
      </c>
      <c r="B80" s="456" t="s">
        <v>38</v>
      </c>
      <c r="C80" s="457">
        <v>13967.209908746556</v>
      </c>
      <c r="D80" s="498">
        <f t="shared" si="2"/>
        <v>34.325312439320427</v>
      </c>
      <c r="E80" s="401">
        <v>56.2</v>
      </c>
      <c r="G80" s="565">
        <v>76</v>
      </c>
      <c r="H80" s="427" t="s">
        <v>69</v>
      </c>
      <c r="I80" s="425">
        <v>13926.17696160267</v>
      </c>
      <c r="J80" s="564">
        <f t="shared" si="3"/>
        <v>32.725125041951991</v>
      </c>
      <c r="K80" s="426">
        <v>47.2</v>
      </c>
    </row>
    <row r="81" spans="1:11">
      <c r="A81" s="499">
        <v>77</v>
      </c>
      <c r="B81" s="497" t="s">
        <v>69</v>
      </c>
      <c r="C81" s="457">
        <v>13089.985550739135</v>
      </c>
      <c r="D81" s="498">
        <f t="shared" si="2"/>
        <v>32.169477425404665</v>
      </c>
      <c r="E81" s="401">
        <v>48</v>
      </c>
      <c r="G81" s="565">
        <v>77</v>
      </c>
      <c r="H81" s="427" t="s">
        <v>38</v>
      </c>
      <c r="I81" s="425">
        <v>13587.162611345522</v>
      </c>
      <c r="J81" s="564">
        <f t="shared" si="3"/>
        <v>31.928475176466975</v>
      </c>
      <c r="K81" s="426">
        <v>53.7</v>
      </c>
    </row>
    <row r="82" spans="1:11">
      <c r="A82" s="428">
        <v>78</v>
      </c>
      <c r="B82" s="429" t="s">
        <v>39</v>
      </c>
      <c r="C82" s="430">
        <v>11953.680574860575</v>
      </c>
      <c r="D82" s="431">
        <f t="shared" si="2"/>
        <v>29.376935208439708</v>
      </c>
      <c r="E82" s="431">
        <v>49.5</v>
      </c>
      <c r="G82" s="565">
        <v>78</v>
      </c>
      <c r="H82" s="427" t="s">
        <v>39</v>
      </c>
      <c r="I82" s="425">
        <v>12854.27490935186</v>
      </c>
      <c r="J82" s="564">
        <f t="shared" si="3"/>
        <v>30.206262270830358</v>
      </c>
      <c r="K82" s="426">
        <v>50.2</v>
      </c>
    </row>
    <row r="83" spans="1:11">
      <c r="A83" s="432">
        <v>79</v>
      </c>
      <c r="B83" s="429" t="s">
        <v>71</v>
      </c>
      <c r="C83" s="430">
        <v>10982.755388950329</v>
      </c>
      <c r="D83" s="431">
        <f t="shared" si="2"/>
        <v>26.990824411844301</v>
      </c>
      <c r="E83" s="431">
        <v>34.299999999999997</v>
      </c>
      <c r="G83" s="432">
        <v>79</v>
      </c>
      <c r="H83" s="433" t="s">
        <v>326</v>
      </c>
      <c r="I83" s="430">
        <v>12213.079950865496</v>
      </c>
      <c r="J83" s="431">
        <f t="shared" si="3"/>
        <v>28.699518155012328</v>
      </c>
      <c r="K83" s="431">
        <v>46</v>
      </c>
    </row>
    <row r="84" spans="1:11" ht="14.95" customHeight="1">
      <c r="A84" s="428">
        <v>80</v>
      </c>
      <c r="B84" s="433" t="s">
        <v>326</v>
      </c>
      <c r="C84" s="430">
        <v>10883.009179260145</v>
      </c>
      <c r="D84" s="431">
        <f t="shared" si="2"/>
        <v>26.745691716436792</v>
      </c>
      <c r="E84" s="431">
        <v>42.2</v>
      </c>
      <c r="G84" s="428">
        <v>80</v>
      </c>
      <c r="H84" s="433" t="s">
        <v>71</v>
      </c>
      <c r="I84" s="430">
        <v>11878.774786975739</v>
      </c>
      <c r="J84" s="431">
        <f t="shared" si="3"/>
        <v>27.91393440718068</v>
      </c>
      <c r="K84" s="431">
        <v>34.299999999999997</v>
      </c>
    </row>
    <row r="85" spans="1:11">
      <c r="A85" s="432">
        <v>81</v>
      </c>
      <c r="B85" s="429" t="s">
        <v>36</v>
      </c>
      <c r="C85" s="430">
        <v>10752.02646164004</v>
      </c>
      <c r="D85" s="431">
        <f t="shared" si="2"/>
        <v>26.423793303236465</v>
      </c>
      <c r="E85" s="431">
        <v>46.4</v>
      </c>
      <c r="G85" s="432">
        <v>81</v>
      </c>
      <c r="H85" s="433" t="s">
        <v>36</v>
      </c>
      <c r="I85" s="430">
        <v>11394.370899474601</v>
      </c>
      <c r="J85" s="431">
        <f t="shared" si="3"/>
        <v>26.775633649335219</v>
      </c>
      <c r="K85" s="431">
        <v>46.8</v>
      </c>
    </row>
    <row r="86" spans="1:11">
      <c r="A86" s="432">
        <v>82</v>
      </c>
      <c r="B86" s="429" t="s">
        <v>42</v>
      </c>
      <c r="C86" s="430">
        <v>8071.0605329593263</v>
      </c>
      <c r="D86" s="431">
        <f>C86/40690.7*100</f>
        <v>19.835147915762882</v>
      </c>
      <c r="E86" s="431">
        <v>33.5</v>
      </c>
      <c r="G86" s="432">
        <v>82</v>
      </c>
      <c r="H86" s="433" t="s">
        <v>42</v>
      </c>
      <c r="I86" s="430">
        <v>9981.3929110411555</v>
      </c>
      <c r="J86" s="431">
        <f t="shared" si="3"/>
        <v>23.455276491695816</v>
      </c>
      <c r="K86" s="431">
        <v>40.1</v>
      </c>
    </row>
  </sheetData>
  <mergeCells count="4">
    <mergeCell ref="A1:E1"/>
    <mergeCell ref="A2:E2"/>
    <mergeCell ref="G1:K1"/>
    <mergeCell ref="G2:K2"/>
  </mergeCells>
  <pageMargins left="0.94488188976377963" right="0.70866141732283472" top="0.74803149606299213" bottom="0.74803149606299213" header="0.31496062992125984" footer="0.31496062992125984"/>
  <pageSetup paperSize="9" fitToHeight="2" orientation="portrait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28</vt:i4>
      </vt:variant>
    </vt:vector>
  </HeadingPairs>
  <TitlesOfParts>
    <vt:vector size="48" baseType="lpstr">
      <vt:lpstr>ОКВЭД</vt:lpstr>
      <vt:lpstr>Зарплата село I кв. 2018</vt:lpstr>
      <vt:lpstr>Зарплата пища I кв. 2018</vt:lpstr>
      <vt:lpstr>Зарплата село I пг. 2018</vt:lpstr>
      <vt:lpstr>Зарплата пища I пг. 2018</vt:lpstr>
      <vt:lpstr>Зарплата и ПМ 2018</vt:lpstr>
      <vt:lpstr>Зарплата село по округам 2018</vt:lpstr>
      <vt:lpstr>Зарплата пища по округам 2018</vt:lpstr>
      <vt:lpstr>Рейтинг зарпл. МСХ 2018</vt:lpstr>
      <vt:lpstr>Рейтинг зарпл. село 2018</vt:lpstr>
      <vt:lpstr>Рейтинг зарп. пища 2018</vt:lpstr>
      <vt:lpstr>Числен. село пища I кв. 2018</vt:lpstr>
      <vt:lpstr>Числен. село I пг. 2018</vt:lpstr>
      <vt:lpstr>Числен. пища I пг. 2018</vt:lpstr>
      <vt:lpstr>Динамика 2018</vt:lpstr>
      <vt:lpstr>по ФО </vt:lpstr>
      <vt:lpstr>анализ</vt:lpstr>
      <vt:lpstr>рейтинг </vt:lpstr>
      <vt:lpstr>задолженность на 09.2018</vt:lpstr>
      <vt:lpstr>ПМ динамика 2017-2018</vt:lpstr>
      <vt:lpstr>анализ!Заголовки_для_печати</vt:lpstr>
      <vt:lpstr>'Динамика 2018'!Заголовки_для_печати</vt:lpstr>
      <vt:lpstr>'задолженность на 09.2018'!Заголовки_для_печати</vt:lpstr>
      <vt:lpstr>'Зарплата и ПМ 2018'!Заголовки_для_печати</vt:lpstr>
      <vt:lpstr>'Зарплата пища I кв. 2018'!Заголовки_для_печати</vt:lpstr>
      <vt:lpstr>'Зарплата пища I пг. 2018'!Заголовки_для_печати</vt:lpstr>
      <vt:lpstr>'Зарплата село I кв. 2018'!Заголовки_для_печати</vt:lpstr>
      <vt:lpstr>'Зарплата село I пг. 2018'!Заголовки_для_печати</vt:lpstr>
      <vt:lpstr>ОКВЭД!Заголовки_для_печати</vt:lpstr>
      <vt:lpstr>'рейтинг '!Заголовки_для_печати</vt:lpstr>
      <vt:lpstr>'Рейтинг зарп. пища 2018'!Заголовки_для_печати</vt:lpstr>
      <vt:lpstr>'Рейтинг зарпл. МСХ 2018'!Заголовки_для_печати</vt:lpstr>
      <vt:lpstr>'Рейтинг зарпл. село 2018'!Заголовки_для_печати</vt:lpstr>
      <vt:lpstr>'Числен. пища I пг. 2018'!Заголовки_для_печати</vt:lpstr>
      <vt:lpstr>'Числен. село I пг. 2018'!Заголовки_для_печати</vt:lpstr>
      <vt:lpstr>'Числен. село пища I кв. 2018'!Заголовки_для_печати</vt:lpstr>
      <vt:lpstr>анализ!Область_печати</vt:lpstr>
      <vt:lpstr>'Динамика 2018'!Область_печати</vt:lpstr>
      <vt:lpstr>'Зарплата и ПМ 2018'!Область_печати</vt:lpstr>
      <vt:lpstr>'Зарплата пища по округам 2018'!Область_печати</vt:lpstr>
      <vt:lpstr>'Зарплата село по округам 2018'!Область_печати</vt:lpstr>
      <vt:lpstr>ОКВЭД!Область_печати</vt:lpstr>
      <vt:lpstr>'по ФО '!Область_печати</vt:lpstr>
      <vt:lpstr>'рейтинг '!Область_печати</vt:lpstr>
      <vt:lpstr>'Рейтинг зарп. пища 2018'!Область_печати</vt:lpstr>
      <vt:lpstr>'Рейтинг зарпл. МСХ 2018'!Область_печати</vt:lpstr>
      <vt:lpstr>'Рейтинг зарпл. село 2018'!Область_печати</vt:lpstr>
      <vt:lpstr>'Числен. пища I пг.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2018-10-25T10:27:06Z</dcterms:modified>
</cp:coreProperties>
</file>